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5.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showInkAnnotation="0" codeName="ThisWorkbook" autoCompressPictures="0"/>
  <bookViews>
    <workbookView xWindow="7230" yWindow="1500" windowWidth="8130" windowHeight="6345" tabRatio="799"/>
  </bookViews>
  <sheets>
    <sheet name="Input" sheetId="37" r:id="rId1"/>
    <sheet name="GoalSeek" sheetId="45" r:id="rId2"/>
    <sheet name="Test Sheet" sheetId="13" r:id="rId3"/>
    <sheet name="Client Results" sheetId="15" r:id="rId4"/>
    <sheet name="TheOutput" sheetId="10" r:id="rId5"/>
    <sheet name="Funnel of doubt" sheetId="41" r:id="rId6"/>
    <sheet name="Funnel of doubt - SMSF" sheetId="67" r:id="rId7"/>
    <sheet name="SMSFMinPmt" sheetId="69" r:id="rId8"/>
    <sheet name="SMSFMinCoverage" sheetId="68" r:id="rId9"/>
    <sheet name="MortalityTest" sheetId="16" r:id="rId10"/>
    <sheet name="LifetimeSpendingMetric" sheetId="72" r:id="rId11"/>
    <sheet name="Deterministic Output" sheetId="43" r:id="rId12"/>
    <sheet name="Annuity Rates" sheetId="71" r:id="rId13"/>
    <sheet name="VersionControl" sheetId="73" r:id="rId14"/>
    <sheet name="Sheet1" sheetId="74" r:id="rId15"/>
  </sheets>
  <definedNames>
    <definedName name="_xlnm._FilterDatabase" localSheetId="10" hidden="1">LifetimeSpendingMetric!$A$1:$D$1</definedName>
    <definedName name="AccumBal">'Test Sheet'!$CN$26</definedName>
    <definedName name="Accumulation0">'Test Sheet'!$D$26</definedName>
    <definedName name="AccumulationShortfall">'Test Sheet'!$AD$26</definedName>
    <definedName name="AdditionalAmountRequired">'Client Results'!$BP$15</definedName>
    <definedName name="Age" localSheetId="6">'Funnel of doubt - SMSF'!$A$1</definedName>
    <definedName name="Age">'Funnel of doubt'!$A$1</definedName>
    <definedName name="AgeFD" localSheetId="6">OFFSET('Funnel of doubt - SMSF'!$B$1,0,0,1,COUNTIF('Funnel of doubt - SMSF'!$B$1:$BF$1,"&lt;=100"))</definedName>
    <definedName name="AgeFD">OFFSET('Funnel of doubt'!$B$1,0,0,1,COUNTIF('Funnel of doubt'!$B$1:$BF$1,"&lt;=100"))</definedName>
    <definedName name="AgePensionTax">'Client Results'!$BE$13:$BE$17</definedName>
    <definedName name="AnnualSpend">'Test Sheet'!$Q$26</definedName>
    <definedName name="Annuity">'Test Sheet'!$U$26</definedName>
    <definedName name="AnnuityAdviserFeeDollar11" localSheetId="0">Input!$C$171</definedName>
    <definedName name="AnnuityAdviserFeeDollar12" localSheetId="0">Input!$C$183</definedName>
    <definedName name="AnnuityAdviserFeeDollar21" localSheetId="0">Input!$D$171</definedName>
    <definedName name="AnnuityAdviserFeeDollar22" localSheetId="0">Input!$D$183</definedName>
    <definedName name="AnnuityAdviserFeePercent11" localSheetId="0">Input!$C$172</definedName>
    <definedName name="AnnuityAdviserFeePercent12" localSheetId="0">Input!$C$184</definedName>
    <definedName name="AnnuityAdviserFeePercent21" localSheetId="0">Input!$D$172</definedName>
    <definedName name="AnnuityAdviserFeePercent22" localSheetId="0">Input!$D$184</definedName>
    <definedName name="AnnuityAssetTest11">'Test Sheet'!$FX$26</definedName>
    <definedName name="AnnuityAssetTest12">'Test Sheet'!$GK$26</definedName>
    <definedName name="AnnuityAssetTest13">'Test Sheet'!$GX$26</definedName>
    <definedName name="AnnuityAssetTest14">'Test Sheet'!$HK$26</definedName>
    <definedName name="AnnuityAssetTest21">'Test Sheet'!$HX$26</definedName>
    <definedName name="AnnuityAssetTest22">'Test Sheet'!$IK$26</definedName>
    <definedName name="AnnuityAssetTest23">'Test Sheet'!$IX$26</definedName>
    <definedName name="AnnuityAssetTest24">'Test Sheet'!$JK$26</definedName>
    <definedName name="AnnuityBal">'Test Sheet'!$CO$26</definedName>
    <definedName name="AnnuityBondYield">'Test Sheet'!$FS$26</definedName>
    <definedName name="AnnuityCashflow">'Test Sheet'!$JY$26</definedName>
    <definedName name="AnnuityCV11">'Test Sheet'!$FU$26</definedName>
    <definedName name="AnnuityCV12">'Test Sheet'!$GH$26</definedName>
    <definedName name="AnnuityCV13">'Test Sheet'!$GU$26</definedName>
    <definedName name="AnnuityCV14">'Test Sheet'!$HH$26</definedName>
    <definedName name="AnnuityCV21">'Test Sheet'!$HU$26</definedName>
    <definedName name="AnnuityCV22">'Test Sheet'!$IH$26</definedName>
    <definedName name="AnnuityCV23">'Test Sheet'!$IU$26</definedName>
    <definedName name="AnnuityCV24">'Test Sheet'!$JH$26</definedName>
    <definedName name="AnnuityDA11">'Test Sheet'!$FY$26</definedName>
    <definedName name="AnnuityDA12">'Test Sheet'!$GL$26</definedName>
    <definedName name="AnnuityDA13">'Test Sheet'!$GY$26</definedName>
    <definedName name="AnnuityDA14">'Test Sheet'!$HL$26</definedName>
    <definedName name="AnnuityDA21">'Test Sheet'!$HY$26</definedName>
    <definedName name="AnnuityDA22">'Test Sheet'!$IL$26</definedName>
    <definedName name="AnnuityDA23">'Test Sheet'!$IY$26</definedName>
    <definedName name="AnnuityDA24">'Test Sheet'!$JL$26</definedName>
    <definedName name="AnnuityDeathCV1">'Test Sheet'!$W$26</definedName>
    <definedName name="AnnuityDeathCV2">'Test Sheet'!$X$26</definedName>
    <definedName name="AnnuityDiscRate11">'Test Sheet'!$FV$26</definedName>
    <definedName name="AnnuityDiscRate12">'Test Sheet'!$GI$26</definedName>
    <definedName name="AnnuityDiscRate13">'Test Sheet'!$GV$26</definedName>
    <definedName name="AnnuityDiscRate14">'Test Sheet'!$HI$26</definedName>
    <definedName name="AnnuityDiscRate21">'Test Sheet'!$HV$26</definedName>
    <definedName name="AnnuityDiscRate22">'Test Sheet'!$II$26</definedName>
    <definedName name="AnnuityDiscRate23">'Test Sheet'!$IV$26</definedName>
    <definedName name="AnnuityDiscRate24">'Test Sheet'!$JI$26</definedName>
    <definedName name="AnnuityFee11">'Test Sheet'!$GB$26</definedName>
    <definedName name="AnnuityFee12">'Test Sheet'!$GO$26</definedName>
    <definedName name="AnnuityFee13">'Test Sheet'!$HB$26</definedName>
    <definedName name="AnnuityFee14">'Test Sheet'!$HO$26</definedName>
    <definedName name="AnnuityFee21">'Test Sheet'!$IB$26</definedName>
    <definedName name="AnnuityFee22">'Test Sheet'!$IO$26</definedName>
    <definedName name="AnnuityFee23">'Test Sheet'!$JB$26</definedName>
    <definedName name="AnnuityFee24">'Test Sheet'!$JO$26</definedName>
    <definedName name="AnnuityIndexation11" localSheetId="0">Input!$C$168</definedName>
    <definedName name="AnnuityIndexation11">'Test Sheet'!$FW$13</definedName>
    <definedName name="AnnuityIndexation12" localSheetId="0">Input!$C$180</definedName>
    <definedName name="AnnuityIndexation12">'Test Sheet'!$GJ$13</definedName>
    <definedName name="AnnuityIndexation13">'Test Sheet'!$GW$13</definedName>
    <definedName name="AnnuityIndexation14">'Test Sheet'!$HJ$13</definedName>
    <definedName name="AnnuityIndexation21" localSheetId="0">Input!$D$168</definedName>
    <definedName name="AnnuityIndexation21">'Test Sheet'!$HW$13</definedName>
    <definedName name="AnnuityIndexation22" localSheetId="0">Input!$D$180</definedName>
    <definedName name="AnnuityIndexation22">'Test Sheet'!$IK$13</definedName>
    <definedName name="AnnuityIndexation23">'Test Sheet'!$IW$13</definedName>
    <definedName name="AnnuityIndexation24">'Test Sheet'!$JJ$13</definedName>
    <definedName name="AnnuityIndexationPercentage11" localSheetId="0">Input!$C$169</definedName>
    <definedName name="AnnuityIndexationPercentage12" localSheetId="0">Input!$C$181</definedName>
    <definedName name="AnnuityIndexationPercentage21" localSheetId="0">Input!$D$169</definedName>
    <definedName name="AnnuityIndexationPercentage22" localSheetId="0">Input!$D$181</definedName>
    <definedName name="AnnuityIndexationType11">'Test Sheet'!$FX$13</definedName>
    <definedName name="AnnuityIndexationType12">'Test Sheet'!$GK$13</definedName>
    <definedName name="AnnuityIndexationType13">'Test Sheet'!$GX$13</definedName>
    <definedName name="AnnuityIndexationType14">'Test Sheet'!$HK$13</definedName>
    <definedName name="AnnuityIndexationType21">'Test Sheet'!$HX$13</definedName>
    <definedName name="AnnuityIndexationType22">'Test Sheet'!$IL$13</definedName>
    <definedName name="AnnuityIndexationType23">'Test Sheet'!$IX$13</definedName>
    <definedName name="AnnuityIndexationType24">'Test Sheet'!$JK$13</definedName>
    <definedName name="AnnuityIndexedDiscRate11">'Test Sheet'!$FW$26</definedName>
    <definedName name="AnnuityIndexedDiscRate12">'Test Sheet'!$GJ$26</definedName>
    <definedName name="AnnuityIndexedDiscRate13">'Test Sheet'!$GW$26</definedName>
    <definedName name="AnnuityIndexedDiscRate14">'Test Sheet'!$HJ:$HJ</definedName>
    <definedName name="AnnuityIndexedDiscRate21">'Test Sheet'!$HW$26</definedName>
    <definedName name="AnnuityIndexedDiscRate22">'Test Sheet'!$IJ$26</definedName>
    <definedName name="AnnuityIndexedDiscRate23">'Test Sheet'!$IW$26</definedName>
    <definedName name="AnnuityIndexedDiscRate24">'Test Sheet'!$JJ$26</definedName>
    <definedName name="AnnuityLiqPeriod11" localSheetId="0">Input!$C$167</definedName>
    <definedName name="AnnuityLiqPeriod11">'Test Sheet'!$FX$11</definedName>
    <definedName name="AnnuityLiqPeriod12" localSheetId="0">Input!$C$179</definedName>
    <definedName name="AnnuityLiqPeriod12">'Test Sheet'!$GK$11</definedName>
    <definedName name="AnnuityLiqPeriod13">'Test Sheet'!$GX$11</definedName>
    <definedName name="AnnuityLiqPeriod14">'Test Sheet'!$HK$11</definedName>
    <definedName name="AnnuityLiqPeriod21" localSheetId="0">Input!$D$167</definedName>
    <definedName name="AnnuityLiqPeriod21">'Test Sheet'!$HX$11</definedName>
    <definedName name="AnnuityLiqPeriod22" localSheetId="0">Input!$D$179</definedName>
    <definedName name="AnnuityLiqPeriod22">'Test Sheet'!$IL$11</definedName>
    <definedName name="AnnuityLiqPeriod23">'Test Sheet'!$IX$11</definedName>
    <definedName name="AnnuityLiqPeriod24">'Test Sheet'!$JK$11</definedName>
    <definedName name="AnnuityLongTerm11">'Test Sheet'!$FX$20</definedName>
    <definedName name="AnnuityLongTerm12">'Test Sheet'!$GK$20</definedName>
    <definedName name="AnnuityLongTerm13">'Test Sheet'!$GX$20</definedName>
    <definedName name="AnnuityLongTerm14">'Test Sheet'!$HK$20</definedName>
    <definedName name="AnnuityLongTerm21">'Test Sheet'!$HX$20</definedName>
    <definedName name="AnnuityLongTerm22">'Test Sheet'!$IL$20</definedName>
    <definedName name="AnnuityLongTerm23">'Test Sheet'!$IX$20</definedName>
    <definedName name="AnnuityLongTerm24">'Test Sheet'!$JK$20</definedName>
    <definedName name="AnnuityOngoingFee11">'Test Sheet'!$FX$18</definedName>
    <definedName name="AnnuityOngoingFee12">'Test Sheet'!$GK$18</definedName>
    <definedName name="AnnuityOngoingFee13">'Test Sheet'!$GX$18</definedName>
    <definedName name="AnnuityOngoingFee14">'Test Sheet'!$HK$18</definedName>
    <definedName name="AnnuityOngoingFee21">'Test Sheet'!$HX$18</definedName>
    <definedName name="AnnuityOngoingFee22">'Test Sheet'!$IL$18</definedName>
    <definedName name="AnnuityOngoingFee23">'Test Sheet'!$IX$18</definedName>
    <definedName name="AnnuityOngoingFee24">'Test Sheet'!$JK$18</definedName>
    <definedName name="AnnuityP1">TheOutput!$B$6</definedName>
    <definedName name="AnnuityP2">TheOutput!$B$7</definedName>
    <definedName name="AnnuityPercentFee11">'Test Sheet'!$FX$19</definedName>
    <definedName name="AnnuityPercentFee12">'Test Sheet'!$GK$19</definedName>
    <definedName name="AnnuityPercentFee13">'Test Sheet'!$GX$19</definedName>
    <definedName name="AnnuityPercentFee14">'Test Sheet'!$HK$19</definedName>
    <definedName name="AnnuityPercentFee21">'Test Sheet'!$HX$19</definedName>
    <definedName name="AnnuityPercentFee22">'Test Sheet'!$IL$19</definedName>
    <definedName name="AnnuityPercentFee23">'Test Sheet'!$IX$19</definedName>
    <definedName name="AnnuityPercentFee24">'Test Sheet'!$JK$19</definedName>
    <definedName name="AnnuityPmt11" localSheetId="0">Input!$C$166</definedName>
    <definedName name="AnnuityPmt11">'Test Sheet'!$FZ$26</definedName>
    <definedName name="AnnuityPmt12" localSheetId="0">Input!$C$178</definedName>
    <definedName name="AnnuityPmt12">'Test Sheet'!$GM$26</definedName>
    <definedName name="AnnuityPmt13">'Test Sheet'!$GZ$26</definedName>
    <definedName name="AnnuityPmt14">'Test Sheet'!$HM$26</definedName>
    <definedName name="AnnuityPmt21" localSheetId="0">Input!$D$166</definedName>
    <definedName name="AnnuityPmt21">'Test Sheet'!$HZ$26</definedName>
    <definedName name="AnnuityPmt22" localSheetId="0">Input!$D$178</definedName>
    <definedName name="AnnuityPmt22">'Test Sheet'!$IM$26</definedName>
    <definedName name="AnnuityPmt23">'Test Sheet'!$IZ$26</definedName>
    <definedName name="AnnuityPmt24">'Test Sheet'!$JM$26</definedName>
    <definedName name="AnnuityPmtTaxable11">'Test Sheet'!$GA$26</definedName>
    <definedName name="AnnuityPmtTaxable12">'Test Sheet'!$GN$26</definedName>
    <definedName name="AnnuityPmtTaxable13">'Test Sheet'!$HA$26</definedName>
    <definedName name="AnnuityPmtTaxable14">'Test Sheet'!$HN$26</definedName>
    <definedName name="AnnuityPmtTaxable21">'Test Sheet'!$IA$26</definedName>
    <definedName name="AnnuityPmtTaxable22">'Test Sheet'!$IN$26</definedName>
    <definedName name="AnnuityPmtTaxable23">'Test Sheet'!$JA$26</definedName>
    <definedName name="AnnuityPmtTaxable24">'Test Sheet'!$JN$26</definedName>
    <definedName name="AnnuityPP11" localSheetId="0">Input!$C$164</definedName>
    <definedName name="AnnuityPP11">'Test Sheet'!$FX$15</definedName>
    <definedName name="AnnuityPP12" localSheetId="0">Input!$C$176</definedName>
    <definedName name="AnnuityPP12">'Test Sheet'!$GK$15</definedName>
    <definedName name="AnnuityPP13">'Test Sheet'!$GX$15</definedName>
    <definedName name="AnnuityPP14">'Test Sheet'!$HK$15</definedName>
    <definedName name="AnnuityPP21" localSheetId="0">Input!$D$164</definedName>
    <definedName name="AnnuityPP21">'Test Sheet'!$HX$15</definedName>
    <definedName name="AnnuityPP22" localSheetId="0">Input!$D$176</definedName>
    <definedName name="AnnuityPP22">'Test Sheet'!$IL$15</definedName>
    <definedName name="AnnuityPP23">'Test Sheet'!$IX$15</definedName>
    <definedName name="AnnuityPP24">'Test Sheet'!$JK$15</definedName>
    <definedName name="AnnuityRCV11">Input!$C$165</definedName>
    <definedName name="AnnuityRCV12">Input!$C$177</definedName>
    <definedName name="AnnuityRCV21">Input!$D$165</definedName>
    <definedName name="AnnuityRCV22">Input!$D$177</definedName>
    <definedName name="AnnuityResidualCapitalValue11">'Test Sheet'!$FX$17</definedName>
    <definedName name="AnnuityResidualCapitalValue12">'Test Sheet'!$GK$17</definedName>
    <definedName name="AnnuityResidualCapitalValue13">'Test Sheet'!$GX$17</definedName>
    <definedName name="AnnuityResidualCapitalValue14">'Test Sheet'!$HK$17</definedName>
    <definedName name="AnnuityResidualCapitalValue21">'Test Sheet'!$HX$17</definedName>
    <definedName name="AnnuityResidualCapitalValue22">'Test Sheet'!$IL$17</definedName>
    <definedName name="AnnuityResidualCapitalValue23">'Test Sheet'!$IX$17</definedName>
    <definedName name="AnnuityResidualCapitalValue24">'Test Sheet'!$JK$17</definedName>
    <definedName name="AnnuityReversion11" localSheetId="0">Input!$C$170</definedName>
    <definedName name="AnnuityReversion11">'Test Sheet'!$FX$12</definedName>
    <definedName name="AnnuityReversion12" localSheetId="0">Input!$C$182</definedName>
    <definedName name="AnnuityReversion12">'Test Sheet'!$GK$12</definedName>
    <definedName name="AnnuityReversion13">'Test Sheet'!$GX$12</definedName>
    <definedName name="AnnuityReversion14">'Test Sheet'!$HK$12</definedName>
    <definedName name="AnnuityReversion21" localSheetId="0">Input!$D$170</definedName>
    <definedName name="AnnuityReversion21">'Test Sheet'!$HX$12</definedName>
    <definedName name="AnnuityReversion22" localSheetId="0">Input!$D$182</definedName>
    <definedName name="AnnuityReversion22">'Test Sheet'!$IL$12</definedName>
    <definedName name="AnnuityReversion23">'Test Sheet'!$IX$12</definedName>
    <definedName name="AnnuityReversion24">'Test Sheet'!$JK$12</definedName>
    <definedName name="AnnuityRN11">'Test Sheet'!$FX$14</definedName>
    <definedName name="AnnuityRN12">'Test Sheet'!$GK$14</definedName>
    <definedName name="AnnuityRN13">'Test Sheet'!$GX$14</definedName>
    <definedName name="AnnuityRN14">'Test Sheet'!$HK$14</definedName>
    <definedName name="AnnuityRN21">'Test Sheet'!$HX$14</definedName>
    <definedName name="AnnuityRN22">'Test Sheet'!$IL$14</definedName>
    <definedName name="AnnuityRN23">'Test Sheet'!$IX$14</definedName>
    <definedName name="AnnuityRN24">'Test Sheet'!$JK$14</definedName>
    <definedName name="AnnuityStartDate11" localSheetId="0">Input!$C$173</definedName>
    <definedName name="AnnuityStartDate11">'Test Sheet'!$FX$10</definedName>
    <definedName name="AnnuityStartDate12" localSheetId="0">Input!$C$185</definedName>
    <definedName name="AnnuityStartDate12">'Test Sheet'!$GK$10</definedName>
    <definedName name="AnnuityStartDate13">'Test Sheet'!$GX$10</definedName>
    <definedName name="AnnuityStartDate14">'Test Sheet'!$HK$10</definedName>
    <definedName name="AnnuityStartDate21" localSheetId="0">Input!$D$173</definedName>
    <definedName name="AnnuityStartDate21">'Test Sheet'!$HX$10</definedName>
    <definedName name="AnnuityStartDate22" localSheetId="0">Input!$D$185</definedName>
    <definedName name="AnnuityStartDate22">'Test Sheet'!$IL$10</definedName>
    <definedName name="AnnuityStartDate23">'Test Sheet'!$IX$10</definedName>
    <definedName name="AnnuityStartDate24">'Test Sheet'!$JK$10</definedName>
    <definedName name="AnnuityTerm11">'Test Sheet'!$FX$16</definedName>
    <definedName name="AnnuityTerm12">'Test Sheet'!$GK$16</definedName>
    <definedName name="AnnuityTerm13">'Test Sheet'!$GX$16</definedName>
    <definedName name="AnnuityTerm14">'Test Sheet'!$HK$16</definedName>
    <definedName name="AnnuityTerm21">'Test Sheet'!$HX$16</definedName>
    <definedName name="AnnuityTerm22">'Test Sheet'!$IL$16</definedName>
    <definedName name="AnnuityTerm23">'Test Sheet'!$IX$16</definedName>
    <definedName name="AnnuityTerm24">'Test Sheet'!$JK$16</definedName>
    <definedName name="AnnuityType11">'Test Sheet'!$FX$9</definedName>
    <definedName name="AnnuityType12">'Test Sheet'!$GK$9</definedName>
    <definedName name="AnnuityType13">'Test Sheet'!$GX$9</definedName>
    <definedName name="AnnuityType14">'Test Sheet'!$HK$9</definedName>
    <definedName name="AnnuityType21">'Test Sheet'!$HX$9</definedName>
    <definedName name="AnnuityType22">'Test Sheet'!$IL$9</definedName>
    <definedName name="AnnuityType23">'Test Sheet'!$IX$9</definedName>
    <definedName name="AnnuityType24">'Test Sheet'!$JK$9</definedName>
    <definedName name="ApportionedEntitlement">'Test Sheet'!$AU$12</definedName>
    <definedName name="AssessableAssets">'Test Sheet'!$AS$26</definedName>
    <definedName name="AssessableIncome">'Test Sheet'!$AP$26</definedName>
    <definedName name="AssetTest">'Test Sheet'!$AT$26</definedName>
    <definedName name="AssetTestLower">'Test Sheet'!$AR$26</definedName>
    <definedName name="AusShFee" localSheetId="0">Input!$C$196</definedName>
    <definedName name="AWOTE" localSheetId="0">Input!$C$220</definedName>
    <definedName name="Balance11" localSheetId="0">Input!$C$55</definedName>
    <definedName name="Balance11">'Test Sheet'!$DJ$26</definedName>
    <definedName name="Balance12" localSheetId="0">Input!$D$55</definedName>
    <definedName name="Balance12">'Test Sheet'!$DO$26</definedName>
    <definedName name="Balance13">'Test Sheet'!$DT$26</definedName>
    <definedName name="Balance14">'Test Sheet'!$DY$26</definedName>
    <definedName name="Balance15">'Test Sheet'!$ED$26</definedName>
    <definedName name="Balance16">'Test Sheet'!$EI$26</definedName>
    <definedName name="Balance21" localSheetId="0">Input!$C$61</definedName>
    <definedName name="Balance21">'Test Sheet'!$EO$26</definedName>
    <definedName name="Balance22" localSheetId="0">Input!$D$61</definedName>
    <definedName name="Balance22">'Test Sheet'!$ET$26</definedName>
    <definedName name="Balance23">'Test Sheet'!$EY$26</definedName>
    <definedName name="Balance24">'Test Sheet'!$FD$26</definedName>
    <definedName name="Balance25">'Test Sheet'!$FI$26</definedName>
    <definedName name="Balance26">'Test Sheet'!$FN$26</definedName>
    <definedName name="Balance31" localSheetId="0">Input!$C$67</definedName>
    <definedName name="Balance32" localSheetId="0">Input!$D$67</definedName>
    <definedName name="Balance41" localSheetId="0">Input!$C$73</definedName>
    <definedName name="Balance42" localSheetId="0">Input!$D$73</definedName>
    <definedName name="BatchReference">GoalSeek!$E$2</definedName>
    <definedName name="CashNSAllocation">'Deterministic Output'!$AA$3</definedName>
    <definedName name="CentrelinkPmt">'Test Sheet'!$AG$26</definedName>
    <definedName name="ChosenSpendSuccess">'Client Results'!$D$59</definedName>
    <definedName name="Commencement11" localSheetId="0">Input!$C$53</definedName>
    <definedName name="Commencement12" localSheetId="0">Input!$D$53</definedName>
    <definedName name="Commencement21" localSheetId="0">Input!$C$59</definedName>
    <definedName name="Commencement22" localSheetId="0">Input!$D$59</definedName>
    <definedName name="Commencement31" localSheetId="0">Input!$C$65</definedName>
    <definedName name="Commencement32" localSheetId="0">Input!$D$65</definedName>
    <definedName name="Commencement41" localSheetId="0">Input!$C$71</definedName>
    <definedName name="Commencement42" localSheetId="0">Input!$D$71</definedName>
    <definedName name="CommValueEnd">'Test Sheet'!$KD$26</definedName>
    <definedName name="Couple?">'Test Sheet'!$B$11</definedName>
    <definedName name="CoupleProp">MortalityTest!$G$2</definedName>
    <definedName name="CPI">'Test Sheet'!$CK$26</definedName>
    <definedName name="CPIDeflator">'Test Sheet'!$P$26</definedName>
    <definedName name="CurrentAssets">Input!$C$142</definedName>
    <definedName name="CurrentDate">'Test Sheet'!$O$26</definedName>
    <definedName name="DateOfBirth1" localSheetId="0">Input!$C$13</definedName>
    <definedName name="DateOfBirth2" localSheetId="0">Input!$D$13</definedName>
    <definedName name="DateUseHybridAssetTest">'Test Sheet'!$AU$8</definedName>
    <definedName name="DeathCV11">'Test Sheet'!$GD$26</definedName>
    <definedName name="DeathCV12">'Test Sheet'!$GQ$26</definedName>
    <definedName name="DeathCV13">'Test Sheet'!$HD$26</definedName>
    <definedName name="DeathCV14">'Test Sheet'!$HQ$26</definedName>
    <definedName name="DeathCV21">'Test Sheet'!$ID$26</definedName>
    <definedName name="DeathCV22">'Test Sheet'!$IQ$26</definedName>
    <definedName name="DeathCV23">'Test Sheet'!$JD$26</definedName>
    <definedName name="DeathCV24">'Test Sheet'!$JQ$26</definedName>
    <definedName name="DebtRepair1">'Test Sheet'!$AZ$26</definedName>
    <definedName name="DebtRepair2">'Test Sheet'!$BE$26</definedName>
    <definedName name="DedAmt11">'Test Sheet'!$DK$26</definedName>
    <definedName name="DedAmt12">'Test Sheet'!$DP$26</definedName>
    <definedName name="DedAmt13">'Test Sheet'!$DU$26</definedName>
    <definedName name="DedAmt14">'Test Sheet'!$DZ$26</definedName>
    <definedName name="DedAmt15">'Test Sheet'!$EE$26</definedName>
    <definedName name="DedAmt16">'Test Sheet'!$EJ$26</definedName>
    <definedName name="DedAmt21">'Test Sheet'!$EP$26</definedName>
    <definedName name="DedAmt22">'Test Sheet'!$EU$26</definedName>
    <definedName name="DedAmt23">'Test Sheet'!$EZ$26</definedName>
    <definedName name="DedAmt24">'Test Sheet'!$FE$26</definedName>
    <definedName name="DedAmt25">'Test Sheet'!$FJ$26</definedName>
    <definedName name="DedAmt26">'Test Sheet'!$FO$26</definedName>
    <definedName name="DeemableAssets">'Test Sheet'!$AH$26</definedName>
    <definedName name="DeemedIncome">'Test Sheet'!$AI$26</definedName>
    <definedName name="DeemingChange">'Test Sheet'!$AJ$26</definedName>
    <definedName name="deemingRateLower">'Test Sheet'!$AL$26</definedName>
    <definedName name="deemingRateUpper">'Test Sheet'!$AK$26</definedName>
    <definedName name="DefensiveNSAllocation">'Deterministic Output'!$AD$3</definedName>
    <definedName name="DefinedDates">Input!$P$12</definedName>
    <definedName name="DefinedNames">Input!$Q$12</definedName>
    <definedName name="DesiredConfidenceLevel">Input!$C$40</definedName>
    <definedName name="DesiredSpend" localSheetId="0">Input!$C$23</definedName>
    <definedName name="DetAccumulation">'Deterministic Output'!$G$2</definedName>
    <definedName name="DetAccumWealth">'Deterministic Output'!$J$2</definedName>
    <definedName name="DetAnnuity">'Deterministic Output'!$C$2</definedName>
    <definedName name="DetAusShares" localSheetId="0">Input!$C$214</definedName>
    <definedName name="DetAvgeRtn">'Deterministic Output'!$W$2</definedName>
    <definedName name="DetAvgeRtnNS">'Deterministic Output'!$W$3</definedName>
    <definedName name="DetCash" localSheetId="0">Input!$C$211</definedName>
    <definedName name="DetCentrelink">'Deterministic Output'!$A$2</definedName>
    <definedName name="DetCPI" localSheetId="0">Input!$C$219</definedName>
    <definedName name="DetDefensive" localSheetId="0">Input!$C$218</definedName>
    <definedName name="DeterministicOutput">'Deterministic Output'!$A$2:$T$170,'Deterministic Output'!$W$2:$W$3</definedName>
    <definedName name="DetFI" localSheetId="0">Input!$C$212</definedName>
    <definedName name="DetGrowth" localSheetId="0">Input!$C$217</definedName>
    <definedName name="DetNS">'Deterministic Output'!$D$2</definedName>
    <definedName name="DetNSWealth">'Deterministic Output'!$L$2</definedName>
    <definedName name="DetOtherGrowth" localSheetId="0">Input!$C$216</definedName>
    <definedName name="DetOtherIncome">'Deterministic Output'!$F$2</definedName>
    <definedName name="DetOverseasShares" localSheetId="0">Input!$C$215</definedName>
    <definedName name="DetPension">'Deterministic Output'!$B$2</definedName>
    <definedName name="DetPensionWealth">'Deterministic Output'!$K$2</definedName>
    <definedName name="DetProp" localSheetId="0">Input!$C$213</definedName>
    <definedName name="DetSpend">'Deterministic Output'!$E$2</definedName>
    <definedName name="DetWealth">'Deterministic Output'!$I$2</definedName>
    <definedName name="Died11">'Test Sheet'!$GE$26</definedName>
    <definedName name="Died12">'Test Sheet'!$GR$26</definedName>
    <definedName name="Died13">'Test Sheet'!$HE$26</definedName>
    <definedName name="Died14">'Test Sheet'!$HR$26</definedName>
    <definedName name="Died21">'Test Sheet'!$IE$26</definedName>
    <definedName name="Died22">'Test Sheet'!$IR$26</definedName>
    <definedName name="Died23">'Test Sheet'!$JE$26</definedName>
    <definedName name="Died24">'Test Sheet'!$JR$26</definedName>
    <definedName name="Drop1Death" localSheetId="0">Input!$C$38</definedName>
    <definedName name="EffectiveNSTaxRate">'Test Sheet'!$AB$26</definedName>
    <definedName name="FailYear">'Test Sheet'!$F$21</definedName>
    <definedName name="FamilyMedicare1">'Test Sheet'!$BP$26</definedName>
    <definedName name="FamilyMedicare2">'Test Sheet'!$BZ$26</definedName>
    <definedName name="FamilyReduction1">'Test Sheet'!$BO$26</definedName>
    <definedName name="FamilyReduction2">'Test Sheet'!$BY$26</definedName>
    <definedName name="FIFee" localSheetId="0">Input!$C$194</definedName>
    <definedName name="FiftyPercentileAge">MortalityTest!$K$2</definedName>
    <definedName name="FunnelOutput" localSheetId="6">'Funnel of doubt - SMSF'!$2:$1048576</definedName>
    <definedName name="FunnelOutput">'Funnel of doubt'!$2:$1048576</definedName>
    <definedName name="Gender1" localSheetId="0">Input!$C$15</definedName>
    <definedName name="Gender2" localSheetId="0">Input!$D$15</definedName>
    <definedName name="GoalProbability">GoalSeek!$C$11</definedName>
    <definedName name="GoalResult">GoalSeek!$B$11</definedName>
    <definedName name="GoalSeekAlgorithm">GoalSeek!$B$8</definedName>
    <definedName name="GoalSeekResultsLocation">GoalSeek!$A$13</definedName>
    <definedName name="GoalSeekTarget">GoalSeek!$B$2</definedName>
    <definedName name="GoalSeekTolerance">GoalSeek!$B$3</definedName>
    <definedName name="GoalSeekVariable">GoalSeek!$B$6</definedName>
    <definedName name="GrowthNSAllocation">'Deterministic Output'!$AC$3</definedName>
    <definedName name="HasTermAnnuity1">Input!$C$178</definedName>
    <definedName name="HasTermAnnuity2">Input!$D$178</definedName>
    <definedName name="Homeowner">'Test Sheet'!$B$16</definedName>
    <definedName name="HouseholdCurrentAssets">'Client Results'!$BS$13</definedName>
    <definedName name="Income1" localSheetId="0">Input!$C$150</definedName>
    <definedName name="Income2" localSheetId="0">Input!$D$150</definedName>
    <definedName name="IncomeTest">'Test Sheet'!$AQ$26</definedName>
    <definedName name="IncTest11">'Test Sheet'!$DL$26</definedName>
    <definedName name="IncTest12">'Test Sheet'!$DQ$26</definedName>
    <definedName name="IncTest13">'Test Sheet'!$DV$26</definedName>
    <definedName name="IncTest14">'Test Sheet'!$EA$26</definedName>
    <definedName name="IncTest15">'Test Sheet'!$EF$26</definedName>
    <definedName name="IncTest16">'Test Sheet'!$EK$26</definedName>
    <definedName name="IncTest21">'Test Sheet'!$EQ$26</definedName>
    <definedName name="IncTest22">'Test Sheet'!$EV$26</definedName>
    <definedName name="IncTest23">'Test Sheet'!$FA$26</definedName>
    <definedName name="IncTest24">'Test Sheet'!$FF$26</definedName>
    <definedName name="IncTest25">'Test Sheet'!$FK$26</definedName>
    <definedName name="IncTest26">'Test Sheet'!$FP$26</definedName>
    <definedName name="IncThreshold1">'Test Sheet'!$BK$26</definedName>
    <definedName name="IncThreshold2">'Test Sheet'!$BU$26</definedName>
    <definedName name="IndMedicare1">'Test Sheet'!$BN$26</definedName>
    <definedName name="IndMedicare2">'Test Sheet'!$BX$26</definedName>
    <definedName name="IndOffset1">'Test Sheet'!$BM$26</definedName>
    <definedName name="IndOffset2">'Test Sheet'!$BW$26</definedName>
    <definedName name="InitialSpend">'Test Sheet'!$B$15</definedName>
    <definedName name="InvestmentCapitalGainTaxable" localSheetId="0">Input!$C$206</definedName>
    <definedName name="InvestmentIncome">'Test Sheet'!$CB$26</definedName>
    <definedName name="InvNSFee" localSheetId="0">Input!$C$203</definedName>
    <definedName name="IsMoreRequired">'Client Results'!$BR$14</definedName>
    <definedName name="LabelLFODW">'Funnel of doubt'!$H$6</definedName>
    <definedName name="LabelUFODW">'Funnel of doubt'!$H$5</definedName>
    <definedName name="LaterLifeCosts" localSheetId="0">Input!$C$36</definedName>
    <definedName name="LifeExpectancies">'Client Results'!$R$7:$Z$7</definedName>
    <definedName name="LifeInsNonSuper1" localSheetId="0">Input!$C$153</definedName>
    <definedName name="LifeInsNonSuper2" localSheetId="0">Input!$D$153</definedName>
    <definedName name="LifeInsRecNS">'Test Sheet'!$CV$26</definedName>
    <definedName name="LifetimeSpending">LifetimeSpendingMetric!$A$2:$D$5000</definedName>
    <definedName name="LifetimeSpendMetric">LifetimeSpendingMetric!$A$1</definedName>
    <definedName name="LiquidBal">'Test Sheet'!$JV$26</definedName>
    <definedName name="LiquidBalEnd">'Test Sheet'!$KE$26</definedName>
    <definedName name="LITO1">'Test Sheet'!$BI$26</definedName>
    <definedName name="LITO2">'Test Sheet'!$BS$26</definedName>
    <definedName name="LowerFD" localSheetId="6">OFFSET('Funnel of doubt - SMSF'!$B$4,0,0,1,COUNTIF('Funnel of doubt - SMSF'!$B$1:$BF$1,"&lt;=100"))</definedName>
    <definedName name="LowerFD">'Funnel of doubt'!$B$4:$AP$4</definedName>
    <definedName name="LowerFODWording">'Funnel of doubt'!$I$6</definedName>
    <definedName name="LowerIsDollar">'Funnel of doubt'!$J$6</definedName>
    <definedName name="MaxAgePension">'Test Sheet'!$AU$26</definedName>
    <definedName name="MaxTaxOffset1">'Test Sheet'!$BH$26</definedName>
    <definedName name="MaxTaxOffset2">'Test Sheet'!$BR$26</definedName>
    <definedName name="Medicare1">'Test Sheet'!$AX$26</definedName>
    <definedName name="Medicare2">'Test Sheet'!$BC$26</definedName>
    <definedName name="MidFD" localSheetId="6">OFFSET('Funnel of doubt - SMSF'!$B$3,0,0,1,COUNTIF('Funnel of doubt - SMSF'!$B$1:$BF$1,"&lt;=100"))</definedName>
    <definedName name="MidFD">'Funnel of doubt'!$B$3:$AP$3</definedName>
    <definedName name="MinBuffer">'Test Sheet'!$B$18</definedName>
    <definedName name="ModelTerms?">Input!$C$79</definedName>
    <definedName name="Mortality">MortalityTest!$A$2:$G$180,MortalityTest!$K$1:$K$2,MortalityTest!$M$1:$M$2</definedName>
    <definedName name="Name1" localSheetId="0">Input!$C$12</definedName>
    <definedName name="Name2" localSheetId="0">Input!$D$12</definedName>
    <definedName name="NewAssetTest">'Test Sheet'!$AU$16</definedName>
    <definedName name="NewAssetTestThreshold">'Test Sheet'!$AU$10</definedName>
    <definedName name="NewEntitlement">'Test Sheet'!$AU$17</definedName>
    <definedName name="NewIncomeTest">'Test Sheet'!$AU$15</definedName>
    <definedName name="NewTaper">'Test Sheet'!$AV$10</definedName>
    <definedName name="NewWorkBonus">'Test Sheet'!$AU$18</definedName>
    <definedName name="NominalSMSFBalance">'Client Results'!$AX$81</definedName>
    <definedName name="NonSuper">'Test Sheet'!$B$12</definedName>
    <definedName name="NonSuper0">'Test Sheet'!$B$26</definedName>
    <definedName name="NonSuperCash" localSheetId="0">Input!$C$218</definedName>
    <definedName name="NonSuperReturn">'Test Sheet'!$AJ$6</definedName>
    <definedName name="NonSuperShortfall">'Test Sheet'!$AC$26</definedName>
    <definedName name="NonSuperTotal" localSheetId="0">Input!$E$215</definedName>
    <definedName name="NoPensions1" localSheetId="0">Input!$C$51</definedName>
    <definedName name="NoPensions2" localSheetId="0">Input!$D$51</definedName>
    <definedName name="NSAllocation">'Test Sheet'!$AF$5</definedName>
    <definedName name="NSAssets0">TheOutput!$B$2</definedName>
    <definedName name="NSBal">'Test Sheet'!$CL$26</definedName>
    <definedName name="NSCapitalIncome">'Test Sheet'!$CG$26</definedName>
    <definedName name="NSCash" localSheetId="0">Input!$C$132</definedName>
    <definedName name="NSCashIncome">'Test Sheet'!$CH$26</definedName>
    <definedName name="NSFee" localSheetId="0">Input!$C$201</definedName>
    <definedName name="NSGrowth" localSheetId="0">Input!$D$137</definedName>
    <definedName name="NSInvestment" localSheetId="0">Input!$C$134</definedName>
    <definedName name="NSPortfolioCG">'Test Sheet'!$CJ$26</definedName>
    <definedName name="NSPortfolioIncome">'Test Sheet'!$CI$26</definedName>
    <definedName name="NSProperty" localSheetId="0">Input!$C$133</definedName>
    <definedName name="NSRentalIncome">'Test Sheet'!$CF$26</definedName>
    <definedName name="NSReturn">'Test Sheet'!$CC$26</definedName>
    <definedName name="NumberAnnuities1">Input!$C$161</definedName>
    <definedName name="NumberAnnuities2">Input!$D$161</definedName>
    <definedName name="NumberExpired">'Test Sheet'!$Z$26</definedName>
    <definedName name="numberOfTermProducts">Input!$C$89</definedName>
    <definedName name="NumberTerm1">Input!$C$181</definedName>
    <definedName name="NumberTerm2">Input!$D$181</definedName>
    <definedName name="OldAgeDrop" localSheetId="0">Input!$C$27</definedName>
    <definedName name="OldAgeYrs" localSheetId="0">Input!$E$27</definedName>
    <definedName name="OldAssetTest">'Test Sheet'!$AT$16</definedName>
    <definedName name="OldAssetTestThreshold">'Test Sheet'!$AU$9</definedName>
    <definedName name="OldEntitlement">'Test Sheet'!$AT$17</definedName>
    <definedName name="OldIncomeTest">'Test Sheet'!$AT$15</definedName>
    <definedName name="OldTaper">'Test Sheet'!$AV$9</definedName>
    <definedName name="OldWorkBonus">'Test Sheet'!$AT$18</definedName>
    <definedName name="OneOffExpense" localSheetId="0">Input!$C$32</definedName>
    <definedName name="OneOffExpenseYr" localSheetId="0">Input!$E$32</definedName>
    <definedName name="OneOffIncome" localSheetId="0">Input!$C$156</definedName>
    <definedName name="OneOffIncomeYear" localSheetId="0">Input!$E$156</definedName>
    <definedName name="OtherFee" localSheetId="0">Input!$C$198</definedName>
    <definedName name="OtherIncome">'Test Sheet'!$S$26</definedName>
    <definedName name="Output">TheOutput!$B$2:$ZZ$500002</definedName>
    <definedName name="OverallShortfall">'Test Sheet'!$AF$26</definedName>
    <definedName name="OverallSReturn">'Test Sheet'!$CD$26</definedName>
    <definedName name="OvsShFee" localSheetId="0">Input!$C$197</definedName>
    <definedName name="OwnHome" localSheetId="0">Input!$C$17</definedName>
    <definedName name="P1Accum">'Test Sheet'!$M$26</definedName>
    <definedName name="P1Age">'Test Sheet'!$CP$26</definedName>
    <definedName name="P1AgePensAvge">'Client Results'!$BE$13</definedName>
    <definedName name="P1AgeValn">'Test Sheet'!$B$8</definedName>
    <definedName name="P1Annuities">'Test Sheet'!$G$26</definedName>
    <definedName name="P1Annuity0">'Test Sheet'!$E$26</definedName>
    <definedName name="P1DOB">'Test Sheet'!$B$6</definedName>
    <definedName name="P1Gender">'Test Sheet'!$B$7</definedName>
    <definedName name="P1Health">'Test Sheet'!$B$9</definedName>
    <definedName name="P1Name">'Test Sheet'!$B$5</definedName>
    <definedName name="P1Pensions">'Test Sheet'!$K$26</definedName>
    <definedName name="P1Qx">'Test Sheet'!$CQ$26</definedName>
    <definedName name="P1Rand">'Test Sheet'!$CR$26</definedName>
    <definedName name="P1RemainingTransferBalance">'Test Sheet'!$DL$23</definedName>
    <definedName name="P1Super">'Test Sheet'!$I$26</definedName>
    <definedName name="P1TaxableIncome">'Test Sheet'!$AV$26</definedName>
    <definedName name="P1TaxAvge">'Client Results'!$BE$14</definedName>
    <definedName name="P2Accum">'Test Sheet'!$N$26</definedName>
    <definedName name="P2Age">'Test Sheet'!$CS$26</definedName>
    <definedName name="P2AgePensAvge">'Client Results'!$BE$15</definedName>
    <definedName name="P2AgeValn">'Test Sheet'!$C$8</definedName>
    <definedName name="P2Annuities">'Test Sheet'!$H$26</definedName>
    <definedName name="P2Annuity0">'Test Sheet'!$F$26</definedName>
    <definedName name="P2DOB">'Test Sheet'!$C$6</definedName>
    <definedName name="P2Gender">'Test Sheet'!$C$7</definedName>
    <definedName name="P2Health">'Test Sheet'!$C$9</definedName>
    <definedName name="P2Name">'Test Sheet'!$C$5</definedName>
    <definedName name="P2Pensions">'Test Sheet'!$L$26</definedName>
    <definedName name="P2Qx">'Test Sheet'!$CT$26</definedName>
    <definedName name="P2Rand">'Test Sheet'!$CU$26</definedName>
    <definedName name="P2RemainingTransferBalance">'Test Sheet'!$EQ$23</definedName>
    <definedName name="P2Super">'Test Sheet'!$J$26</definedName>
    <definedName name="P2TaxableIncome">'Test Sheet'!$BA$26</definedName>
    <definedName name="P2TaxAvge">'Client Results'!$BE$16</definedName>
    <definedName name="Pension1">'Test Sheet'!$AY$26</definedName>
    <definedName name="Pension2">'Test Sheet'!$BD$26</definedName>
    <definedName name="PensPmt11">'Test Sheet'!$DM$26</definedName>
    <definedName name="PensPmt12">'Test Sheet'!$DR$26</definedName>
    <definedName name="PensPmt13">'Test Sheet'!$DW$26</definedName>
    <definedName name="PensPmt14">'Test Sheet'!$EB$26</definedName>
    <definedName name="PensPmt15">'Test Sheet'!$EG$26</definedName>
    <definedName name="PensPmt16">'Test Sheet'!$EL$26</definedName>
    <definedName name="PensPmt21">'Test Sheet'!$ER$26</definedName>
    <definedName name="PensPmt22">'Test Sheet'!$EW$26</definedName>
    <definedName name="PensPmt23">'Test Sheet'!$FB$26</definedName>
    <definedName name="PensPmt24">'Test Sheet'!$FG$26</definedName>
    <definedName name="PensPmt25">'Test Sheet'!$FL$26</definedName>
    <definedName name="PensPmt26">'Test Sheet'!$FQ$26</definedName>
    <definedName name="PensPmts">'Test Sheet'!$T$26</definedName>
    <definedName name="PercentileName">CONCATENATE("At end of year ",'Funnel of doubt - SMSF'!$A$6-1)</definedName>
    <definedName name="Person1Age">MortalityTest!$A$2</definedName>
    <definedName name="Person1Alive">MortalityTest!$B$2</definedName>
    <definedName name="Person1Prop">MortalityTest!$C$2</definedName>
    <definedName name="Person2Age">MortalityTest!$D$2</definedName>
    <definedName name="Person2Alive">MortalityTest!$E$2</definedName>
    <definedName name="Person2Prop">MortalityTest!$F$2</definedName>
    <definedName name="Personal">'Test Sheet'!$B$14</definedName>
    <definedName name="PersonalAssets" localSheetId="0">Input!$C$131</definedName>
    <definedName name="_xlnm.Print_Area" localSheetId="2">'Test Sheet'!$A$1:$IG$75</definedName>
    <definedName name="PropertyCapitalGainTaxable" localSheetId="0">Input!$C$205</definedName>
    <definedName name="PropertyNSAllocation">'Deterministic Output'!$AB$3</definedName>
    <definedName name="PropFee" localSheetId="0">Input!$C$195</definedName>
    <definedName name="PropNSFee" localSheetId="0">Input!$C$202</definedName>
    <definedName name="ProportionNewAssetTest">'Test Sheet'!$AU$11</definedName>
    <definedName name="ProportionOfAgePension">'Test Sheet'!$AI$20</definedName>
    <definedName name="Purchase11">'Test Sheet'!$DK$24</definedName>
    <definedName name="Purchase12">'Test Sheet'!$DP$24</definedName>
    <definedName name="Purchase13">'Test Sheet'!$DU$24</definedName>
    <definedName name="Purchase14">'Test Sheet'!$DZ$24</definedName>
    <definedName name="Purchase15">'Test Sheet'!$EE$24</definedName>
    <definedName name="Purchase16">'Test Sheet'!$EJ$24</definedName>
    <definedName name="Purchase21">'Test Sheet'!$EP$24</definedName>
    <definedName name="Purchase22">'Test Sheet'!$EU$24</definedName>
    <definedName name="Purchase23">'Test Sheet'!$EZ$24</definedName>
    <definedName name="Purchase24">'Test Sheet'!$FE$24</definedName>
    <definedName name="Purchase25">'Test Sheet'!$FJ$24</definedName>
    <definedName name="Purchase26">'Test Sheet'!$FO$24</definedName>
    <definedName name="PurchasePrice11" localSheetId="0">Input!$C$54</definedName>
    <definedName name="PurchasePrice12" localSheetId="0">Input!$D$54</definedName>
    <definedName name="PurchasePrice21" localSheetId="0">Input!$C$60</definedName>
    <definedName name="PurchasePrice22" localSheetId="0">Input!$D$60</definedName>
    <definedName name="PurchasePrice31" localSheetId="0">Input!$C$66</definedName>
    <definedName name="PurchasePrice32" localSheetId="0">Input!$D$66</definedName>
    <definedName name="PurchasePrice41" localSheetId="0">Input!$C$72</definedName>
    <definedName name="PurchasePrice42" localSheetId="0">Input!$D$72</definedName>
    <definedName name="QuartileAge">MortalityTest!$K$1</definedName>
    <definedName name="QuartilePoint">OFFSET(MortalityTest!$I$2,0,0,MortalityTest!$O$1,1)</definedName>
    <definedName name="QuartileYears">MortalityTest!$M$1</definedName>
    <definedName name="RCVPayment">'Test Sheet'!$Y$26</definedName>
    <definedName name="RebateInc1">'Test Sheet'!$BG$26</definedName>
    <definedName name="RebateInc2">'Test Sheet'!$BQ$26</definedName>
    <definedName name="ReductionRate1">'Test Sheet'!$BL$26</definedName>
    <definedName name="ReductionRate2">'Test Sheet'!$BV$26</definedName>
    <definedName name="RelNumber11">'Test Sheet'!$DI$26</definedName>
    <definedName name="RelNumber12">'Test Sheet'!$DN$26</definedName>
    <definedName name="RelNumber13">'Test Sheet'!$DS$26</definedName>
    <definedName name="RelNumber14">'Test Sheet'!$DX$26</definedName>
    <definedName name="RelNumber15">'Test Sheet'!$EC$26</definedName>
    <definedName name="RelNumber16">'Test Sheet'!$EH$26</definedName>
    <definedName name="RelNumber21">'Test Sheet'!$EN$26</definedName>
    <definedName name="RelNumber22">'Test Sheet'!$ES$26</definedName>
    <definedName name="RelNumber23">'Test Sheet'!$EX$26</definedName>
    <definedName name="RelNumber24">'Test Sheet'!$FC$26</definedName>
    <definedName name="RelNumber25">'Test Sheet'!$FH$26</definedName>
    <definedName name="RelNumber26">'Test Sheet'!$FM$26</definedName>
    <definedName name="ResidBal">'Test Sheet'!$B$17</definedName>
    <definedName name="ResidualBal" localSheetId="0">Input!$C$37</definedName>
    <definedName name="RetTargetResults">'Client Results'!$BP$15,'Client Results'!$BQ$13,'Client Results'!$BS$13,'Client Results'!$BR$14,'Client Results'!$BQ$18:$BQ$20,'Client Results'!$BQ$22:$BQ$23</definedName>
    <definedName name="Reversionary11" localSheetId="0">Input!$C$57</definedName>
    <definedName name="Reversionary12" localSheetId="0">Input!$D$57</definedName>
    <definedName name="Reversionary21" localSheetId="0">Input!$C$63</definedName>
    <definedName name="Reversionary22" localSheetId="0">Input!$D$63</definedName>
    <definedName name="Reversionary31" localSheetId="0">Input!$C$69</definedName>
    <definedName name="Reversionary32" localSheetId="0">Input!$D$69</definedName>
    <definedName name="Reversionary41" localSheetId="0">Input!$C$75</definedName>
    <definedName name="Reversionary42" localSheetId="0">Input!$D$75</definedName>
    <definedName name="SAPTO1">'Test Sheet'!$AW$26</definedName>
    <definedName name="SAPTO2">'Test Sheet'!$BB$26</definedName>
    <definedName name="SavedHCFolderparent">Input!$N$10</definedName>
    <definedName name="SBal">'Test Sheet'!$CM$26</definedName>
    <definedName name="Shortfall">'Test Sheet'!$AA$26</definedName>
    <definedName name="SInvestmentIncome">'Test Sheet'!$CA$26</definedName>
    <definedName name="SInvFee" localSheetId="0">Input!$C$193</definedName>
    <definedName name="SMSFAccum1" localSheetId="0">Input!$C$45</definedName>
    <definedName name="SMSFAccum1TFC" localSheetId="0">Input!$C$46</definedName>
    <definedName name="SMSFAccum2" localSheetId="0">Input!$D$45</definedName>
    <definedName name="SMSFAccum2TFC" localSheetId="0">Input!$D$46</definedName>
    <definedName name="SMSFAllocation">'Test Sheet'!$O$5</definedName>
    <definedName name="SMSFAnnuityIncome">'Deterministic Output'!$R$2</definedName>
    <definedName name="SMSFBal">'Test Sheet'!$JU$26</definedName>
    <definedName name="SMSFBalEnd">'Test Sheet'!$KF$26</definedName>
    <definedName name="SMSFCV">'Deterministic Output'!$N$2</definedName>
    <definedName name="SMSFEffectiveTaxRate" localSheetId="0">Input!$C$208</definedName>
    <definedName name="SMSFExpense">'Test Sheet'!$V$26</definedName>
    <definedName name="SMSFExtraSpend">'Test Sheet'!$KB$26</definedName>
    <definedName name="SMSFExtraSpending">'Deterministic Output'!$T$2</definedName>
    <definedName name="SMSFFee" localSheetId="0">Input!$C$190</definedName>
    <definedName name="SMSFInv1" localSheetId="0">Input!$C$82</definedName>
    <definedName name="SMSFInv2" localSheetId="0">Input!$C$83</definedName>
    <definedName name="SMSFInv3" localSheetId="0">Input!$C$84</definedName>
    <definedName name="SMSFInv4" localSheetId="0">Input!$C$85</definedName>
    <definedName name="SMSFInv5" localSheetId="0">Input!$C$86</definedName>
    <definedName name="SMSFInv6" localSheetId="0">Input!$C$87</definedName>
    <definedName name="SMSFInv7">Input!$C$143</definedName>
    <definedName name="SMSFLiquidAssetMix">'Test Sheet'!$JX$26</definedName>
    <definedName name="SMSFMinPension">'Deterministic Output'!$S$2</definedName>
    <definedName name="SMSFMins" localSheetId="7">SMSFMinPmt!$A$8</definedName>
    <definedName name="SMSFMins">SMSFMinCoverage!$A$8</definedName>
    <definedName name="SMSFMinSheet" localSheetId="7">SMSFMinPmt!$1:$1048576</definedName>
    <definedName name="SMSFMinSheet">SMSFMinCoverage!$1:$1048576</definedName>
    <definedName name="SMSFNewPP">'Test Sheet'!$KC$26</definedName>
    <definedName name="SMSFPensMin">'Test Sheet'!$KA$26</definedName>
    <definedName name="SMSFRCVs">'Test Sheet'!$JZ$26</definedName>
    <definedName name="SMSFSTInv1">Input!$C$114</definedName>
    <definedName name="SMSFSTInv2">Input!$C$115</definedName>
    <definedName name="SMSFSTInv3">Input!$C$116</definedName>
    <definedName name="SMSFSTInv4">Input!$C$117</definedName>
    <definedName name="SMSFSTInv5">Input!$C$118</definedName>
    <definedName name="SMSFSTInv6">Input!$C$119</definedName>
    <definedName name="SMSFTaxRate">'Test Sheet'!$CD$21</definedName>
    <definedName name="SMSFTermIndexation1">'Test Sheet'!$KH$14</definedName>
    <definedName name="SMSFTermIndexation2">'Test Sheet'!$KR$14</definedName>
    <definedName name="SMSFTermIndexationRate1">'Test Sheet'!$KH$15</definedName>
    <definedName name="SMSFTermIndexationRate2">'Test Sheet'!$KR$15</definedName>
    <definedName name="SMSFTermOngoingFee1">'Test Sheet'!$KH$19</definedName>
    <definedName name="SMSFTermOngoingFee2">'Test Sheet'!$KR$19</definedName>
    <definedName name="SMSFTermPercentFee1">'Test Sheet'!$KH$20</definedName>
    <definedName name="SMSFTermPercentFee2">'Test Sheet'!$KR$20</definedName>
    <definedName name="SMSFTermPP1">'Test Sheet'!$KH$16</definedName>
    <definedName name="SMSFTermPP2">'Test Sheet'!$KR$16</definedName>
    <definedName name="SMSFTermRCV1">'Test Sheet'!$KH$18</definedName>
    <definedName name="SMSFTermRCV2">'Test Sheet'!$KR$18</definedName>
    <definedName name="SMSFTermRenew1">'Test Sheet'!$KH$21</definedName>
    <definedName name="SMSFTermRenew2">'Test Sheet'!$KR$21</definedName>
    <definedName name="SMSFTermStartDate1">'Test Sheet'!$KH$13</definedName>
    <definedName name="SMSFTermStartDate2">'Test Sheet'!$KR$13</definedName>
    <definedName name="SMSFTermTerm1">'Test Sheet'!$KH$17</definedName>
    <definedName name="SMSFTermTerm2">'Test Sheet'!$KR$17</definedName>
    <definedName name="SMSFTotal" localSheetId="0">Input!$E$214</definedName>
    <definedName name="SMSFValue">'Deterministic Output'!$O$2</definedName>
    <definedName name="SMSFValueNom">'Deterministic Output'!$P$2</definedName>
    <definedName name="SpendingLevel">'Client Results'!$C$30</definedName>
    <definedName name="SpouseUnused1">'Test Sheet'!$BJ$26</definedName>
    <definedName name="SpouseUnused2">'Test Sheet'!$BT$26</definedName>
    <definedName name="SReturn">'Test Sheet'!$CE$26</definedName>
    <definedName name="StartAge" localSheetId="6">'Funnel of doubt - SMSF'!$B$1</definedName>
    <definedName name="StartAge" localSheetId="8">SMSFMinCoverage!$B$1</definedName>
    <definedName name="StartAge" localSheetId="7">SMSFMinPmt!$B$1</definedName>
    <definedName name="StartAge">'Funnel of doubt'!$B$1</definedName>
    <definedName name="StartRow">'Test Sheet'!$B$21</definedName>
    <definedName name="Super">TheOutput!$B$5</definedName>
    <definedName name="Super0">'Test Sheet'!$C$26</definedName>
    <definedName name="Super1" localSheetId="0">Input!$C$125</definedName>
    <definedName name="Super1TFC" localSheetId="0">Input!$C$126</definedName>
    <definedName name="Super2" localSheetId="0">Input!$D$125</definedName>
    <definedName name="Super2TFC" localSheetId="0">Input!$D$126</definedName>
    <definedName name="SuperIncome">'Test Sheet'!$AO$26</definedName>
    <definedName name="SuperP1">TheOutput!$B$3</definedName>
    <definedName name="SuperP2">TheOutput!$B$4</definedName>
    <definedName name="SuperReturn">'Test Sheet'!$U$6</definedName>
    <definedName name="SuperShortfall">'Test Sheet'!$AE$26</definedName>
    <definedName name="SuperStart">'Test Sheet'!$B$13</definedName>
    <definedName name="Target_Assets">'Client Results'!$BQ$13</definedName>
    <definedName name="TargetAssets">'Client Results'!$BQ$13</definedName>
    <definedName name="TargetConf">'Client Results'!$BQ$20</definedName>
    <definedName name="TargetConfidence">Input!$C$145</definedName>
    <definedName name="TargetDefensive">'Client Results'!$BQ$23</definedName>
    <definedName name="TargetGrowth">'Client Results'!$BQ$22</definedName>
    <definedName name="TargetSpend">'Client Results'!$BQ$19</definedName>
    <definedName name="TargetYrsRet">'Client Results'!$BQ$18</definedName>
    <definedName name="TaxBill">'Test Sheet'!$R$26</definedName>
    <definedName name="TaxFreePerc11" localSheetId="0">Input!$C$56</definedName>
    <definedName name="TaxFreePerc12" localSheetId="0">Input!$D$56</definedName>
    <definedName name="TaxFreePerc21" localSheetId="0">Input!$C$62</definedName>
    <definedName name="TaxFreePerc22" localSheetId="0">Input!$D$62</definedName>
    <definedName name="TaxFreePerc31" localSheetId="0">Input!$C$68</definedName>
    <definedName name="TaxFreePerc32" localSheetId="0">Input!$D$68</definedName>
    <definedName name="TaxFreePerc41" localSheetId="0">Input!$C$74</definedName>
    <definedName name="TaxFreePerc42" localSheetId="0">Input!$D$74</definedName>
    <definedName name="TaxToPay">'Test Sheet'!$BF$26</definedName>
    <definedName name="Term11">Input!$C$163</definedName>
    <definedName name="Term12">Input!$C$175</definedName>
    <definedName name="Term21">Input!$D$163</definedName>
    <definedName name="Term22">Input!$D$175</definedName>
    <definedName name="TermAnnuityIndexation1">Input!$C$184</definedName>
    <definedName name="TermAnnuityIndexation2">Input!$D$184</definedName>
    <definedName name="TermAnnuityPmt1">Input!$C$183</definedName>
    <definedName name="TermAnnuityPmt2">Input!$D$183</definedName>
    <definedName name="TermDate1">Input!$C$100</definedName>
    <definedName name="TermDate2">Input!$C$111</definedName>
    <definedName name="TermElapsed1">'Test Sheet'!$KM$26</definedName>
    <definedName name="TermElapsed11">'Test Sheet'!$GF$26</definedName>
    <definedName name="TermElapsed12">'Test Sheet'!$GS$26</definedName>
    <definedName name="TermElapsed13">'Test Sheet'!$HF$26</definedName>
    <definedName name="TermElapsed14">'Test Sheet'!$HS$26</definedName>
    <definedName name="TermElapsed2">'Test Sheet'!$KW$26</definedName>
    <definedName name="TermElapsed21">'Test Sheet'!$IF$26</definedName>
    <definedName name="TermElapsed22">'Test Sheet'!$IS$26</definedName>
    <definedName name="TermElapsed23">'Test Sheet'!$JF$26</definedName>
    <definedName name="TermElapsed24">'Test Sheet'!$JS$26</definedName>
    <definedName name="TermExpiryDescription1">'Test Sheet'!$KO$26</definedName>
    <definedName name="TermExpiryDescription2">'Test Sheet'!$KY$26</definedName>
    <definedName name="TermFee1">'Test Sheet'!$KK$26</definedName>
    <definedName name="TermFee2">'Test Sheet'!$KU$26</definedName>
    <definedName name="TermForcedCommutation1">'Test Sheet'!$KN$26</definedName>
    <definedName name="TermForcedCommutation2">'Test Sheet'!$KX$26</definedName>
    <definedName name="TermIndexation1">Input!$C$93</definedName>
    <definedName name="TermIndexation2">Input!$C$104</definedName>
    <definedName name="TermIndexationRate1">Input!$C$94</definedName>
    <definedName name="TermIndexationRate2">Input!$C$105</definedName>
    <definedName name="TermOngoingFeeDollar1">Input!$C$97</definedName>
    <definedName name="TermOngoingFeeDollar2">Input!$C$108</definedName>
    <definedName name="TermOngoingFeePercent1">Input!$C$98</definedName>
    <definedName name="TermOngoingFeePercent2">Input!$C$109</definedName>
    <definedName name="TermPayment1">'Test Sheet'!$KJ$26</definedName>
    <definedName name="TermPayment2">'Test Sheet'!$KT$26</definedName>
    <definedName name="TermPmt1">Input!$C$92</definedName>
    <definedName name="TermPmt2">Input!$C$103</definedName>
    <definedName name="TermPP1">Input!$C$95</definedName>
    <definedName name="TermPP2">Input!$C$106</definedName>
    <definedName name="TermRCV1">Input!$C$91</definedName>
    <definedName name="TermRCV2">Input!$C$102</definedName>
    <definedName name="TermRCVPayout1">'Test Sheet'!$KL$26</definedName>
    <definedName name="TermRCVPayout2">'Test Sheet'!$KV$26</definedName>
    <definedName name="TermRenew1">Input!$C$99</definedName>
    <definedName name="TermRenew2">Input!$C$110</definedName>
    <definedName name="TermRenewalDescription1">'Test Sheet'!$KP$26</definedName>
    <definedName name="TermRenewalDescription2">'Test Sheet'!$KZ$26</definedName>
    <definedName name="TermTerm1">Input!$C$96</definedName>
    <definedName name="TermTerm2">Input!$C$107</definedName>
    <definedName name="TermVolCV1">'Test Sheet'!$KG$26</definedName>
    <definedName name="TermVolCV2">'Test Sheet'!$KQ$26</definedName>
    <definedName name="TermVolCVDiscRate1">'Test Sheet'!$KH$26</definedName>
    <definedName name="TermVolCVDiscRate2">'Test Sheet'!$KR$26</definedName>
    <definedName name="TermVolIndexedDiscRate1">'Test Sheet'!$KI$26</definedName>
    <definedName name="TermVolIndexedDiscRate2">'Test Sheet'!$KS$26</definedName>
    <definedName name="TestData">'Test Sheet'!$B$26:$CW$135,'Test Sheet'!$DI$26:$KX$135,'Test Sheet'!$B$5:$C$9,'Test Sheet'!$B$11:$B$19,'Test Sheet'!$O$5:$Y$10,'Test Sheet'!$AF$5:$AJ$10,'Test Sheet'!$AU$8:$AU$12,'Test Sheet'!$AV$9:$AV$10,'Test Sheet'!$AT$15:$AU$18,'Test Sheet'!$FW$10:$FX$15,'Test Sheet'!$GJ$10:$GK$15,'Test Sheet'!$GW$10:$GX$15,'Test Sheet'!$HJ$10:$HK$15,'Test Sheet'!$HW$10:$HX$15,'Test Sheet'!$IK$10:$IL$15,'Test Sheet'!$IW$10:$IX$15,'Test Sheet'!$JJ$10:$JK$15,'Test Sheet'!$JJ$16:$JK$17,'Test Sheet'!$IW$16:$IX$17,'Test Sheet'!$IK$16:$IL$17,'Test Sheet'!$HW$16:$HX$17,'Test Sheet'!$HJ$16:$HK$17,'Test Sheet'!$GW$16:$GX$17,'Test Sheet'!$GJ$16:$GK$17,'Test Sheet'!$FW$16:$FX$17,'Test Sheet'!$GK$18:$GK$20,'Test Sheet'!$GX$18:$GX$20,'Test Sheet'!$FX$18:$FX$20,'Test Sheet'!$HK$18:$HK$20,'Test Sheet'!$HX$18:$HX$20,'Test Sheet'!$IL$18:$IL$20,'Test Sheet'!$IX$18:$IX$20,'Test Sheet'!$JK$18:$JK$20,'Test Sheet'!$KH$13:$KH$20,'Test Sheet'!$KR$13:$KR$20,'Test Sheet'!$KR$21,'Test Sheet'!$KY$26:$KZ$135,'Test Sheet'!$KH$21,'Test Sheet'!$F$21</definedName>
    <definedName name="TestFileFolder">Input!$N$12</definedName>
    <definedName name="TestFileList">Input!$N$14</definedName>
    <definedName name="theRCV11">'Test Sheet'!$GC$26</definedName>
    <definedName name="theRCV12">'Test Sheet'!$GP$26</definedName>
    <definedName name="theRCV13">'Test Sheet'!$HC$26</definedName>
    <definedName name="theRCV14">'Test Sheet'!$HP$26</definedName>
    <definedName name="theRCV21">'Test Sheet'!$IC$26</definedName>
    <definedName name="theRCV22">'Test Sheet'!$IP$26</definedName>
    <definedName name="theRCV23">'Test Sheet'!$JC$26</definedName>
    <definedName name="theRCV24">'Test Sheet'!$JP$26</definedName>
    <definedName name="TotalCommVal">'Test Sheet'!$JW$26</definedName>
    <definedName name="TotalResidualBalance" localSheetId="0">Input!$C$221</definedName>
    <definedName name="TotalStartWealth">Input!$C$121+Input!$C$134+Input!$C$133+Input!$C$132+Input!$C$164+Input!$C$176+IF(Input!$D$13="",0,Input!$D$164+Input!$D$176)</definedName>
    <definedName name="TotalSuperBalance">Input!$C$121</definedName>
    <definedName name="TransferBalCap1" localSheetId="0">Input!$C$48</definedName>
    <definedName name="TransferBalCap2" localSheetId="0">Input!$D$48</definedName>
    <definedName name="UpperFD" localSheetId="6">OFFSET('Funnel of doubt - SMSF'!$B$2,0,0,1,COUNTIF('Funnel of doubt - SMSF'!$B$1:$BF$1,"&lt;=100"))</definedName>
    <definedName name="UpperFD">'Funnel of doubt'!$B$2:$AP$2</definedName>
    <definedName name="UpperFODWording">'Funnel of doubt'!$I$5</definedName>
    <definedName name="UpperIsDollar">'Funnel of doubt'!$J$5</definedName>
    <definedName name="ValDate">'Test Sheet'!$B$19</definedName>
    <definedName name="ValuationDate" localSheetId="0">Input!$C$9</definedName>
    <definedName name="WealthOutput" localSheetId="6">'Funnel of doubt - SMSF'!$A$8</definedName>
    <definedName name="WealthOutput" localSheetId="8">SMSFMinCoverage!$A$8</definedName>
    <definedName name="WealthOutput" localSheetId="7">SMSFMinPmt!$A$8</definedName>
    <definedName name="WealthOutput">'Funnel of doubt'!$A$8</definedName>
    <definedName name="WorkBonus1">'Test Sheet'!$AM$26</definedName>
    <definedName name="WorkBonus2">'Test Sheet'!$AN$26</definedName>
    <definedName name="YearsIncome1" localSheetId="0">Input!$C$151</definedName>
    <definedName name="YearsIncome2" localSheetId="0">Input!$D$151</definedName>
    <definedName name="YearsOfMortality">OFFSET(MortalityTest!$H$2,0,0,MortalityTest!$O$1,1)</definedName>
    <definedName name="YearsUntilRetirement" localSheetId="0">Input!$C$19</definedName>
    <definedName name="YrsTo90">'Funnel of doubt'!$C$6</definedName>
  </definedNames>
  <calcPr calcId="145621"/>
  <extLst>
    <ext xmlns:x14="http://schemas.microsoft.com/office/spreadsheetml/2009/9/main" uri="{8193D73E-4604-4355-AFF4-8A2333D13BE4}">
      <x14:definedNames>
        <x14:definedName name="ageEligibleForAgePension">
          <x14:argumentDescriptions count="2">
            <x14:argumentDescription index="0">The date of birth of the individual as a Date (dd/mm/yyyy)</x14:argumentDescription>
            <x14:argumentDescription index="1">The gender of the individual as 'F' for female and 'M' for male</x14:argumentDescription>
          </x14:argumentDescriptions>
        </x14:definedName>
        <x14:definedName name="incomeFreeAreaLimit">
          <x14:argumentDescriptions count="1">
            <x14:argumentDescription index="0">The individual's family situation category 'S' for single or couple separated due to illness/respite care etc, 'C' for couple</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AA3" i="43" l="1"/>
  <c r="D161" i="37" l="1"/>
  <c r="DB28" i="13" l="1"/>
  <c r="DB29" i="13"/>
  <c r="DB30" i="13"/>
  <c r="DB31" i="13"/>
  <c r="DB32" i="13"/>
  <c r="DB33" i="13"/>
  <c r="DB34" i="13"/>
  <c r="DB35" i="13"/>
  <c r="DB36" i="13"/>
  <c r="DB37" i="13"/>
  <c r="DB38" i="13"/>
  <c r="DB39" i="13"/>
  <c r="DB40" i="13"/>
  <c r="DB41" i="13"/>
  <c r="DB42" i="13"/>
  <c r="DB43" i="13"/>
  <c r="DB44" i="13"/>
  <c r="DB45" i="13"/>
  <c r="DB46" i="13"/>
  <c r="DB47" i="13"/>
  <c r="DB48" i="13"/>
  <c r="DB49" i="13"/>
  <c r="DB50" i="13"/>
  <c r="DB51" i="13"/>
  <c r="DB52" i="13"/>
  <c r="DB53" i="13"/>
  <c r="DB54" i="13"/>
  <c r="DB55" i="13"/>
  <c r="DB56" i="13"/>
  <c r="DB57" i="13"/>
  <c r="DB58" i="13"/>
  <c r="DB59" i="13"/>
  <c r="DB60" i="13"/>
  <c r="DB61" i="13"/>
  <c r="DB62" i="13"/>
  <c r="DB63" i="13"/>
  <c r="DB64" i="13"/>
  <c r="DB65" i="13"/>
  <c r="DB66" i="13"/>
  <c r="DB67" i="13"/>
  <c r="DB68" i="13"/>
  <c r="DB69" i="13"/>
  <c r="DB70" i="13"/>
  <c r="DB71" i="13"/>
  <c r="DB72" i="13"/>
  <c r="DB73" i="13"/>
  <c r="DB74" i="13"/>
  <c r="DB27" i="13"/>
  <c r="DB26" i="13"/>
  <c r="I75" i="16" l="1"/>
  <c r="I71" i="16"/>
  <c r="I2" i="16"/>
  <c r="O1" i="16"/>
  <c r="F27" i="37" l="1"/>
  <c r="F32" i="37"/>
  <c r="AR82" i="15" l="1"/>
  <c r="E125" i="37"/>
  <c r="D130" i="37"/>
  <c r="CI7" i="13"/>
  <c r="CJ7" i="13" s="1"/>
  <c r="CI8" i="13"/>
  <c r="CJ8" i="13" s="1"/>
  <c r="CI9" i="13"/>
  <c r="CJ9" i="13" s="1"/>
  <c r="CI10" i="13"/>
  <c r="CJ10" i="13" s="1"/>
  <c r="CI11" i="13"/>
  <c r="CJ11" i="13" s="1"/>
  <c r="CI12" i="13"/>
  <c r="CJ12" i="13" s="1"/>
  <c r="CI13" i="13"/>
  <c r="CJ13" i="13" s="1"/>
  <c r="CI14" i="13"/>
  <c r="CJ14" i="13" s="1"/>
  <c r="CI15" i="13"/>
  <c r="CJ15" i="13" s="1"/>
  <c r="CI16" i="13"/>
  <c r="CJ16" i="13" s="1"/>
  <c r="CI17" i="13"/>
  <c r="CJ17" i="13" s="1"/>
  <c r="CI6" i="13"/>
  <c r="CJ6" i="13" s="1"/>
  <c r="CH7" i="13"/>
  <c r="CH8" i="13"/>
  <c r="CH9" i="13"/>
  <c r="CH10" i="13"/>
  <c r="CH11" i="13"/>
  <c r="CH12" i="13"/>
  <c r="CH13" i="13"/>
  <c r="CH14" i="13"/>
  <c r="CH15" i="13"/>
  <c r="CH16" i="13"/>
  <c r="CH17" i="13"/>
  <c r="CH6" i="13"/>
  <c r="CF7" i="13"/>
  <c r="CG7" i="13" s="1"/>
  <c r="CF8" i="13"/>
  <c r="CG8" i="13" s="1"/>
  <c r="CF9" i="13"/>
  <c r="CG9" i="13" s="1"/>
  <c r="CF10" i="13"/>
  <c r="CG10" i="13" s="1"/>
  <c r="CF11" i="13"/>
  <c r="CG11" i="13" s="1"/>
  <c r="CF12" i="13"/>
  <c r="CG12" i="13" s="1"/>
  <c r="CF13" i="13"/>
  <c r="CG13" i="13" s="1"/>
  <c r="CF14" i="13"/>
  <c r="CG14" i="13" s="1"/>
  <c r="CF15" i="13"/>
  <c r="CG15" i="13" s="1"/>
  <c r="CF16" i="13"/>
  <c r="CG16" i="13" s="1"/>
  <c r="CF17" i="13"/>
  <c r="CG17" i="13" s="1"/>
  <c r="CF6" i="13"/>
  <c r="CG6" i="13" s="1"/>
  <c r="CE7" i="13"/>
  <c r="CE8" i="13"/>
  <c r="CE9" i="13"/>
  <c r="CE10" i="13"/>
  <c r="CE11" i="13"/>
  <c r="CE12" i="13"/>
  <c r="CE13" i="13"/>
  <c r="CE14" i="13"/>
  <c r="CE15" i="13"/>
  <c r="CE16" i="13"/>
  <c r="CE17" i="13"/>
  <c r="CE6" i="13"/>
  <c r="CB7" i="13"/>
  <c r="CB8" i="13"/>
  <c r="CB9" i="13"/>
  <c r="CB10" i="13"/>
  <c r="CB11" i="13"/>
  <c r="CB12" i="13"/>
  <c r="CB13" i="13"/>
  <c r="CB14" i="13"/>
  <c r="CB15" i="13"/>
  <c r="CB16" i="13"/>
  <c r="CB17" i="13"/>
  <c r="CB6" i="13"/>
  <c r="AE6" i="13"/>
  <c r="AE7" i="13" s="1"/>
  <c r="AE8" i="13" s="1"/>
  <c r="AE9" i="13" s="1"/>
  <c r="AE10" i="13" s="1"/>
  <c r="L6" i="13"/>
  <c r="L7" i="13" s="1"/>
  <c r="L8" i="13" s="1"/>
  <c r="L9" i="13" s="1"/>
  <c r="L10" i="13" s="1"/>
  <c r="B24" i="15"/>
  <c r="AS28" i="15"/>
  <c r="D95" i="37"/>
  <c r="G2" i="72"/>
  <c r="G3" i="72" s="1"/>
  <c r="L59" i="71"/>
  <c r="F45" i="37"/>
  <c r="E45" i="37"/>
  <c r="FZ11" i="13"/>
  <c r="FZ10" i="13"/>
  <c r="E151" i="37"/>
  <c r="F157" i="37"/>
  <c r="KE17" i="13"/>
  <c r="KF17" i="13" s="1"/>
  <c r="KE18" i="13"/>
  <c r="KF18" i="13" s="1"/>
  <c r="KE19" i="13"/>
  <c r="KF19" i="13" s="1"/>
  <c r="KE6" i="13"/>
  <c r="KF6" i="13" s="1"/>
  <c r="KE7" i="13"/>
  <c r="KF7" i="13" s="1"/>
  <c r="KE8" i="13"/>
  <c r="KF8" i="13" s="1"/>
  <c r="KE9" i="13"/>
  <c r="KF9" i="13" s="1"/>
  <c r="KE10" i="13"/>
  <c r="KF10" i="13" s="1"/>
  <c r="KE11" i="13"/>
  <c r="KF11" i="13" s="1"/>
  <c r="KE12" i="13"/>
  <c r="KF12" i="13" s="1"/>
  <c r="KE13" i="13"/>
  <c r="KF13" i="13" s="1"/>
  <c r="KE14" i="13"/>
  <c r="KF14" i="13" s="1"/>
  <c r="KE15" i="13"/>
  <c r="KF15" i="13" s="1"/>
  <c r="KE16" i="13"/>
  <c r="KF16" i="13" s="1"/>
  <c r="JV16" i="13"/>
  <c r="JV7" i="13"/>
  <c r="JV8" i="13"/>
  <c r="JV9" i="13"/>
  <c r="JV10" i="13"/>
  <c r="JV11" i="13"/>
  <c r="JV12" i="13"/>
  <c r="JV13" i="13"/>
  <c r="JV14" i="13"/>
  <c r="JV15" i="13"/>
  <c r="JV18" i="13"/>
  <c r="JV19" i="13"/>
  <c r="JV17" i="13"/>
  <c r="JY8" i="13"/>
  <c r="CA7" i="13" s="1"/>
  <c r="JY9" i="13"/>
  <c r="CA8" i="13" s="1"/>
  <c r="JY10" i="13"/>
  <c r="CA9" i="13" s="1"/>
  <c r="JY11" i="13"/>
  <c r="CA10" i="13" s="1"/>
  <c r="JY12" i="13"/>
  <c r="CA11" i="13" s="1"/>
  <c r="JY13" i="13"/>
  <c r="CA12" i="13" s="1"/>
  <c r="JY14" i="13"/>
  <c r="CA13" i="13" s="1"/>
  <c r="JY15" i="13"/>
  <c r="CA14" i="13" s="1"/>
  <c r="JY16" i="13"/>
  <c r="CA15" i="13" s="1"/>
  <c r="JY17" i="13"/>
  <c r="CA16" i="13" s="1"/>
  <c r="JY18" i="13"/>
  <c r="CA17" i="13" s="1"/>
  <c r="JY19" i="13"/>
  <c r="JY7" i="13"/>
  <c r="CA6" i="13" s="1"/>
  <c r="JU19" i="13"/>
  <c r="JU18" i="13"/>
  <c r="JU17" i="13"/>
  <c r="JU16" i="13"/>
  <c r="JU15" i="13"/>
  <c r="JU14" i="13"/>
  <c r="JU13" i="13"/>
  <c r="JU12" i="13"/>
  <c r="JU11" i="13"/>
  <c r="JU10" i="13"/>
  <c r="JU9" i="13"/>
  <c r="JU8" i="13"/>
  <c r="JU7" i="13"/>
  <c r="C9" i="37"/>
  <c r="C185" i="37" s="1"/>
  <c r="D102" i="37"/>
  <c r="U4" i="43"/>
  <c r="U5" i="43"/>
  <c r="U6" i="43"/>
  <c r="U7" i="43"/>
  <c r="U8" i="43"/>
  <c r="U9" i="43"/>
  <c r="U10" i="43"/>
  <c r="U11" i="43"/>
  <c r="U12" i="43"/>
  <c r="U13" i="43"/>
  <c r="U14" i="43"/>
  <c r="U15" i="43"/>
  <c r="U16" i="43"/>
  <c r="U17" i="43"/>
  <c r="U18" i="43"/>
  <c r="U19" i="43"/>
  <c r="U20" i="43"/>
  <c r="U21" i="43"/>
  <c r="U22" i="43"/>
  <c r="U23" i="43"/>
  <c r="U24" i="43"/>
  <c r="U25" i="43"/>
  <c r="U26" i="43"/>
  <c r="U27" i="43"/>
  <c r="U28" i="43"/>
  <c r="U29" i="43"/>
  <c r="U30" i="43"/>
  <c r="U31" i="43"/>
  <c r="U32" i="43"/>
  <c r="U33" i="43"/>
  <c r="U34" i="43"/>
  <c r="U35" i="43"/>
  <c r="U36" i="43"/>
  <c r="U37" i="43"/>
  <c r="U38" i="43"/>
  <c r="U39" i="43"/>
  <c r="U40" i="43"/>
  <c r="U41" i="43"/>
  <c r="U42" i="43"/>
  <c r="U3" i="43"/>
  <c r="U2" i="43"/>
  <c r="C89" i="37"/>
  <c r="DE36" i="13"/>
  <c r="D19" i="37"/>
  <c r="CX27" i="13"/>
  <c r="DE27" i="13"/>
  <c r="DC27" i="13"/>
  <c r="DE28" i="13"/>
  <c r="DE29" i="13"/>
  <c r="DE30" i="13"/>
  <c r="DE31" i="13"/>
  <c r="DE32" i="13"/>
  <c r="DE33" i="13"/>
  <c r="DE34" i="13"/>
  <c r="DE35" i="13"/>
  <c r="DE37" i="13"/>
  <c r="DE38" i="13"/>
  <c r="DE39" i="13"/>
  <c r="DE40" i="13"/>
  <c r="DE41" i="13"/>
  <c r="DE42" i="13"/>
  <c r="DE43" i="13"/>
  <c r="DE44" i="13"/>
  <c r="DE45" i="13"/>
  <c r="DE46" i="13"/>
  <c r="DE47" i="13"/>
  <c r="DE48" i="13"/>
  <c r="DE49" i="13"/>
  <c r="DE50" i="13"/>
  <c r="DE51" i="13"/>
  <c r="DE52" i="13"/>
  <c r="DE53" i="13"/>
  <c r="DE54" i="13"/>
  <c r="DE55" i="13"/>
  <c r="DE56" i="13"/>
  <c r="DE57" i="13"/>
  <c r="DE58" i="13"/>
  <c r="DE59" i="13"/>
  <c r="DE60" i="13"/>
  <c r="DE61" i="13"/>
  <c r="DE62" i="13"/>
  <c r="DE63" i="13"/>
  <c r="DE64" i="13"/>
  <c r="DE65" i="13"/>
  <c r="DE66" i="13"/>
  <c r="DE67" i="13"/>
  <c r="DE68" i="13"/>
  <c r="DE69" i="13"/>
  <c r="DE70" i="13"/>
  <c r="DE71" i="13"/>
  <c r="DE72" i="13"/>
  <c r="DE73" i="13"/>
  <c r="DE74" i="13"/>
  <c r="DE26" i="13"/>
  <c r="BG19" i="15"/>
  <c r="BG18" i="15"/>
  <c r="AV8" i="13"/>
  <c r="V46" i="16"/>
  <c r="V47" i="16"/>
  <c r="V48" i="16"/>
  <c r="V49" i="16"/>
  <c r="V50" i="16"/>
  <c r="V51" i="16"/>
  <c r="V52" i="16"/>
  <c r="V53" i="16"/>
  <c r="V54" i="16"/>
  <c r="V55" i="16"/>
  <c r="V56" i="16"/>
  <c r="V57" i="16"/>
  <c r="V58" i="16"/>
  <c r="V59" i="16"/>
  <c r="V2" i="43"/>
  <c r="V6" i="16"/>
  <c r="V7" i="16"/>
  <c r="V8" i="16"/>
  <c r="V9" i="16"/>
  <c r="V10" i="16"/>
  <c r="V11" i="16"/>
  <c r="V12" i="16"/>
  <c r="V13" i="16"/>
  <c r="V14" i="16"/>
  <c r="V15" i="16"/>
  <c r="V16" i="16"/>
  <c r="V17" i="16"/>
  <c r="V18" i="16"/>
  <c r="V19" i="16"/>
  <c r="V20" i="16"/>
  <c r="V21" i="16"/>
  <c r="V22" i="16"/>
  <c r="V23" i="16"/>
  <c r="V24" i="16"/>
  <c r="V25" i="16"/>
  <c r="V26" i="16"/>
  <c r="V27" i="16"/>
  <c r="V28" i="16"/>
  <c r="V29" i="16"/>
  <c r="V30" i="16"/>
  <c r="V31" i="16"/>
  <c r="V32" i="16"/>
  <c r="V33" i="16"/>
  <c r="V34" i="16"/>
  <c r="V35" i="16"/>
  <c r="V36" i="16"/>
  <c r="V37" i="16"/>
  <c r="V38" i="16"/>
  <c r="V39" i="16"/>
  <c r="V40" i="16"/>
  <c r="V41" i="16"/>
  <c r="V42" i="16"/>
  <c r="V43" i="16"/>
  <c r="V44" i="16"/>
  <c r="V45" i="16"/>
  <c r="V5" i="16"/>
  <c r="V4" i="16"/>
  <c r="V3" i="16"/>
  <c r="N32" i="16"/>
  <c r="C61" i="15"/>
  <c r="B60" i="15"/>
  <c r="B62" i="15" s="1"/>
  <c r="AD3" i="43"/>
  <c r="AC3" i="43"/>
  <c r="AB3" i="43"/>
  <c r="CX28" i="13"/>
  <c r="CX29" i="13"/>
  <c r="CX30" i="13"/>
  <c r="CX31" i="13"/>
  <c r="CX32" i="13"/>
  <c r="CX33" i="13"/>
  <c r="CX34" i="13"/>
  <c r="CX35" i="13"/>
  <c r="CX36" i="13"/>
  <c r="CX37" i="13"/>
  <c r="CX38" i="13"/>
  <c r="CX39" i="13"/>
  <c r="CX40" i="13"/>
  <c r="CX41" i="13"/>
  <c r="CX42" i="13"/>
  <c r="CX43" i="13"/>
  <c r="CX44" i="13"/>
  <c r="CX45" i="13"/>
  <c r="CX46" i="13"/>
  <c r="CX47" i="13"/>
  <c r="CX48" i="13"/>
  <c r="CX49" i="13"/>
  <c r="CX50" i="13"/>
  <c r="CX51" i="13"/>
  <c r="CX52" i="13"/>
  <c r="CX53" i="13"/>
  <c r="CX54" i="13"/>
  <c r="CX55" i="13"/>
  <c r="CX56" i="13"/>
  <c r="CX57" i="13"/>
  <c r="CX58" i="13"/>
  <c r="CX59" i="13"/>
  <c r="CX60" i="13"/>
  <c r="CX61" i="13"/>
  <c r="CX62" i="13"/>
  <c r="CX63" i="13"/>
  <c r="CX64" i="13"/>
  <c r="CX65" i="13"/>
  <c r="CX66" i="13"/>
  <c r="CX67" i="13"/>
  <c r="CX68" i="13"/>
  <c r="CX69" i="13"/>
  <c r="CX70" i="13"/>
  <c r="CX71" i="13"/>
  <c r="CX72" i="13"/>
  <c r="CX73" i="13"/>
  <c r="CX74" i="13"/>
  <c r="CX26" i="13"/>
  <c r="DA28" i="13"/>
  <c r="DA29" i="13"/>
  <c r="DA30" i="13"/>
  <c r="DA31" i="13"/>
  <c r="DA32" i="13"/>
  <c r="DA33" i="13"/>
  <c r="DA34" i="13"/>
  <c r="DA35" i="13"/>
  <c r="DA36" i="13"/>
  <c r="DA37" i="13"/>
  <c r="DA38" i="13"/>
  <c r="DA39" i="13"/>
  <c r="DA40" i="13"/>
  <c r="DA41" i="13"/>
  <c r="DA42" i="13"/>
  <c r="DA43" i="13"/>
  <c r="DA44" i="13"/>
  <c r="DA45" i="13"/>
  <c r="DA46" i="13"/>
  <c r="DA47" i="13"/>
  <c r="DA48" i="13"/>
  <c r="DA49" i="13"/>
  <c r="DA50" i="13"/>
  <c r="DA51" i="13"/>
  <c r="DA52" i="13"/>
  <c r="DA53" i="13"/>
  <c r="DA54" i="13"/>
  <c r="DA55" i="13"/>
  <c r="DA56" i="13"/>
  <c r="DA57" i="13"/>
  <c r="DA58" i="13"/>
  <c r="DA59" i="13"/>
  <c r="DA60" i="13"/>
  <c r="DA61" i="13"/>
  <c r="DA62" i="13"/>
  <c r="DA63" i="13"/>
  <c r="DA64" i="13"/>
  <c r="DA65" i="13"/>
  <c r="DA66" i="13"/>
  <c r="DA67" i="13"/>
  <c r="DA68" i="13"/>
  <c r="DA69" i="13"/>
  <c r="DA70" i="13"/>
  <c r="DA71" i="13"/>
  <c r="DA72" i="13"/>
  <c r="DA73" i="13"/>
  <c r="DA74" i="13"/>
  <c r="DA27" i="13"/>
  <c r="CZ27" i="13"/>
  <c r="CZ26" i="13"/>
  <c r="DA26" i="13"/>
  <c r="I72" i="16"/>
  <c r="I73" i="16"/>
  <c r="I74" i="16"/>
  <c r="I76" i="16"/>
  <c r="I77" i="16"/>
  <c r="I78" i="16"/>
  <c r="I79" i="16"/>
  <c r="I80" i="16"/>
  <c r="I81" i="16"/>
  <c r="I82" i="16"/>
  <c r="I83" i="16"/>
  <c r="I84" i="16"/>
  <c r="I85" i="16"/>
  <c r="I86" i="16"/>
  <c r="I87" i="16"/>
  <c r="I88" i="16"/>
  <c r="I89" i="16"/>
  <c r="I90" i="16"/>
  <c r="I91" i="16"/>
  <c r="AF46" i="15"/>
  <c r="AE45" i="15"/>
  <c r="C30" i="15"/>
  <c r="C33" i="15"/>
  <c r="C36" i="15"/>
  <c r="CY29" i="13"/>
  <c r="CZ29" i="13"/>
  <c r="DC29" i="13"/>
  <c r="CY30" i="13"/>
  <c r="CZ30" i="13"/>
  <c r="DC30" i="13"/>
  <c r="CY31" i="13"/>
  <c r="CZ31" i="13"/>
  <c r="DC31" i="13"/>
  <c r="CY32" i="13"/>
  <c r="CZ32" i="13"/>
  <c r="DC32" i="13"/>
  <c r="CY33" i="13"/>
  <c r="CZ33" i="13"/>
  <c r="DC33" i="13"/>
  <c r="CY34" i="13"/>
  <c r="CZ34" i="13"/>
  <c r="DC34" i="13"/>
  <c r="CY35" i="13"/>
  <c r="CZ35" i="13"/>
  <c r="DC35" i="13"/>
  <c r="CY36" i="13"/>
  <c r="CZ36" i="13"/>
  <c r="DC36" i="13"/>
  <c r="CY37" i="13"/>
  <c r="CZ37" i="13"/>
  <c r="DC37" i="13"/>
  <c r="CY38" i="13"/>
  <c r="CZ38" i="13"/>
  <c r="DC38" i="13"/>
  <c r="CY39" i="13"/>
  <c r="CZ39" i="13"/>
  <c r="DC39" i="13"/>
  <c r="CY40" i="13"/>
  <c r="CZ40" i="13"/>
  <c r="DC40" i="13"/>
  <c r="CY41" i="13"/>
  <c r="CZ41" i="13"/>
  <c r="DC41" i="13"/>
  <c r="CY42" i="13"/>
  <c r="CZ42" i="13"/>
  <c r="DC42" i="13"/>
  <c r="CY43" i="13"/>
  <c r="CZ43" i="13"/>
  <c r="DC43" i="13"/>
  <c r="CY44" i="13"/>
  <c r="CZ44" i="13"/>
  <c r="DC44" i="13"/>
  <c r="CY45" i="13"/>
  <c r="CZ45" i="13"/>
  <c r="DC45" i="13"/>
  <c r="CY46" i="13"/>
  <c r="CZ46" i="13"/>
  <c r="DC46" i="13"/>
  <c r="CY47" i="13"/>
  <c r="CZ47" i="13"/>
  <c r="DC47" i="13"/>
  <c r="CY48" i="13"/>
  <c r="CZ48" i="13"/>
  <c r="DC48" i="13"/>
  <c r="CY49" i="13"/>
  <c r="CZ49" i="13"/>
  <c r="DC49" i="13"/>
  <c r="CY50" i="13"/>
  <c r="CZ50" i="13"/>
  <c r="DC50" i="13"/>
  <c r="CY51" i="13"/>
  <c r="CZ51" i="13"/>
  <c r="DC51" i="13"/>
  <c r="CY52" i="13"/>
  <c r="CZ52" i="13"/>
  <c r="DC52" i="13"/>
  <c r="CY53" i="13"/>
  <c r="CZ53" i="13"/>
  <c r="DC53" i="13"/>
  <c r="CY54" i="13"/>
  <c r="CZ54" i="13"/>
  <c r="DC54" i="13"/>
  <c r="CY55" i="13"/>
  <c r="CZ55" i="13"/>
  <c r="DC55" i="13"/>
  <c r="CY56" i="13"/>
  <c r="CZ56" i="13"/>
  <c r="DC56" i="13"/>
  <c r="CY57" i="13"/>
  <c r="CZ57" i="13"/>
  <c r="DC57" i="13"/>
  <c r="CY58" i="13"/>
  <c r="CZ58" i="13"/>
  <c r="DC58" i="13"/>
  <c r="CY59" i="13"/>
  <c r="CZ59" i="13"/>
  <c r="DC59" i="13"/>
  <c r="CY60" i="13"/>
  <c r="CZ60" i="13"/>
  <c r="DC60" i="13"/>
  <c r="CY61" i="13"/>
  <c r="CZ61" i="13"/>
  <c r="DC61" i="13"/>
  <c r="CY62" i="13"/>
  <c r="CZ62" i="13"/>
  <c r="DC62" i="13"/>
  <c r="CY63" i="13"/>
  <c r="CZ63" i="13"/>
  <c r="DC63" i="13"/>
  <c r="CY64" i="13"/>
  <c r="CZ64" i="13"/>
  <c r="DC64" i="13"/>
  <c r="CY65" i="13"/>
  <c r="CZ65" i="13"/>
  <c r="DC65" i="13"/>
  <c r="CY66" i="13"/>
  <c r="CZ66" i="13"/>
  <c r="DC66" i="13"/>
  <c r="CY67" i="13"/>
  <c r="CZ67" i="13"/>
  <c r="DC67" i="13"/>
  <c r="CY68" i="13"/>
  <c r="CZ68" i="13"/>
  <c r="DC68" i="13"/>
  <c r="CY69" i="13"/>
  <c r="CZ69" i="13"/>
  <c r="DC69" i="13"/>
  <c r="CY70" i="13"/>
  <c r="CZ70" i="13"/>
  <c r="DC70" i="13"/>
  <c r="CY71" i="13"/>
  <c r="CZ71" i="13"/>
  <c r="DC71" i="13"/>
  <c r="CY72" i="13"/>
  <c r="CZ72" i="13"/>
  <c r="DC72" i="13"/>
  <c r="CY73" i="13"/>
  <c r="CZ73" i="13"/>
  <c r="DC73" i="13"/>
  <c r="CY74" i="13"/>
  <c r="CZ74" i="13"/>
  <c r="DC74" i="13"/>
  <c r="CY27" i="13"/>
  <c r="CY28" i="13"/>
  <c r="CZ28" i="13"/>
  <c r="DC28" i="13"/>
  <c r="B14" i="45"/>
  <c r="B4" i="45"/>
  <c r="D68" i="15"/>
  <c r="D69" i="15"/>
  <c r="C22" i="15"/>
  <c r="R41" i="15"/>
  <c r="B70" i="15"/>
  <c r="D70" i="15"/>
  <c r="CY26" i="13"/>
  <c r="DC26" i="13"/>
  <c r="G61" i="15"/>
  <c r="F60" i="15"/>
  <c r="F62" i="15"/>
  <c r="L52" i="71"/>
  <c r="L49" i="71"/>
  <c r="L50" i="71"/>
  <c r="L64" i="71"/>
  <c r="L56" i="71"/>
  <c r="L53" i="71"/>
  <c r="L54" i="71"/>
  <c r="L47" i="71"/>
  <c r="L63" i="71"/>
  <c r="L44" i="71"/>
  <c r="L60" i="71"/>
  <c r="L57" i="71"/>
  <c r="L58" i="71"/>
  <c r="L51" i="71"/>
  <c r="C161" i="37"/>
  <c r="L48" i="71"/>
  <c r="L45" i="71"/>
  <c r="L46" i="71"/>
  <c r="L62" i="71"/>
  <c r="L55" i="71"/>
  <c r="L61" i="71"/>
  <c r="K45" i="71"/>
  <c r="K48" i="71"/>
  <c r="K49" i="71"/>
  <c r="K44" i="71"/>
  <c r="K46" i="71"/>
  <c r="K61" i="71"/>
  <c r="K53" i="71"/>
  <c r="K51" i="71"/>
  <c r="K64" i="71"/>
  <c r="K59" i="71"/>
  <c r="K63" i="71"/>
  <c r="K58" i="71"/>
  <c r="K52" i="71"/>
  <c r="K56" i="71"/>
  <c r="K57" i="71"/>
  <c r="K62" i="71"/>
  <c r="K50" i="71"/>
  <c r="K54" i="71"/>
  <c r="K47" i="71"/>
  <c r="K55" i="71"/>
  <c r="K60" i="71"/>
  <c r="I3" i="16" l="1"/>
  <c r="C121" i="37"/>
  <c r="E19" i="37" s="1"/>
  <c r="E12" i="37"/>
  <c r="C111" i="37"/>
  <c r="D185" i="37"/>
  <c r="D173" i="37"/>
  <c r="C173" i="37"/>
  <c r="F19" i="13"/>
  <c r="C100" i="37"/>
  <c r="I4" i="16" l="1"/>
  <c r="V3" i="43"/>
  <c r="E162" i="37"/>
  <c r="D89" i="37"/>
  <c r="V4" i="43" l="1"/>
  <c r="I5" i="16"/>
  <c r="I6" i="16" l="1"/>
  <c r="V5" i="43"/>
  <c r="V6" i="43" l="1"/>
  <c r="I7" i="16"/>
  <c r="I8" i="16" l="1"/>
  <c r="I9" i="16" s="1"/>
  <c r="V7" i="43"/>
  <c r="V8" i="43" l="1"/>
  <c r="I10" i="16" l="1"/>
  <c r="I11" i="16" s="1"/>
  <c r="V9" i="43"/>
  <c r="V10" i="43" l="1"/>
  <c r="V11" i="43" l="1"/>
  <c r="I12" i="16"/>
  <c r="V12" i="43" l="1"/>
  <c r="I13" i="16"/>
  <c r="I14" i="16" l="1"/>
  <c r="V13" i="43"/>
  <c r="V14" i="43" l="1"/>
  <c r="I15" i="16"/>
  <c r="V15" i="43" l="1"/>
  <c r="I16" i="16"/>
  <c r="I17" i="16" l="1"/>
  <c r="V16" i="43"/>
  <c r="I18" i="16" l="1"/>
  <c r="V17" i="43"/>
  <c r="V18" i="43" l="1"/>
  <c r="I19" i="16"/>
  <c r="I20" i="16" l="1"/>
  <c r="V19" i="43"/>
  <c r="I21" i="16" l="1"/>
  <c r="V20" i="43"/>
  <c r="I22" i="16" l="1"/>
  <c r="V21" i="43"/>
  <c r="V22" i="43" l="1"/>
  <c r="I23" i="16"/>
  <c r="V23" i="43" l="1"/>
  <c r="I24" i="16"/>
  <c r="I25" i="16" l="1"/>
  <c r="V24" i="43"/>
  <c r="I26" i="16" l="1"/>
  <c r="V25" i="43"/>
  <c r="V26" i="43" l="1"/>
  <c r="I27" i="16"/>
  <c r="I28" i="16" l="1"/>
  <c r="V27" i="43"/>
  <c r="V28" i="43" l="1"/>
  <c r="I29" i="16"/>
  <c r="I30" i="16" l="1"/>
  <c r="V29" i="43"/>
  <c r="V30" i="43" l="1"/>
  <c r="I31" i="16"/>
  <c r="I32" i="16" l="1"/>
  <c r="V31" i="43"/>
  <c r="V32" i="43" l="1"/>
  <c r="I33" i="16"/>
  <c r="V33" i="43" l="1"/>
  <c r="I34" i="16"/>
  <c r="V34" i="43" l="1"/>
  <c r="I35" i="16"/>
  <c r="V35" i="43" l="1"/>
  <c r="I36" i="16"/>
  <c r="V36" i="43" l="1"/>
  <c r="I37" i="16"/>
  <c r="I38" i="16" l="1"/>
  <c r="V37" i="43"/>
  <c r="V38" i="43" l="1"/>
  <c r="I39" i="16"/>
  <c r="I40" i="16" l="1"/>
  <c r="V39" i="43"/>
  <c r="V40" i="43" l="1"/>
  <c r="I41" i="16"/>
  <c r="V41" i="43" l="1"/>
  <c r="I42" i="16"/>
  <c r="V42" i="43" l="1"/>
  <c r="I43" i="16"/>
  <c r="I44" i="16" l="1"/>
  <c r="V43" i="43"/>
  <c r="V44" i="43" l="1"/>
  <c r="I45" i="16"/>
  <c r="V45" i="43" l="1"/>
  <c r="I46" i="16"/>
  <c r="V46" i="43" l="1"/>
  <c r="I47" i="16"/>
  <c r="V47" i="43" l="1"/>
  <c r="I48" i="16"/>
  <c r="V48" i="43" l="1"/>
  <c r="I49" i="16"/>
  <c r="I50" i="16" l="1"/>
  <c r="V49" i="43"/>
  <c r="V50" i="43" l="1"/>
  <c r="I51" i="16"/>
  <c r="I52" i="16" l="1"/>
  <c r="V51" i="43"/>
  <c r="V52" i="43" l="1"/>
  <c r="I53" i="16"/>
  <c r="V53" i="43" l="1"/>
  <c r="I54" i="16"/>
  <c r="V54" i="43" l="1"/>
  <c r="I55" i="16"/>
  <c r="I56" i="16" l="1"/>
  <c r="V55" i="43"/>
  <c r="V56" i="43" l="1"/>
  <c r="I57" i="16"/>
  <c r="I58" i="16" l="1"/>
  <c r="V57" i="43"/>
  <c r="V58" i="43" l="1"/>
  <c r="I59" i="16"/>
  <c r="V59" i="43" l="1"/>
  <c r="I60" i="16"/>
  <c r="V60" i="43" l="1"/>
  <c r="I61" i="16"/>
  <c r="V61" i="43" l="1"/>
  <c r="I62" i="16"/>
  <c r="V62" i="43" l="1"/>
  <c r="I63" i="16"/>
  <c r="I64" i="16" l="1"/>
  <c r="V63" i="43"/>
  <c r="V64" i="43" l="1"/>
  <c r="I65" i="16"/>
  <c r="V65" i="43" l="1"/>
  <c r="I66" i="16"/>
  <c r="V66" i="43" l="1"/>
  <c r="I67" i="16"/>
  <c r="I68" i="16" l="1"/>
  <c r="I69" i="16" s="1"/>
  <c r="I70" i="16" s="1"/>
  <c r="V67" i="43"/>
</calcChain>
</file>

<file path=xl/comments1.xml><?xml version="1.0" encoding="utf-8"?>
<comments xmlns="http://schemas.openxmlformats.org/spreadsheetml/2006/main">
  <authors>
    <author>Jim Hennington</author>
  </authors>
  <commentList>
    <comment ref="KC25" authorId="0">
      <text>
        <r>
          <rPr>
            <b/>
            <sz val="9"/>
            <color indexed="81"/>
            <rFont val="Tahoma"/>
            <family val="2"/>
          </rPr>
          <t>Jim Hennington:</t>
        </r>
        <r>
          <rPr>
            <sz val="9"/>
            <color indexed="81"/>
            <rFont val="Tahoma"/>
            <family val="2"/>
          </rPr>
          <t xml:space="preserve">
Purchase price of new annuities bought</t>
        </r>
      </text>
    </comment>
  </commentList>
</comments>
</file>

<file path=xl/sharedStrings.xml><?xml version="1.0" encoding="utf-8"?>
<sst xmlns="http://schemas.openxmlformats.org/spreadsheetml/2006/main" count="8701" uniqueCount="690">
  <si>
    <t>Age</t>
  </si>
  <si>
    <t>Years Since Start</t>
  </si>
  <si>
    <t>Income</t>
  </si>
  <si>
    <t>No</t>
  </si>
  <si>
    <t>Names</t>
  </si>
  <si>
    <t>Date of birth</t>
  </si>
  <si>
    <t>Person 1</t>
  </si>
  <si>
    <t>Person 2</t>
  </si>
  <si>
    <t>Gender</t>
  </si>
  <si>
    <t>Household</t>
  </si>
  <si>
    <t>Family status</t>
  </si>
  <si>
    <t>Valuation date</t>
  </si>
  <si>
    <t>Annual spend</t>
  </si>
  <si>
    <t>Non-super assets</t>
  </si>
  <si>
    <t xml:space="preserve">Non-super </t>
  </si>
  <si>
    <t>Centrelink</t>
  </si>
  <si>
    <t>Rand (0,1)</t>
  </si>
  <si>
    <t>Mortality</t>
  </si>
  <si>
    <t>Financial snapshot</t>
  </si>
  <si>
    <t>Calculation breakdown for first simulation performed…</t>
  </si>
  <si>
    <t>HomeOwner?</t>
  </si>
  <si>
    <t>Income test</t>
  </si>
  <si>
    <t>Asset test</t>
  </si>
  <si>
    <t>Result</t>
  </si>
  <si>
    <t>Tax bill</t>
  </si>
  <si>
    <t xml:space="preserve">Tax </t>
  </si>
  <si>
    <t>New balances</t>
  </si>
  <si>
    <t>Super</t>
  </si>
  <si>
    <t>Annual</t>
  </si>
  <si>
    <t>Payment 1</t>
  </si>
  <si>
    <t>Your Results Summary</t>
  </si>
  <si>
    <t>Assets</t>
  </si>
  <si>
    <t>Test</t>
  </si>
  <si>
    <t>Pension</t>
  </si>
  <si>
    <t>Payable</t>
  </si>
  <si>
    <t>Qx</t>
  </si>
  <si>
    <t>outer</t>
  </si>
  <si>
    <t>inner</t>
  </si>
  <si>
    <t>percentage</t>
  </si>
  <si>
    <t>labels</t>
  </si>
  <si>
    <t>Low</t>
  </si>
  <si>
    <t>Medium</t>
  </si>
  <si>
    <t>High</t>
  </si>
  <si>
    <t>Speedometer Chart</t>
  </si>
  <si>
    <t>NonSuper</t>
  </si>
  <si>
    <t xml:space="preserve">Cash  </t>
  </si>
  <si>
    <t>per annum</t>
  </si>
  <si>
    <t>% Growth Assets</t>
  </si>
  <si>
    <t>Defensive                                             Growth</t>
  </si>
  <si>
    <t>Fixed Interest</t>
  </si>
  <si>
    <t>Property</t>
  </si>
  <si>
    <t>Overseas Shares</t>
  </si>
  <si>
    <t>Other Growth</t>
  </si>
  <si>
    <t>Assets ($)</t>
  </si>
  <si>
    <t>Reversionary?</t>
  </si>
  <si>
    <t>assume to spouse</t>
  </si>
  <si>
    <t xml:space="preserve"> </t>
  </si>
  <si>
    <t>Term</t>
  </si>
  <si>
    <t>Reduction Rate</t>
  </si>
  <si>
    <t>Remaining years of income</t>
  </si>
  <si>
    <t>after</t>
  </si>
  <si>
    <t>in how many years time</t>
  </si>
  <si>
    <t>net of tax</t>
  </si>
  <si>
    <t>Chosen Spend</t>
  </si>
  <si>
    <t>Optimal Spend</t>
  </si>
  <si>
    <t>Super Assets</t>
  </si>
  <si>
    <t>Start Row of Year</t>
  </si>
  <si>
    <t>Year</t>
  </si>
  <si>
    <t>P1</t>
  </si>
  <si>
    <t>P2</t>
  </si>
  <si>
    <t>Spend</t>
  </si>
  <si>
    <t>Pensions</t>
  </si>
  <si>
    <t>Pens Pmts</t>
  </si>
  <si>
    <t>Taxable Income</t>
  </si>
  <si>
    <t>Residual Balance</t>
  </si>
  <si>
    <t>Annuity</t>
  </si>
  <si>
    <t>Investment</t>
  </si>
  <si>
    <t>Date</t>
  </si>
  <si>
    <t>Current</t>
  </si>
  <si>
    <t>Life Ins</t>
  </si>
  <si>
    <t>Personal Assets</t>
  </si>
  <si>
    <t>Total</t>
  </si>
  <si>
    <t>Other</t>
  </si>
  <si>
    <t>Income - NS</t>
  </si>
  <si>
    <t>Income - S</t>
  </si>
  <si>
    <t>Tax</t>
  </si>
  <si>
    <t>Bill</t>
  </si>
  <si>
    <t>SMSF</t>
  </si>
  <si>
    <t>Fee</t>
  </si>
  <si>
    <t>Lower Threshold</t>
  </si>
  <si>
    <t>Wealth</t>
  </si>
  <si>
    <t>Indexation</t>
  </si>
  <si>
    <t>Person1</t>
  </si>
  <si>
    <t>Growth</t>
  </si>
  <si>
    <t>Defensive</t>
  </si>
  <si>
    <t>30 June Spend</t>
  </si>
  <si>
    <t>Non</t>
  </si>
  <si>
    <t>Amount</t>
  </si>
  <si>
    <t>Required</t>
  </si>
  <si>
    <t>Household details</t>
  </si>
  <si>
    <t>Balance in accumulation phase</t>
  </si>
  <si>
    <t>USER TO INPUT</t>
  </si>
  <si>
    <t>Member full name</t>
  </si>
  <si>
    <t>(Note: The number of inputs expands if you have more pensions)</t>
  </si>
  <si>
    <t>(optional)</t>
  </si>
  <si>
    <t>Advanced inputs (click to expand on screen)</t>
  </si>
  <si>
    <t>Deemable</t>
  </si>
  <si>
    <t>Deemed Income</t>
  </si>
  <si>
    <t>Super Income</t>
  </si>
  <si>
    <t>Assessable</t>
  </si>
  <si>
    <t>Asset</t>
  </si>
  <si>
    <t>Max</t>
  </si>
  <si>
    <t>Incl Deemed ABP</t>
  </si>
  <si>
    <t>Excl Deemed ABP</t>
  </si>
  <si>
    <t>SMSF AssetAllocation</t>
  </si>
  <si>
    <t>NonSuperAssetAllocation</t>
  </si>
  <si>
    <t>Cash</t>
  </si>
  <si>
    <t>AusShares</t>
  </si>
  <si>
    <t>Year/Proportion</t>
  </si>
  <si>
    <t>Advanced spending shapes:</t>
  </si>
  <si>
    <t>Minimum capital buffer at all times</t>
  </si>
  <si>
    <t>Fees and charges:</t>
  </si>
  <si>
    <t>CPI</t>
  </si>
  <si>
    <t>Deflator</t>
  </si>
  <si>
    <t>Pensions = Person 1</t>
  </si>
  <si>
    <t>Pension1</t>
  </si>
  <si>
    <t>RN</t>
  </si>
  <si>
    <t>Balance</t>
  </si>
  <si>
    <t>DA</t>
  </si>
  <si>
    <t>Pension2</t>
  </si>
  <si>
    <t>Pension3</t>
  </si>
  <si>
    <t>Pensions = Person 2</t>
  </si>
  <si>
    <t>Pension4</t>
  </si>
  <si>
    <t>Pension5</t>
  </si>
  <si>
    <t>Pension6</t>
  </si>
  <si>
    <t>Return</t>
  </si>
  <si>
    <t>NS Rental</t>
  </si>
  <si>
    <t>NS Cash</t>
  </si>
  <si>
    <t>NS Portfolio</t>
  </si>
  <si>
    <t>Deeming</t>
  </si>
  <si>
    <t>Rate Change</t>
  </si>
  <si>
    <t>PensPmt</t>
  </si>
  <si>
    <t>Pens Pmt</t>
  </si>
  <si>
    <t>PensPmts</t>
  </si>
  <si>
    <t>Min</t>
  </si>
  <si>
    <t>SAPTO</t>
  </si>
  <si>
    <t>Medicare</t>
  </si>
  <si>
    <t>Cashflow: Real</t>
  </si>
  <si>
    <t>Cashflow:Nominal</t>
  </si>
  <si>
    <t>(payable on first death)</t>
  </si>
  <si>
    <t>Baseline nominal growth rates (for deterministic forecast):</t>
  </si>
  <si>
    <t>Upper</t>
  </si>
  <si>
    <t>Lower</t>
  </si>
  <si>
    <t>ADVANCED INPUTS</t>
  </si>
  <si>
    <t>Default to zeros</t>
  </si>
  <si>
    <t xml:space="preserve">User can over-ride </t>
  </si>
  <si>
    <t>the default settings</t>
  </si>
  <si>
    <t>Stochastic Stress Testing - allowing for risk</t>
  </si>
  <si>
    <t>Overview</t>
  </si>
  <si>
    <t>Life expectancy</t>
  </si>
  <si>
    <t>Baseline scenario</t>
  </si>
  <si>
    <t>Stress Testing</t>
  </si>
  <si>
    <t>Proportion</t>
  </si>
  <si>
    <t>CoupleProportion</t>
  </si>
  <si>
    <t>The spending plan we tested is as follows:</t>
  </si>
  <si>
    <t>is sustainable throughout your lifespan. Our assesment takes into account your age, superannuation,</t>
  </si>
  <si>
    <t>investments, investment mix, and Age Pension entitlement over time.</t>
  </si>
  <si>
    <t>One-off additional expense:</t>
  </si>
  <si>
    <t>We have tested your spending plans and financial resources against a broad range of possible outcomes for market performance, inflation, Age Pension entitlements and your future lifespan.  Your ability to meet your desired  level of spending for life, is assessed as follows:</t>
  </si>
  <si>
    <t>Client Results'!AO1</t>
  </si>
  <si>
    <t>Notes:</t>
  </si>
  <si>
    <t xml:space="preserve">The charts above show one scenario based on steady investment returns and inflation, to give </t>
  </si>
  <si>
    <t xml:space="preserve">you a sense of the analysis we have carried out.  </t>
  </si>
  <si>
    <t>All figures are in today’s dollars  (i.e. the effects of future inflation have been removed).</t>
  </si>
  <si>
    <t>Average Returns</t>
  </si>
  <si>
    <t>NS</t>
  </si>
  <si>
    <t>Pensioner</t>
  </si>
  <si>
    <t>Initial Variable</t>
  </si>
  <si>
    <t>Goal</t>
  </si>
  <si>
    <t>Goal Probability (%)</t>
  </si>
  <si>
    <t>Goal Seek</t>
  </si>
  <si>
    <t>Target Probability (%)</t>
  </si>
  <si>
    <t>Tolerance (%)</t>
  </si>
  <si>
    <t>Target range:</t>
  </si>
  <si>
    <t>Choose Variable</t>
  </si>
  <si>
    <t>Choose algorithm</t>
  </si>
  <si>
    <t>Results</t>
  </si>
  <si>
    <t>Iteration</t>
  </si>
  <si>
    <t>Probability (%)</t>
  </si>
  <si>
    <t>S</t>
  </si>
  <si>
    <t>Drop off of spending on first death</t>
  </si>
  <si>
    <t>Goal Seek Batch</t>
  </si>
  <si>
    <t>Date Of Birth 1</t>
  </si>
  <si>
    <t>Date Of Birth 2</t>
  </si>
  <si>
    <t>Do you wish to model Term Deposits/Term Annuities?</t>
  </si>
  <si>
    <t>Purchase Price</t>
  </si>
  <si>
    <t>** must sum to 100%</t>
  </si>
  <si>
    <t>Liquid</t>
  </si>
  <si>
    <t>Commutation</t>
  </si>
  <si>
    <t>Annuity 1</t>
  </si>
  <si>
    <t>Annuity 2</t>
  </si>
  <si>
    <t>Annuity 3</t>
  </si>
  <si>
    <t>Value (start)</t>
  </si>
  <si>
    <t>Value (end)</t>
  </si>
  <si>
    <t>Total annuity</t>
  </si>
  <si>
    <t>Debt Repair</t>
  </si>
  <si>
    <t>Take into account churn, time of holding assets</t>
  </si>
  <si>
    <t>Proportion of annual property capital gains taxable:</t>
  </si>
  <si>
    <t>Proportion of annual investments capital gains taxable:</t>
  </si>
  <si>
    <t>Rebate Inc</t>
  </si>
  <si>
    <t>Max Tax</t>
  </si>
  <si>
    <t>LITO</t>
  </si>
  <si>
    <t>Spouse Unused</t>
  </si>
  <si>
    <t>Inc Thresh</t>
  </si>
  <si>
    <t>Ind Offset</t>
  </si>
  <si>
    <t>Medicare Ind</t>
  </si>
  <si>
    <t>Capital Inc</t>
  </si>
  <si>
    <t>NS Property</t>
  </si>
  <si>
    <t>Just on 'NS investment portfolio'</t>
  </si>
  <si>
    <t>Family Red</t>
  </si>
  <si>
    <t>Family Levy</t>
  </si>
  <si>
    <t>Person One: SAPTO and Medicare Testing</t>
  </si>
  <si>
    <t>Person Two: SAPTO and Medicare Testing</t>
  </si>
  <si>
    <t>Age Pension</t>
  </si>
  <si>
    <t>Part time income:</t>
  </si>
  <si>
    <t>Growth Investments</t>
  </si>
  <si>
    <t>Defensive Investments</t>
  </si>
  <si>
    <t>For a couple</t>
  </si>
  <si>
    <t>Years</t>
  </si>
  <si>
    <t>MaxYears</t>
  </si>
  <si>
    <t>AWOTE</t>
  </si>
  <si>
    <t>Series for Graph</t>
  </si>
  <si>
    <t>Work Bonus</t>
  </si>
  <si>
    <t>will be the current date</t>
  </si>
  <si>
    <t>Optional User Input</t>
  </si>
  <si>
    <t>Required based on number of pensions above</t>
  </si>
  <si>
    <t>shown here and below</t>
  </si>
  <si>
    <t xml:space="preserve">includes all your necessary and desired expenses, </t>
  </si>
  <si>
    <t>assumed to increase with CPI</t>
  </si>
  <si>
    <t>Required based on the number of term products entered above</t>
  </si>
  <si>
    <t>taxable income, part of income test for centrelink and no SG conts</t>
  </si>
  <si>
    <t>Input requirements</t>
  </si>
  <si>
    <t>Income per annum</t>
  </si>
  <si>
    <t>One off additional expense</t>
  </si>
  <si>
    <t>Amount of life insurance outside super ($)</t>
  </si>
  <si>
    <t>One off additional income</t>
  </si>
  <si>
    <t>Property (excluding own home)</t>
  </si>
  <si>
    <r>
      <t xml:space="preserve">NOTE: An input in accumulation phase </t>
    </r>
    <r>
      <rPr>
        <b/>
        <sz val="12"/>
        <rFont val="Arial"/>
        <family val="2"/>
        <scheme val="minor"/>
      </rPr>
      <t>or/and</t>
    </r>
    <r>
      <rPr>
        <sz val="12"/>
        <rFont val="Arial"/>
        <family val="2"/>
        <scheme val="minor"/>
      </rPr>
      <t xml:space="preserve"> pension is required below</t>
    </r>
  </si>
  <si>
    <t>required if &gt;0 above</t>
  </si>
  <si>
    <t>Ability to pre-fill data:</t>
  </si>
  <si>
    <t>OtherIncome</t>
  </si>
  <si>
    <t>DeemingRate</t>
  </si>
  <si>
    <t xml:space="preserve">Spending level: </t>
  </si>
  <si>
    <t>For person one</t>
  </si>
  <si>
    <t>Life expectancies</t>
  </si>
  <si>
    <t>Fixed interest</t>
  </si>
  <si>
    <t>Australian shares</t>
  </si>
  <si>
    <t>Overseas shares</t>
  </si>
  <si>
    <t>Other growth</t>
  </si>
  <si>
    <t>Non-SMSF super balance</t>
  </si>
  <si>
    <t>Tax free component</t>
  </si>
  <si>
    <t>Personal assets</t>
  </si>
  <si>
    <t>Investment portfolio</t>
  </si>
  <si>
    <t xml:space="preserve">Investment portfolio strategy </t>
  </si>
  <si>
    <t>Commencement date</t>
  </si>
  <si>
    <t>Desired residual balance on death</t>
  </si>
  <si>
    <t>SMSF investment management fees:</t>
  </si>
  <si>
    <t>Non-super assets:</t>
  </si>
  <si>
    <t>Other income</t>
  </si>
  <si>
    <t>Other income sources</t>
  </si>
  <si>
    <t>Non-SMSF super</t>
  </si>
  <si>
    <t xml:space="preserve"> Long term superannuation investment strategy</t>
  </si>
  <si>
    <t>Commmencement date (if Grandfathered for Income Test)</t>
  </si>
  <si>
    <t>Purchase price (less commutations)</t>
  </si>
  <si>
    <t>Balance at valuation date</t>
  </si>
  <si>
    <t>Tax free percentage</t>
  </si>
  <si>
    <t>Commmencement date (if grandfathered for income test)</t>
  </si>
  <si>
    <t xml:space="preserve">Number of existing pensions  </t>
  </si>
  <si>
    <t>Account-based pension details</t>
  </si>
  <si>
    <t>Accumulation tax free component</t>
  </si>
  <si>
    <t>SMSF balances</t>
  </si>
  <si>
    <t>Superannuation information</t>
  </si>
  <si>
    <t xml:space="preserve">Annual desired spend in retirement  </t>
  </si>
  <si>
    <t>Own home?</t>
  </si>
  <si>
    <t>Date of birth:</t>
  </si>
  <si>
    <t>Min Buffer</t>
  </si>
  <si>
    <t>Alive (Lx)</t>
  </si>
  <si>
    <t>Quartile years:</t>
  </si>
  <si>
    <t>Account-based pension</t>
  </si>
  <si>
    <t>Non-superannuation</t>
  </si>
  <si>
    <t xml:space="preserve"> P1 Quartile Age:</t>
  </si>
  <si>
    <t>F</t>
  </si>
  <si>
    <t>Income test p.a.</t>
  </si>
  <si>
    <t>Asset test p.a.</t>
  </si>
  <si>
    <t>Overall entitlement p.a.</t>
  </si>
  <si>
    <t>Total work bonus</t>
  </si>
  <si>
    <t>2016/17 year Asset Test calculations</t>
  </si>
  <si>
    <t>Start date of hybrid year</t>
  </si>
  <si>
    <t>Old real threshold/taper</t>
  </si>
  <si>
    <t>New real threshold/taper</t>
  </si>
  <si>
    <t>Proportion of year under new rules</t>
  </si>
  <si>
    <t>Apportioned entitlement</t>
  </si>
  <si>
    <t>2016 portion</t>
  </si>
  <si>
    <t>2017 portion</t>
  </si>
  <si>
    <t>Item</t>
  </si>
  <si>
    <t>Average of Lifetime Totals</t>
  </si>
  <si>
    <t>P1 Age Pens</t>
  </si>
  <si>
    <t>P1 Tax</t>
  </si>
  <si>
    <t>P2 Age Pens</t>
  </si>
  <si>
    <t>P2 Tax</t>
  </si>
  <si>
    <t>Average household age pension</t>
  </si>
  <si>
    <t>Average household tax</t>
  </si>
  <si>
    <t>Tax and Age Pension outputs</t>
  </si>
  <si>
    <t>If fixed: indexation percentage</t>
  </si>
  <si>
    <t>Ongoing Adviser Fee ($)</t>
  </si>
  <si>
    <t>Ongoign Adviser Fee (%)</t>
  </si>
  <si>
    <t>Annual payment ($)</t>
  </si>
  <si>
    <t>Indexation type?</t>
  </si>
  <si>
    <t>Relevant Number</t>
  </si>
  <si>
    <t>Liquidity Period</t>
  </si>
  <si>
    <t>Reversionary</t>
  </si>
  <si>
    <t>Start Date</t>
  </si>
  <si>
    <t>Payment</t>
  </si>
  <si>
    <t>Taxable</t>
  </si>
  <si>
    <t>Annuity 4</t>
  </si>
  <si>
    <t>(assume no commutations since commencement)</t>
  </si>
  <si>
    <t>A1</t>
  </si>
  <si>
    <t>A2</t>
  </si>
  <si>
    <t>Annuities</t>
  </si>
  <si>
    <t xml:space="preserve">P2 </t>
  </si>
  <si>
    <t>DeathCV</t>
  </si>
  <si>
    <t>Death</t>
  </si>
  <si>
    <t xml:space="preserve">Annuity </t>
  </si>
  <si>
    <t>Death Benefit</t>
  </si>
  <si>
    <t>P1 Annuity</t>
  </si>
  <si>
    <t>P2 Annuity</t>
  </si>
  <si>
    <t>If a single person do not see this option - defaults to no</t>
  </si>
  <si>
    <t>Lifetime</t>
  </si>
  <si>
    <t>Original Purchase price in todays purchasing power ($)</t>
  </si>
  <si>
    <t>RCV (%)</t>
  </si>
  <si>
    <t>RCV</t>
  </si>
  <si>
    <t>Number</t>
  </si>
  <si>
    <t>Expired</t>
  </si>
  <si>
    <t>Annuity extra income</t>
  </si>
  <si>
    <t>Did</t>
  </si>
  <si>
    <t>Die</t>
  </si>
  <si>
    <t>Elapsed</t>
  </si>
  <si>
    <t xml:space="preserve">Number of years until retirement: </t>
  </si>
  <si>
    <t>Calculation Date</t>
  </si>
  <si>
    <t>NOTE: we need 'death CV' for term annuities in code as currently</t>
  </si>
  <si>
    <t>using life annuity CV function for all types</t>
  </si>
  <si>
    <t>must be 0% if lifetime</t>
  </si>
  <si>
    <t>if 'Term' then liquidity period = term</t>
  </si>
  <si>
    <t>Original term (years)</t>
  </si>
  <si>
    <t>Fixed Fee</t>
  </si>
  <si>
    <t>% Fee</t>
  </si>
  <si>
    <t>Investment Strategy of liquid portfolio</t>
  </si>
  <si>
    <t>**** will need to validate that value of annuities is not &gt; $ value of SMSF at valuation date</t>
  </si>
  <si>
    <t>Rate</t>
  </si>
  <si>
    <t>Voluntary CV</t>
  </si>
  <si>
    <t>Total Payment</t>
  </si>
  <si>
    <t>Total Fee</t>
  </si>
  <si>
    <t>RCV Payment</t>
  </si>
  <si>
    <t>Term Elapsed</t>
  </si>
  <si>
    <t>at start</t>
  </si>
  <si>
    <t>** set so that if RCV100% then no indexation allowed</t>
  </si>
  <si>
    <t>Spend + cashflow</t>
  </si>
  <si>
    <t>Total non-SMSF</t>
  </si>
  <si>
    <t>Number of non-SMSF annuities</t>
  </si>
  <si>
    <t>Existing Non-SMSF Annuities (life or term)</t>
  </si>
  <si>
    <t>SMSF Balance  (real values)</t>
  </si>
  <si>
    <t>Income (net fee)</t>
  </si>
  <si>
    <t>Annuity Type</t>
  </si>
  <si>
    <t>AnnuityType</t>
  </si>
  <si>
    <t>Is long term for Centrelink</t>
  </si>
  <si>
    <t>New PPs</t>
  </si>
  <si>
    <t xml:space="preserve">Renewal </t>
  </si>
  <si>
    <t>Description</t>
  </si>
  <si>
    <t>Commutation Value SMSF</t>
  </si>
  <si>
    <t>Total Value SMSF</t>
  </si>
  <si>
    <t>** Uses voluntary CV in SMSF</t>
  </si>
  <si>
    <t>Nominal SMSF value</t>
  </si>
  <si>
    <t>Total wealth</t>
  </si>
  <si>
    <t>Total RCV at yr</t>
  </si>
  <si>
    <t>end (incl forced)</t>
  </si>
  <si>
    <t>Year end</t>
  </si>
  <si>
    <t>Voluntary CV start</t>
  </si>
  <si>
    <t>(unused)</t>
  </si>
  <si>
    <t>b.o.y</t>
  </si>
  <si>
    <t>Pmt (e.o.y)</t>
  </si>
  <si>
    <t>Bond Yield</t>
  </si>
  <si>
    <t>Nominal DeathCV Disc Rate</t>
  </si>
  <si>
    <t>Indexed</t>
  </si>
  <si>
    <r>
      <t xml:space="preserve">Nominal </t>
    </r>
    <r>
      <rPr>
        <b/>
        <sz val="12"/>
        <color theme="1"/>
        <rFont val="Arial"/>
        <family val="2"/>
        <scheme val="minor"/>
      </rPr>
      <t xml:space="preserve">Voluntary </t>
    </r>
    <r>
      <rPr>
        <sz val="12"/>
        <color theme="1"/>
        <rFont val="Arial"/>
        <family val="2"/>
        <scheme val="minor"/>
      </rPr>
      <t>CV Disc Rate</t>
    </r>
  </si>
  <si>
    <t>Normal + margin</t>
  </si>
  <si>
    <r>
      <t>Nominal</t>
    </r>
    <r>
      <rPr>
        <b/>
        <sz val="12"/>
        <color theme="1"/>
        <rFont val="Arial"/>
        <family val="2"/>
        <scheme val="minor"/>
      </rPr>
      <t xml:space="preserve"> Voluntary</t>
    </r>
    <r>
      <rPr>
        <sz val="12"/>
        <color theme="1"/>
        <rFont val="Arial"/>
        <family val="2"/>
        <scheme val="minor"/>
      </rPr>
      <t xml:space="preserve"> CV Disc Rate</t>
    </r>
  </si>
  <si>
    <t xml:space="preserve">Pension </t>
  </si>
  <si>
    <t>Minimums</t>
  </si>
  <si>
    <t>Extra super</t>
  </si>
  <si>
    <t>spend</t>
  </si>
  <si>
    <t>e.o.y Forced</t>
  </si>
  <si>
    <t>Failure Year</t>
  </si>
  <si>
    <t>SMSF extra spend</t>
  </si>
  <si>
    <t>SMSF annuity income</t>
  </si>
  <si>
    <t>SMSF minimum pension</t>
  </si>
  <si>
    <t>Nominal SMSF balance recovered on expiry of the first annuity in</t>
  </si>
  <si>
    <t>of sims.</t>
  </si>
  <si>
    <t>= Estimated commutation value today</t>
  </si>
  <si>
    <t>Total Super Balance (based on CV after purchase)</t>
  </si>
  <si>
    <t>Total Super Balance (before purchasing annuities)</t>
  </si>
  <si>
    <t>Real b.o.y</t>
  </si>
  <si>
    <t>Overall spending</t>
  </si>
  <si>
    <t>gap (fail)</t>
  </si>
  <si>
    <t>Purchase price ($)</t>
  </si>
  <si>
    <t>Term (years)</t>
  </si>
  <si>
    <t>Ongoing Adviser Fee (%)</t>
  </si>
  <si>
    <t>Number of term annuities commencing today</t>
  </si>
  <si>
    <t>Reduction in balance due to CV</t>
  </si>
  <si>
    <t>CV as proprotion of balance</t>
  </si>
  <si>
    <t>Does the term annuity renew?</t>
  </si>
  <si>
    <t>Does Renew</t>
  </si>
  <si>
    <t>Expiry</t>
  </si>
  <si>
    <t>Total Balance</t>
  </si>
  <si>
    <t>(end)</t>
  </si>
  <si>
    <t>Balance (end)</t>
  </si>
  <si>
    <t>Asset Mix</t>
  </si>
  <si>
    <t>Liquid balance</t>
  </si>
  <si>
    <t>Total net pmnts</t>
  </si>
  <si>
    <t>Liquid e.o.y</t>
  </si>
  <si>
    <t>Total e.o.y</t>
  </si>
  <si>
    <t>Asset mix while still have term annuities in SMSF:</t>
  </si>
  <si>
    <t>Total starting wealth</t>
  </si>
  <si>
    <t>Self testing formulae:</t>
  </si>
  <si>
    <t>Self testing formulae: nominal incomes</t>
  </si>
  <si>
    <t>rent</t>
  </si>
  <si>
    <t>prop CG</t>
  </si>
  <si>
    <t>cash int</t>
  </si>
  <si>
    <t>p'folio - inc</t>
  </si>
  <si>
    <t>p'folio - gain</t>
  </si>
  <si>
    <t>Growth yield</t>
  </si>
  <si>
    <t>Defensive yield</t>
  </si>
  <si>
    <t>Annuity / Min</t>
  </si>
  <si>
    <t>Age at Start Date</t>
  </si>
  <si>
    <t>(Can only test 5 years</t>
  </si>
  <si>
    <t>from returns in L6:AH10)</t>
  </si>
  <si>
    <t>M</t>
  </si>
  <si>
    <t>Mr McVeigh</t>
  </si>
  <si>
    <t>Model Point</t>
  </si>
  <si>
    <t>Policy Size</t>
  </si>
  <si>
    <t>Payment Frequency (Months)</t>
  </si>
  <si>
    <t>Is Joint Policy</t>
  </si>
  <si>
    <t>Annuitant 1 Sex</t>
  </si>
  <si>
    <t>Annuitant 1 Date Of Birth</t>
  </si>
  <si>
    <t>Annuitant 2 Sex</t>
  </si>
  <si>
    <t>Annuitant 2 Date Of Birth</t>
  </si>
  <si>
    <t>First Year Payment</t>
  </si>
  <si>
    <t>Duration</t>
  </si>
  <si>
    <t>in annuity</t>
  </si>
  <si>
    <t>To remove P2 and run a single case please delete DOB</t>
  </si>
  <si>
    <t>Percentile:</t>
  </si>
  <si>
    <t>NumberSims:</t>
  </si>
  <si>
    <t>LifetimeSpend:</t>
  </si>
  <si>
    <t>What is NOT in live:</t>
  </si>
  <si>
    <t>Annuity class</t>
  </si>
  <si>
    <t>Annuity service class</t>
  </si>
  <si>
    <t>Annuity logic throughout classes</t>
  </si>
  <si>
    <t>Identify by:</t>
  </si>
  <si>
    <t>ANNUITY</t>
  </si>
  <si>
    <t>LIFETIMESPEND</t>
  </si>
  <si>
    <t>Annuity outputs</t>
  </si>
  <si>
    <t>Lifetime Spending Metric - completed for Aaron</t>
  </si>
  <si>
    <t>IF(TermPmt1&gt;0,TermPmt1*((1-((1+DeterministicAnnuityBondRate+BondRateMarginVoluntary)/IF(TermIndexation1="CPI",(1+AnnuityCPI),(1+TermIndexationRate1)))^-TermTerm1)/((1+DeterministicAnnuityBondRate+BondRateMarginVoluntary)/IF(TermIndexation1="CPI",(1+AnnuityCPI),(1+TermIndexationRate1))-1))+TermRCV1*TermPP1/(1+DeterministicAnnuityBondRate+BondRateMarginVoluntary)^TermTerm1,0)</t>
  </si>
  <si>
    <t>**Assumptions now in settings tab</t>
  </si>
  <si>
    <t>(IF(TermPmt1&gt;0,D81,0)+IF(TermPmt2&gt;0,D92,0))/C111</t>
  </si>
  <si>
    <t>(IF(TermPmt1&gt;0,D81,0)+IF(TermPmt2&gt;0,D92,0))/C112</t>
  </si>
  <si>
    <t>IF(TermPmt1&gt;0,D81,0)+IF(TermPmt2&gt;0,D92,0)+(TotalSuperBalance-IF(TermPmt1&gt;0,TermPP1,0)-IF(TermPmt2&gt;0,TermPP2,0))</t>
  </si>
  <si>
    <t>TotalSuperBalance-C112</t>
  </si>
  <si>
    <t/>
  </si>
  <si>
    <t>Proportion of age pension:</t>
  </si>
  <si>
    <t>Annual Spend</t>
  </si>
  <si>
    <t>Retirement lifestyle</t>
  </si>
  <si>
    <t>Confidence level in your retirement lifestyle</t>
  </si>
  <si>
    <t>Pre-retirement assets</t>
  </si>
  <si>
    <t>Current assets</t>
  </si>
  <si>
    <t>Long term investment strategy</t>
  </si>
  <si>
    <t>Proportion growth assets</t>
  </si>
  <si>
    <t>Pre-Retirement</t>
  </si>
  <si>
    <t>Retirement HC</t>
  </si>
  <si>
    <t>Spend/expense features</t>
  </si>
  <si>
    <t>Older age spending change</t>
  </si>
  <si>
    <t>Not used</t>
  </si>
  <si>
    <t>Formula or pre-set input</t>
  </si>
  <si>
    <t>ATO avge asset mix in pension phase from 2014-15 stats</t>
  </si>
  <si>
    <t>Budget changes</t>
  </si>
  <si>
    <t>Desired confidence level</t>
  </si>
  <si>
    <t>Accumulation</t>
  </si>
  <si>
    <t>Non-Super</t>
  </si>
  <si>
    <t>Remaining transfer balance cap</t>
  </si>
  <si>
    <t>Could include 'warning' if is &gt; current transfer balance cap (store in settings)</t>
  </si>
  <si>
    <t>T #1</t>
  </si>
  <si>
    <t>Accum</t>
  </si>
  <si>
    <t>SMSF Tax rate:</t>
  </si>
  <si>
    <t>Very High</t>
  </si>
  <si>
    <t>Or if have accum bal and room in transfer balance give warning to check they don't want to model based on that in pension</t>
  </si>
  <si>
    <t>To run this set normal LT asset mix to all 0's above</t>
  </si>
  <si>
    <t>used in pre-ret goal seek</t>
  </si>
  <si>
    <t>used in spending goal seek</t>
  </si>
  <si>
    <t xml:space="preserve">Accumulation effective tax rate: </t>
  </si>
  <si>
    <t>Bisection-slower</t>
  </si>
  <si>
    <t>Lower Value</t>
  </si>
  <si>
    <t>Upper Value</t>
  </si>
  <si>
    <t>Fifty Ptile Age:</t>
  </si>
  <si>
    <t>Fifty Ptile years:</t>
  </si>
  <si>
    <t>Income - Super</t>
  </si>
  <si>
    <t>Overall super</t>
  </si>
  <si>
    <t>Effective NS</t>
  </si>
  <si>
    <t>tax rate (last yr)</t>
  </si>
  <si>
    <t>Mrs</t>
  </si>
  <si>
    <t>Defined Names</t>
  </si>
  <si>
    <t>ValuationDate</t>
  </si>
  <si>
    <t>DateOfBirth1</t>
  </si>
  <si>
    <t>DateOfBirth2</t>
  </si>
  <si>
    <t>Gender1</t>
  </si>
  <si>
    <t>Gender2</t>
  </si>
  <si>
    <t>OwnHome</t>
  </si>
  <si>
    <t>YearsUntilRetirement</t>
  </si>
  <si>
    <t>DesiredSpend</t>
  </si>
  <si>
    <t>OldAgeDrop</t>
  </si>
  <si>
    <t>OldAgeYrs</t>
  </si>
  <si>
    <t>OneOffExpenseYr</t>
  </si>
  <si>
    <t>OneOffExpense</t>
  </si>
  <si>
    <t>LaterLifeCosts</t>
  </si>
  <si>
    <t>ResidualBal</t>
  </si>
  <si>
    <t>Drop1Death</t>
  </si>
  <si>
    <t>SMSFAccum1TFC</t>
  </si>
  <si>
    <t>SMSFAccum1</t>
  </si>
  <si>
    <t>SMSFAccum2TFC</t>
  </si>
  <si>
    <t>SMSFAccum2</t>
  </si>
  <si>
    <t>NoPensions1</t>
  </si>
  <si>
    <t>NoPensions2</t>
  </si>
  <si>
    <t>Commencement11</t>
  </si>
  <si>
    <t>Commencement12</t>
  </si>
  <si>
    <t>PurchasePrice11</t>
  </si>
  <si>
    <t>PurchasePrice12</t>
  </si>
  <si>
    <t>Balance11</t>
  </si>
  <si>
    <t>Balance12</t>
  </si>
  <si>
    <t>TaxFreePerc11</t>
  </si>
  <si>
    <t>TaxFreePerc12</t>
  </si>
  <si>
    <t>Reversionary11</t>
  </si>
  <si>
    <t>Reversionary12</t>
  </si>
  <si>
    <t>Commencement21</t>
  </si>
  <si>
    <t>Commencement22</t>
  </si>
  <si>
    <t>PurchasePrice21</t>
  </si>
  <si>
    <t>PurchasePrice22</t>
  </si>
  <si>
    <t>Balance21</t>
  </si>
  <si>
    <t>Balance22</t>
  </si>
  <si>
    <t>TaxFreePerc21</t>
  </si>
  <si>
    <t>TaxFreePerc22</t>
  </si>
  <si>
    <t>Reversionary21</t>
  </si>
  <si>
    <t>Reversionary22</t>
  </si>
  <si>
    <t>Commencement31</t>
  </si>
  <si>
    <t>Commencement32</t>
  </si>
  <si>
    <t>PurchasePrice31</t>
  </si>
  <si>
    <t>PurchasePrice32</t>
  </si>
  <si>
    <t>Balance31</t>
  </si>
  <si>
    <t>Balance32</t>
  </si>
  <si>
    <t>TaxFreePerc31</t>
  </si>
  <si>
    <t>TaxFreePerc32</t>
  </si>
  <si>
    <t>Reversionary31</t>
  </si>
  <si>
    <t>Reversionary32</t>
  </si>
  <si>
    <t>Commencement41</t>
  </si>
  <si>
    <t>Commencement42</t>
  </si>
  <si>
    <t>PurchasePrice41</t>
  </si>
  <si>
    <t>PurchasePrice42</t>
  </si>
  <si>
    <t>Balance41</t>
  </si>
  <si>
    <t>Balance42</t>
  </si>
  <si>
    <t>TaxFreePerc41</t>
  </si>
  <si>
    <t>TaxFreePerc42</t>
  </si>
  <si>
    <t>Reversionary41</t>
  </si>
  <si>
    <t>Reversionary42</t>
  </si>
  <si>
    <t>SMSFInv1</t>
  </si>
  <si>
    <t>SMSFInv2</t>
  </si>
  <si>
    <t>SMSFInv3</t>
  </si>
  <si>
    <t>SMSFInv4</t>
  </si>
  <si>
    <t>SMSFInv5</t>
  </si>
  <si>
    <t>SMSFInv6</t>
  </si>
  <si>
    <t>TermRCV1</t>
  </si>
  <si>
    <t>TermIndexationRate1</t>
  </si>
  <si>
    <t>TermPP1</t>
  </si>
  <si>
    <t>TermTerm1</t>
  </si>
  <si>
    <t>TermOngoingFeeDollar1</t>
  </si>
  <si>
    <t>TermOngoingFeePercent1</t>
  </si>
  <si>
    <t>TermRenew1</t>
  </si>
  <si>
    <t>SMSFSTInv1</t>
  </si>
  <si>
    <t>SMSFSTInv2</t>
  </si>
  <si>
    <t>SMSFSTInv3</t>
  </si>
  <si>
    <t>SMSFSTInv4</t>
  </si>
  <si>
    <t>SMSFSTInv5</t>
  </si>
  <si>
    <t>SMSFSTInv6</t>
  </si>
  <si>
    <t>PersonalAssets</t>
  </si>
  <si>
    <t>NSCash</t>
  </si>
  <si>
    <t>NSProperty</t>
  </si>
  <si>
    <t>NSInvestment</t>
  </si>
  <si>
    <t>NSGrowth</t>
  </si>
  <si>
    <t>Income1</t>
  </si>
  <si>
    <t>Income2</t>
  </si>
  <si>
    <t>YearsIncome1</t>
  </si>
  <si>
    <t>YearsIncome2</t>
  </si>
  <si>
    <t>LifeInsNonSuper1</t>
  </si>
  <si>
    <t>LifeInsNonSuper2</t>
  </si>
  <si>
    <t>OneOffIncome</t>
  </si>
  <si>
    <t>OneOffIncomeYear</t>
  </si>
  <si>
    <t>Term11</t>
  </si>
  <si>
    <t>AnnuityPP11</t>
  </si>
  <si>
    <t>Term21</t>
  </si>
  <si>
    <t>AnnuityPP21</t>
  </si>
  <si>
    <t>AnnuityRCV11</t>
  </si>
  <si>
    <t>AnnuityRCV21</t>
  </si>
  <si>
    <t>AnnuityPmt11</t>
  </si>
  <si>
    <t>AnnuityPmt21</t>
  </si>
  <si>
    <t>AnnuityLiqPeriod11</t>
  </si>
  <si>
    <t>AnnuityLiqPeriod21</t>
  </si>
  <si>
    <t>AnnuityIndexation11</t>
  </si>
  <si>
    <t>AnnuityIndexation21</t>
  </si>
  <si>
    <t>AnnuityIndexationPercentage11</t>
  </si>
  <si>
    <t>AnnuityIndexationPercentage21</t>
  </si>
  <si>
    <t>AnnuityReversion11</t>
  </si>
  <si>
    <t>AnnuityReversion21</t>
  </si>
  <si>
    <t>AnnuityAdviserFeeDollar11</t>
  </si>
  <si>
    <t>AnnuityAdviserFeeDollar21</t>
  </si>
  <si>
    <t>AnnuityAdviserFeePercent11</t>
  </si>
  <si>
    <t>AnnuityAdviserFeePercent21</t>
  </si>
  <si>
    <t>Term12</t>
  </si>
  <si>
    <t>Term22</t>
  </si>
  <si>
    <t>AnnuityPP12</t>
  </si>
  <si>
    <t>AnnuityPP22</t>
  </si>
  <si>
    <t>AnnuityRCV12</t>
  </si>
  <si>
    <t>AnnuityRCV22</t>
  </si>
  <si>
    <t>AnnuityPmt12</t>
  </si>
  <si>
    <t>AnnuityPmt22</t>
  </si>
  <si>
    <t>AnnuityLiqPeriod12</t>
  </si>
  <si>
    <t>AnnuityLiqPeriod22</t>
  </si>
  <si>
    <t>AnnuityIndexation12</t>
  </si>
  <si>
    <t>AnnuityIndexation22</t>
  </si>
  <si>
    <t>AnnuityIndexationPercentage12</t>
  </si>
  <si>
    <t>AnnuityIndexationPercentage22</t>
  </si>
  <si>
    <t>AnnuityReversion12</t>
  </si>
  <si>
    <t>AnnuityReversion22</t>
  </si>
  <si>
    <t>AnnuityAdviserFeeDollar12</t>
  </si>
  <si>
    <t>AnnuityAdviserFeeDollar22</t>
  </si>
  <si>
    <t>AnnuityAdviserFeePercent12</t>
  </si>
  <si>
    <t>AnnuityAdviserFeePercent22</t>
  </si>
  <si>
    <t>SMSFFee</t>
  </si>
  <si>
    <t>SInvFee</t>
  </si>
  <si>
    <t>FIFee</t>
  </si>
  <si>
    <t>PropFee</t>
  </si>
  <si>
    <t>AusShFee</t>
  </si>
  <si>
    <t>OvsShFee</t>
  </si>
  <si>
    <t>OtherFee</t>
  </si>
  <si>
    <t>NSFee</t>
  </si>
  <si>
    <t>PropNSFee</t>
  </si>
  <si>
    <t>InvNSFee</t>
  </si>
  <si>
    <t>PropertyCapitalGainTaxable</t>
  </si>
  <si>
    <t>InvestmentCapitalGainTaxable</t>
  </si>
  <si>
    <t>DetCash</t>
  </si>
  <si>
    <t>DetFI</t>
  </si>
  <si>
    <t>DetProp</t>
  </si>
  <si>
    <t>DetAusShares</t>
  </si>
  <si>
    <t>DetOverseasShares</t>
  </si>
  <si>
    <t>DetOtherGrowth</t>
  </si>
  <si>
    <t>DetGrowth</t>
  </si>
  <si>
    <t>DetDefensive</t>
  </si>
  <si>
    <t>DetCPI</t>
  </si>
  <si>
    <t>DesiredConfidenceLevel</t>
  </si>
  <si>
    <t>TransferBalCap1</t>
  </si>
  <si>
    <t>TransferBalCap2</t>
  </si>
  <si>
    <t>Tranche #1 values needed</t>
  </si>
  <si>
    <t>SMSFEffectiveTaxRate</t>
  </si>
  <si>
    <t>Defined Dates</t>
  </si>
  <si>
    <t>Fixed administration fee</t>
  </si>
  <si>
    <t>T #2</t>
  </si>
  <si>
    <t>Set start balances:</t>
  </si>
  <si>
    <t>Pre-Retirement Outputs</t>
  </si>
  <si>
    <t>Target Assets</t>
  </si>
  <si>
    <t>Additional amount required</t>
  </si>
  <si>
    <t>Current Assets</t>
  </si>
  <si>
    <t>Target spend</t>
  </si>
  <si>
    <t>Target confidence</t>
  </si>
  <si>
    <t>Years to retirement</t>
  </si>
  <si>
    <t>Yes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</si>
</sst>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4" formatCode="_-&quot;$&quot;* #,##0.00_-;\-&quot;$&quot;* #,##0.00_-;_-&quot;$&quot;* &quot;-&quot;??_-;_-@_-"/>
    <numFmt numFmtId="43" formatCode="_-* #,##0.00_-;\-* #,##0.00_-;_-* &quot;-&quot;??_-;_-@_-"/>
    <numFmt numFmtId="164" formatCode="0.0"/>
    <numFmt numFmtId="165" formatCode="&quot;$&quot;#,##0.00"/>
    <numFmt numFmtId="166" formatCode="_-&quot;$&quot;* #,##0_-;\-&quot;$&quot;* #,##0_-;_-&quot;$&quot;* &quot;-&quot;??_-;_-@_-"/>
    <numFmt numFmtId="167" formatCode="&quot;$&quot;#,##0"/>
    <numFmt numFmtId="168" formatCode="0.0000"/>
    <numFmt numFmtId="169" formatCode="_-* #,##0_-;\-* #,##0_-;_-* &quot;-&quot;??_-;_-@_-"/>
    <numFmt numFmtId="170" formatCode="_-* #,##0.0000_-;\-* #,##0.0000_-;_-* &quot;-&quot;??_-;_-@_-"/>
    <numFmt numFmtId="171" formatCode="_-* #,##0.0_-;\-* #,##0.0_-;_-* &quot;-&quot;??_-;_-@_-"/>
    <numFmt numFmtId="172" formatCode="0.0%"/>
    <numFmt numFmtId="173" formatCode="_-* #,##0.00000000_-;\-* #,##0.00000000_-;_-* &quot;-&quot;??_-;_-@_-"/>
    <numFmt numFmtId="174" formatCode="0.0000%"/>
    <numFmt numFmtId="175" formatCode="_-* #,##0.00000_-;\-* #,##0.00000_-;_-* &quot;-&quot;??_-;_-@_-"/>
    <numFmt numFmtId="176" formatCode="0.000%"/>
    <numFmt numFmtId="177" formatCode="_-&quot;$&quot;* #,##0.00000000_-;\-&quot;$&quot;* #,##0.00000000_-;_-&quot;$&quot;* &quot;-&quot;??_-;_-@_-"/>
    <numFmt numFmtId="178" formatCode="0.000"/>
  </numFmts>
  <fonts count="50">
    <font>
      <sz val="12"/>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u/>
      <sz val="12"/>
      <color theme="10"/>
      <name val="Arial"/>
      <family val="2"/>
      <charset val="134"/>
      <scheme val="minor"/>
    </font>
    <font>
      <u/>
      <sz val="12"/>
      <color theme="11"/>
      <name val="Arial"/>
      <family val="2"/>
      <charset val="134"/>
      <scheme val="minor"/>
    </font>
    <font>
      <b/>
      <sz val="12"/>
      <color theme="1"/>
      <name val="Arial"/>
      <family val="2"/>
      <scheme val="minor"/>
    </font>
    <font>
      <sz val="12"/>
      <color theme="1"/>
      <name val="Arial"/>
      <family val="2"/>
      <charset val="134"/>
      <scheme val="minor"/>
    </font>
    <font>
      <sz val="10"/>
      <name val="Arial"/>
      <family val="2"/>
    </font>
    <font>
      <b/>
      <sz val="10"/>
      <color theme="0"/>
      <name val="Arial"/>
      <family val="2"/>
    </font>
    <font>
      <sz val="12"/>
      <color theme="1"/>
      <name val="Arial"/>
      <family val="2"/>
      <scheme val="minor"/>
    </font>
    <font>
      <b/>
      <sz val="12"/>
      <color theme="0"/>
      <name val="Arial"/>
      <family val="2"/>
      <scheme val="minor"/>
    </font>
    <font>
      <b/>
      <sz val="16"/>
      <color theme="1"/>
      <name val="Arial"/>
      <family val="2"/>
      <scheme val="minor"/>
    </font>
    <font>
      <b/>
      <sz val="12"/>
      <color theme="1" tint="0.499984740745262"/>
      <name val="Arial"/>
      <family val="2"/>
      <charset val="134"/>
      <scheme val="minor"/>
    </font>
    <font>
      <sz val="12"/>
      <color theme="1" tint="0.499984740745262"/>
      <name val="Arial"/>
      <family val="2"/>
      <charset val="134"/>
      <scheme val="minor"/>
    </font>
    <font>
      <b/>
      <sz val="11"/>
      <color theme="1"/>
      <name val="Helvetica"/>
      <family val="2"/>
    </font>
    <font>
      <b/>
      <sz val="14"/>
      <color rgb="FF663714"/>
      <name val="Arial"/>
      <family val="2"/>
      <scheme val="minor"/>
    </font>
    <font>
      <b/>
      <sz val="12"/>
      <color theme="4" tint="-0.249977111117893"/>
      <name val="Arial"/>
      <family val="2"/>
      <scheme val="minor"/>
    </font>
    <font>
      <i/>
      <sz val="12"/>
      <color theme="1"/>
      <name val="Arial"/>
      <family val="2"/>
      <scheme val="minor"/>
    </font>
    <font>
      <sz val="12"/>
      <name val="Arial"/>
      <family val="2"/>
      <charset val="136"/>
      <scheme val="minor"/>
    </font>
    <font>
      <b/>
      <sz val="12"/>
      <name val="Arial"/>
      <family val="2"/>
      <scheme val="minor"/>
    </font>
    <font>
      <sz val="12"/>
      <name val="Arial"/>
      <family val="2"/>
      <scheme val="minor"/>
    </font>
    <font>
      <sz val="11"/>
      <color rgb="FF006100"/>
      <name val="Arial"/>
      <family val="2"/>
      <scheme val="minor"/>
    </font>
    <font>
      <sz val="12"/>
      <color theme="0"/>
      <name val="Arial"/>
      <family val="2"/>
      <scheme val="minor"/>
    </font>
    <font>
      <sz val="12"/>
      <color rgb="FF000000"/>
      <name val="Calibri"/>
      <family val="2"/>
    </font>
    <font>
      <b/>
      <i/>
      <sz val="12"/>
      <color theme="1"/>
      <name val="Arial"/>
      <family val="2"/>
      <scheme val="minor"/>
    </font>
    <font>
      <b/>
      <sz val="10"/>
      <color rgb="FFC0504D"/>
      <name val="Arial"/>
      <family val="2"/>
      <scheme val="minor"/>
    </font>
    <font>
      <b/>
      <sz val="11"/>
      <color theme="1"/>
      <name val="Arial"/>
      <family val="2"/>
    </font>
    <font>
      <b/>
      <sz val="10"/>
      <color theme="1"/>
      <name val="Arial"/>
      <family val="2"/>
    </font>
    <font>
      <b/>
      <sz val="12"/>
      <color theme="0"/>
      <name val="Arial"/>
      <family val="2"/>
    </font>
    <font>
      <b/>
      <sz val="14"/>
      <color theme="1"/>
      <name val="Arial"/>
      <family val="2"/>
      <scheme val="minor"/>
    </font>
    <font>
      <sz val="12"/>
      <color rgb="FFFF0000"/>
      <name val="Arial"/>
      <family val="2"/>
      <scheme val="minor"/>
    </font>
    <font>
      <b/>
      <sz val="12"/>
      <color rgb="FFFF0000"/>
      <name val="Arial"/>
      <family val="2"/>
      <scheme val="minor"/>
    </font>
    <font>
      <sz val="10"/>
      <color theme="1"/>
      <name val="Arial"/>
      <family val="2"/>
    </font>
    <font>
      <b/>
      <sz val="14"/>
      <color theme="1"/>
      <name val="Arial"/>
      <family val="2"/>
    </font>
    <font>
      <b/>
      <sz val="12"/>
      <color theme="1"/>
      <name val="Arial"/>
      <family val="2"/>
    </font>
    <font>
      <b/>
      <sz val="18"/>
      <color theme="1"/>
      <name val="Arial"/>
      <family val="2"/>
    </font>
    <font>
      <b/>
      <sz val="10"/>
      <color rgb="FFFA7D00"/>
      <name val="Arial"/>
      <family val="2"/>
    </font>
    <font>
      <sz val="10"/>
      <color rgb="FF3F3F76"/>
      <name val="Arial"/>
      <family val="2"/>
    </font>
    <font>
      <sz val="9"/>
      <color indexed="81"/>
      <name val="Tahoma"/>
      <family val="2"/>
    </font>
    <font>
      <b/>
      <sz val="9"/>
      <color indexed="81"/>
      <name val="Tahoma"/>
      <family val="2"/>
    </font>
    <font>
      <sz val="11"/>
      <color theme="0"/>
      <name val="Arial"/>
      <family val="2"/>
      <scheme val="minor"/>
    </font>
  </fonts>
  <fills count="3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2" tint="-9.9978637043366805E-2"/>
        <bgColor indexed="64"/>
      </patternFill>
    </fill>
    <fill>
      <patternFill patternType="solid">
        <fgColor theme="4" tint="-0.499984740745262"/>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7"/>
        <bgColor indexed="64"/>
      </patternFill>
    </fill>
    <fill>
      <patternFill patternType="solid">
        <fgColor theme="0"/>
        <bgColor indexed="64"/>
      </patternFill>
    </fill>
    <fill>
      <patternFill patternType="solid">
        <fgColor theme="6" tint="0.39997558519241921"/>
        <bgColor indexed="64"/>
      </patternFill>
    </fill>
    <fill>
      <patternFill patternType="solid">
        <fgColor rgb="FFFFC000"/>
        <bgColor indexed="64"/>
      </patternFill>
    </fill>
    <fill>
      <patternFill patternType="solid">
        <fgColor theme="1"/>
        <bgColor indexed="37"/>
      </patternFill>
    </fill>
    <fill>
      <patternFill patternType="solid">
        <fgColor theme="5" tint="-0.249977111117893"/>
        <bgColor indexed="64"/>
      </patternFill>
    </fill>
    <fill>
      <patternFill patternType="solid">
        <fgColor theme="9" tint="-0.499984740745262"/>
        <bgColor indexed="64"/>
      </patternFill>
    </fill>
    <fill>
      <patternFill patternType="solid">
        <fgColor theme="0" tint="-0.34998626667073579"/>
        <bgColor indexed="64"/>
      </patternFill>
    </fill>
    <fill>
      <patternFill patternType="solid">
        <fgColor rgb="FFFFCC99"/>
      </patternFill>
    </fill>
    <fill>
      <patternFill patternType="solid">
        <fgColor indexed="9"/>
      </patternFill>
    </fill>
    <fill>
      <patternFill patternType="solid">
        <fgColor theme="6" tint="0.59999389629810485"/>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79998168889431442"/>
        <bgColor indexed="65"/>
      </patternFill>
    </fill>
    <fill>
      <patternFill patternType="solid">
        <fgColor theme="9"/>
      </patternFill>
    </fill>
    <fill>
      <patternFill patternType="solid">
        <fgColor theme="1" tint="0.749992370372631"/>
        <bgColor indexed="64"/>
      </patternFill>
    </fill>
    <fill>
      <patternFill patternType="solid">
        <fgColor rgb="FFF2A4F4"/>
        <bgColor indexed="64"/>
      </patternFill>
    </fill>
    <fill>
      <patternFill patternType="solid">
        <fgColor rgb="FFFFFFCC"/>
        <bgColor auto="1"/>
      </patternFill>
    </fill>
  </fills>
  <borders count="15">
    <border>
      <left/>
      <right/>
      <top/>
      <bottom/>
      <diagonal/>
    </border>
    <border>
      <left/>
      <right/>
      <top/>
      <bottom style="medium">
        <color auto="1"/>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s>
  <cellStyleXfs count="3324">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44" fontId="15" fillId="0" borderId="0" applyFont="0" applyFill="0" applyBorder="0" applyAlignment="0" applyProtection="0"/>
    <xf numFmtId="43" fontId="15" fillId="0" borderId="0" applyFont="0" applyFill="0" applyBorder="0" applyAlignment="0" applyProtection="0"/>
    <xf numFmtId="0" fontId="16" fillId="0" borderId="0"/>
    <xf numFmtId="0" fontId="16" fillId="0" borderId="0"/>
    <xf numFmtId="9" fontId="15" fillId="0" borderId="0" applyFon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5" fillId="0" borderId="0"/>
    <xf numFmtId="0" fontId="30" fillId="15" borderId="0" applyNumberFormat="0" applyBorder="0" applyAlignment="0" applyProtection="0"/>
    <xf numFmtId="0" fontId="11" fillId="0" borderId="0"/>
    <xf numFmtId="0" fontId="18" fillId="0" borderId="0"/>
    <xf numFmtId="43" fontId="15" fillId="0" borderId="0" applyFont="0" applyFill="0" applyBorder="0" applyAlignment="0" applyProtection="0"/>
    <xf numFmtId="44" fontId="15" fillId="0" borderId="0" applyFont="0" applyFill="0" applyBorder="0" applyAlignment="0" applyProtection="0"/>
    <xf numFmtId="9" fontId="15" fillId="0" borderId="0" applyFont="0" applyFill="0" applyBorder="0" applyAlignment="0" applyProtection="0"/>
    <xf numFmtId="0" fontId="10" fillId="0" borderId="0"/>
    <xf numFmtId="9" fontId="10" fillId="0" borderId="0" applyFont="0" applyFill="0" applyBorder="0" applyAlignment="0" applyProtection="0"/>
    <xf numFmtId="9" fontId="10" fillId="0" borderId="0" applyFont="0" applyFill="0" applyBorder="0" applyAlignment="0" applyProtection="0"/>
    <xf numFmtId="0" fontId="41" fillId="0" borderId="0"/>
    <xf numFmtId="0" fontId="44" fillId="0" borderId="0" applyNumberFormat="0" applyFill="0" applyBorder="0" applyAlignment="0" applyProtection="0"/>
    <xf numFmtId="0" fontId="42" fillId="0" borderId="0" applyNumberFormat="0" applyFill="0" applyAlignment="0" applyProtection="0"/>
    <xf numFmtId="0" fontId="43" fillId="0" borderId="0" applyNumberFormat="0" applyFill="0" applyAlignment="0" applyProtection="0"/>
    <xf numFmtId="0" fontId="36" fillId="0" borderId="0" applyNumberFormat="0" applyFill="0" applyAlignment="0" applyProtection="0"/>
    <xf numFmtId="0" fontId="36" fillId="0" borderId="0" applyNumberFormat="0" applyFill="0" applyBorder="0" applyAlignment="0" applyProtection="0"/>
    <xf numFmtId="0" fontId="18" fillId="0" borderId="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44" fontId="15" fillId="0" borderId="0" applyFon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8" fillId="0" borderId="0"/>
    <xf numFmtId="44" fontId="15" fillId="0" borderId="0" applyFon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9" fontId="8" fillId="0" borderId="0" applyFont="0" applyFill="0" applyBorder="0" applyAlignment="0" applyProtection="0"/>
    <xf numFmtId="0" fontId="18" fillId="0" borderId="0"/>
    <xf numFmtId="44" fontId="15" fillId="0" borderId="0" applyFon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18" fillId="0" borderId="0"/>
    <xf numFmtId="44" fontId="15" fillId="0" borderId="0" applyFon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16" fillId="0" borderId="0" applyFont="0" applyFill="0" applyBorder="0" applyAlignment="0" applyProtection="0"/>
    <xf numFmtId="0" fontId="6"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41"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45" fillId="30" borderId="6" applyNumberFormat="0" applyAlignment="0" applyProtection="0"/>
    <xf numFmtId="0" fontId="46" fillId="29" borderId="6" applyNumberFormat="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1"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1"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44" fontId="15" fillId="0" borderId="0" applyFont="0" applyFill="0" applyBorder="0" applyAlignment="0" applyProtection="0"/>
    <xf numFmtId="43" fontId="15" fillId="0" borderId="0" applyFont="0" applyFill="0" applyBorder="0" applyAlignment="0" applyProtection="0"/>
    <xf numFmtId="0" fontId="3" fillId="0" borderId="0"/>
    <xf numFmtId="43" fontId="15" fillId="0" borderId="0" applyFont="0" applyFill="0" applyBorder="0" applyAlignment="0" applyProtection="0"/>
    <xf numFmtId="44" fontId="15"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44" fontId="15" fillId="0" borderId="0" applyFont="0" applyFill="0" applyBorder="0" applyAlignment="0" applyProtection="0"/>
    <xf numFmtId="43" fontId="15"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44" fontId="15" fillId="0" borderId="0" applyFont="0" applyFill="0" applyBorder="0" applyAlignment="0" applyProtection="0"/>
    <xf numFmtId="43" fontId="15"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44" fontId="15" fillId="0" borderId="0" applyFont="0" applyFill="0" applyBorder="0" applyAlignment="0" applyProtection="0"/>
    <xf numFmtId="43" fontId="15"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44" fontId="15" fillId="0" borderId="0" applyFont="0" applyFill="0" applyBorder="0" applyAlignment="0" applyProtection="0"/>
    <xf numFmtId="43" fontId="15"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43" fontId="16"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2" fillId="34" borderId="0" applyNumberFormat="0" applyBorder="0" applyAlignment="0" applyProtection="0"/>
    <xf numFmtId="0" fontId="49" fillId="35" borderId="0" applyNumberFormat="0" applyBorder="0" applyAlignment="0" applyProtection="0"/>
    <xf numFmtId="0" fontId="2"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cellStyleXfs>
  <cellXfs count="522">
    <xf numFmtId="0" fontId="0" fillId="0" borderId="0" xfId="0"/>
    <xf numFmtId="14" fontId="0" fillId="0" borderId="0" xfId="0" applyNumberFormat="1"/>
    <xf numFmtId="0" fontId="0" fillId="0" borderId="0" xfId="0" applyAlignment="1">
      <alignment horizontal="center"/>
    </xf>
    <xf numFmtId="0" fontId="0" fillId="2" borderId="0" xfId="0" applyFill="1" applyAlignment="1">
      <alignment horizontal="center"/>
    </xf>
    <xf numFmtId="0" fontId="0" fillId="2" borderId="0" xfId="0" applyFill="1"/>
    <xf numFmtId="0" fontId="0" fillId="0" borderId="0" xfId="0" applyFill="1"/>
    <xf numFmtId="166" fontId="0" fillId="0" borderId="0" xfId="208" applyNumberFormat="1" applyFont="1" applyFill="1"/>
    <xf numFmtId="0" fontId="0" fillId="0" borderId="0" xfId="0" applyAlignment="1">
      <alignment horizontal="right"/>
    </xf>
    <xf numFmtId="0" fontId="14" fillId="0" borderId="0" xfId="0" applyFont="1"/>
    <xf numFmtId="0" fontId="0" fillId="6" borderId="0" xfId="0" applyFill="1"/>
    <xf numFmtId="0" fontId="19" fillId="7" borderId="0" xfId="0" applyFont="1" applyFill="1"/>
    <xf numFmtId="0" fontId="0" fillId="8" borderId="0" xfId="0" applyFill="1"/>
    <xf numFmtId="0" fontId="0" fillId="10" borderId="0" xfId="0" applyFill="1"/>
    <xf numFmtId="0" fontId="14" fillId="11" borderId="0" xfId="0" applyFont="1" applyFill="1"/>
    <xf numFmtId="0" fontId="0" fillId="11" borderId="0" xfId="0" applyFill="1"/>
    <xf numFmtId="0" fontId="20" fillId="10" borderId="0" xfId="0" applyFont="1" applyFill="1" applyAlignment="1">
      <alignment horizontal="left" vertical="center"/>
    </xf>
    <xf numFmtId="0" fontId="0" fillId="0" borderId="0" xfId="0" applyBorder="1"/>
    <xf numFmtId="14" fontId="0" fillId="0" borderId="0" xfId="0" applyNumberFormat="1" applyAlignment="1">
      <alignment horizontal="center"/>
    </xf>
    <xf numFmtId="1" fontId="0" fillId="0" borderId="0" xfId="0" applyNumberFormat="1"/>
    <xf numFmtId="167" fontId="0" fillId="0" borderId="0" xfId="0" applyNumberFormat="1"/>
    <xf numFmtId="168" fontId="0" fillId="0" borderId="0" xfId="0" applyNumberFormat="1"/>
    <xf numFmtId="2" fontId="0" fillId="0" borderId="0" xfId="0" applyNumberFormat="1" applyAlignment="1">
      <alignment horizontal="center"/>
    </xf>
    <xf numFmtId="0" fontId="21" fillId="0" borderId="0" xfId="0" applyFont="1"/>
    <xf numFmtId="0" fontId="22" fillId="0" borderId="0" xfId="0" applyFont="1"/>
    <xf numFmtId="0" fontId="25" fillId="0" borderId="0" xfId="0" applyFont="1"/>
    <xf numFmtId="0" fontId="0" fillId="0" borderId="0" xfId="0" applyFill="1" applyAlignment="1">
      <alignment horizontal="center"/>
    </xf>
    <xf numFmtId="0" fontId="19" fillId="0" borderId="0" xfId="0" applyFont="1" applyFill="1"/>
    <xf numFmtId="14" fontId="0" fillId="0" borderId="0" xfId="0" applyNumberFormat="1" applyFill="1"/>
    <xf numFmtId="0" fontId="14" fillId="0" borderId="0" xfId="0" applyFont="1" applyFill="1"/>
    <xf numFmtId="2" fontId="0" fillId="0" borderId="0" xfId="0" applyNumberFormat="1" applyFill="1"/>
    <xf numFmtId="0" fontId="0" fillId="10" borderId="0" xfId="0" applyFill="1" applyAlignment="1">
      <alignment horizontal="center"/>
    </xf>
    <xf numFmtId="0" fontId="14" fillId="0" borderId="0" xfId="0" applyFont="1" applyAlignment="1">
      <alignment horizontal="center"/>
    </xf>
    <xf numFmtId="0" fontId="14" fillId="0" borderId="0" xfId="0" applyFont="1" applyAlignment="1">
      <alignment horizontal="left"/>
    </xf>
    <xf numFmtId="0" fontId="14" fillId="9" borderId="0" xfId="0" applyFont="1" applyFill="1"/>
    <xf numFmtId="0" fontId="14" fillId="4" borderId="0" xfId="0" applyFont="1" applyFill="1"/>
    <xf numFmtId="0" fontId="14" fillId="6" borderId="0" xfId="0" applyFont="1" applyFill="1"/>
    <xf numFmtId="0" fontId="14" fillId="12" borderId="0" xfId="0" applyFont="1" applyFill="1"/>
    <xf numFmtId="0" fontId="14" fillId="13" borderId="0" xfId="0" applyFont="1" applyFill="1"/>
    <xf numFmtId="0" fontId="14" fillId="3" borderId="0" xfId="0" applyFont="1" applyFill="1"/>
    <xf numFmtId="0" fontId="14" fillId="10" borderId="0" xfId="0" applyFont="1" applyFill="1"/>
    <xf numFmtId="0" fontId="26" fillId="0" borderId="0" xfId="0" applyFont="1" applyAlignment="1">
      <alignment horizontal="center"/>
    </xf>
    <xf numFmtId="0" fontId="26" fillId="0" borderId="1" xfId="0" applyFont="1" applyBorder="1" applyAlignment="1">
      <alignment horizontal="center"/>
    </xf>
    <xf numFmtId="0" fontId="0" fillId="0" borderId="1" xfId="0" applyBorder="1" applyAlignment="1">
      <alignment horizontal="center"/>
    </xf>
    <xf numFmtId="10" fontId="0" fillId="0" borderId="0" xfId="212" applyNumberFormat="1" applyFont="1" applyAlignment="1">
      <alignment horizontal="center"/>
    </xf>
    <xf numFmtId="167" fontId="0" fillId="0" borderId="0" xfId="0" applyNumberFormat="1" applyAlignment="1">
      <alignment horizontal="center"/>
    </xf>
    <xf numFmtId="0" fontId="14" fillId="13" borderId="0" xfId="0" applyFont="1" applyFill="1" applyAlignment="1">
      <alignment horizontal="left"/>
    </xf>
    <xf numFmtId="0" fontId="14" fillId="3" borderId="0" xfId="0" applyFont="1" applyFill="1" applyAlignment="1">
      <alignment horizontal="center"/>
    </xf>
    <xf numFmtId="1" fontId="0" fillId="0" borderId="0" xfId="0" applyNumberFormat="1" applyAlignment="1">
      <alignment horizontal="right"/>
    </xf>
    <xf numFmtId="0" fontId="0" fillId="0" borderId="0" xfId="0" applyAlignment="1">
      <alignment horizontal="left"/>
    </xf>
    <xf numFmtId="0" fontId="0" fillId="8" borderId="0" xfId="0" applyFill="1" applyAlignment="1">
      <alignment horizontal="center"/>
    </xf>
    <xf numFmtId="9" fontId="0" fillId="8" borderId="0" xfId="212" applyFont="1" applyFill="1"/>
    <xf numFmtId="168" fontId="0" fillId="0" borderId="0" xfId="0" applyNumberFormat="1" applyAlignment="1">
      <alignment horizontal="right"/>
    </xf>
    <xf numFmtId="169" fontId="0" fillId="0" borderId="0" xfId="209" applyNumberFormat="1" applyFont="1"/>
    <xf numFmtId="14" fontId="0" fillId="0" borderId="0" xfId="0" applyNumberFormat="1" applyFill="1" applyAlignment="1">
      <alignment horizontal="left"/>
    </xf>
    <xf numFmtId="0" fontId="0" fillId="5" borderId="0" xfId="0" applyFill="1" applyAlignment="1">
      <alignment horizontal="center"/>
    </xf>
    <xf numFmtId="14" fontId="0" fillId="0" borderId="0" xfId="0" applyNumberFormat="1" applyFill="1" applyAlignment="1">
      <alignment horizontal="center"/>
    </xf>
    <xf numFmtId="0" fontId="18" fillId="0" borderId="0" xfId="0" applyFont="1" applyAlignment="1">
      <alignment horizontal="right"/>
    </xf>
    <xf numFmtId="0" fontId="0" fillId="0" borderId="0" xfId="0" applyFont="1" applyAlignment="1">
      <alignment horizontal="right"/>
    </xf>
    <xf numFmtId="0" fontId="17" fillId="0" borderId="0" xfId="211" applyFont="1" applyFill="1" applyProtection="1">
      <protection hidden="1"/>
    </xf>
    <xf numFmtId="167" fontId="0" fillId="0" borderId="0" xfId="208" applyNumberFormat="1" applyFont="1" applyFill="1" applyBorder="1" applyAlignment="1">
      <alignment horizontal="center"/>
    </xf>
    <xf numFmtId="0" fontId="0" fillId="0" borderId="0" xfId="0" applyFont="1" applyFill="1" applyAlignment="1">
      <alignment horizontal="right"/>
    </xf>
    <xf numFmtId="0" fontId="18" fillId="0" borderId="0" xfId="0" applyFont="1" applyFill="1" applyAlignment="1">
      <alignment horizontal="right"/>
    </xf>
    <xf numFmtId="0" fontId="0" fillId="0" borderId="0" xfId="0" applyFont="1" applyAlignment="1">
      <alignment horizontal="left"/>
    </xf>
    <xf numFmtId="0" fontId="0" fillId="0" borderId="0" xfId="0" applyFill="1" applyBorder="1"/>
    <xf numFmtId="9" fontId="0" fillId="0" borderId="0" xfId="212" applyFont="1" applyFill="1" applyBorder="1" applyAlignment="1">
      <alignment horizontal="center"/>
    </xf>
    <xf numFmtId="0" fontId="14" fillId="14" borderId="0" xfId="0" applyFont="1" applyFill="1"/>
    <xf numFmtId="166" fontId="0" fillId="0" borderId="0" xfId="208" applyNumberFormat="1" applyFont="1" applyAlignment="1">
      <alignment horizontal="center"/>
    </xf>
    <xf numFmtId="171" fontId="0" fillId="0" borderId="0" xfId="209" applyNumberFormat="1" applyFont="1"/>
    <xf numFmtId="44" fontId="0" fillId="0" borderId="0" xfId="208" applyFont="1"/>
    <xf numFmtId="166" fontId="27" fillId="0" borderId="0" xfId="208" applyNumberFormat="1" applyFont="1"/>
    <xf numFmtId="166" fontId="0" fillId="0" borderId="0" xfId="208" applyNumberFormat="1" applyFont="1"/>
    <xf numFmtId="166" fontId="0" fillId="0" borderId="0" xfId="208" applyNumberFormat="1" applyFont="1" applyFill="1" applyBorder="1" applyAlignment="1">
      <alignment horizontal="center"/>
    </xf>
    <xf numFmtId="14" fontId="0" fillId="0" borderId="0" xfId="208" applyNumberFormat="1" applyFont="1"/>
    <xf numFmtId="170" fontId="0" fillId="0" borderId="0" xfId="209" applyNumberFormat="1" applyFont="1"/>
    <xf numFmtId="165" fontId="0" fillId="0" borderId="0" xfId="0" applyNumberFormat="1"/>
    <xf numFmtId="44" fontId="0" fillId="0" borderId="0" xfId="0" applyNumberFormat="1"/>
    <xf numFmtId="0" fontId="28" fillId="13" borderId="0" xfId="0" applyFont="1" applyFill="1"/>
    <xf numFmtId="0" fontId="14" fillId="0" borderId="0" xfId="0" applyFont="1" applyAlignment="1">
      <alignment horizontal="right"/>
    </xf>
    <xf numFmtId="0" fontId="28" fillId="0" borderId="0" xfId="0" applyFont="1" applyFill="1"/>
    <xf numFmtId="0" fontId="14" fillId="0" borderId="0" xfId="0" applyFont="1" applyFill="1" applyAlignment="1">
      <alignment horizontal="left" vertical="center"/>
    </xf>
    <xf numFmtId="0" fontId="0" fillId="0" borderId="0" xfId="0" applyFill="1" applyAlignment="1">
      <alignment horizontal="left"/>
    </xf>
    <xf numFmtId="9" fontId="0" fillId="0" borderId="0" xfId="212" applyFont="1"/>
    <xf numFmtId="10" fontId="0" fillId="0" borderId="0" xfId="212" applyNumberFormat="1" applyFont="1"/>
    <xf numFmtId="9" fontId="0" fillId="0" borderId="0" xfId="0" applyNumberFormat="1"/>
    <xf numFmtId="169" fontId="0" fillId="0" borderId="0" xfId="209" applyNumberFormat="1" applyFont="1" applyAlignment="1">
      <alignment horizontal="right"/>
    </xf>
    <xf numFmtId="9" fontId="0" fillId="0" borderId="0" xfId="212" applyFont="1" applyAlignment="1">
      <alignment horizontal="center"/>
    </xf>
    <xf numFmtId="0" fontId="0" fillId="0" borderId="0" xfId="0" applyAlignment="1">
      <alignment horizontal="center" wrapText="1"/>
    </xf>
    <xf numFmtId="0" fontId="26" fillId="0" borderId="0" xfId="0" applyFont="1" applyAlignment="1">
      <alignment horizontal="center" wrapText="1"/>
    </xf>
    <xf numFmtId="0" fontId="0" fillId="21" borderId="0" xfId="0" applyFill="1"/>
    <xf numFmtId="0" fontId="0" fillId="0" borderId="0" xfId="0" applyFill="1" applyAlignment="1">
      <alignment horizontal="right"/>
    </xf>
    <xf numFmtId="0" fontId="0" fillId="0" borderId="0" xfId="0" applyAlignment="1">
      <alignment horizontal="left" vertical="center"/>
    </xf>
    <xf numFmtId="172" fontId="0" fillId="5" borderId="0" xfId="212" applyNumberFormat="1" applyFont="1" applyFill="1" applyBorder="1" applyAlignment="1">
      <alignment horizontal="center"/>
    </xf>
    <xf numFmtId="0" fontId="0" fillId="23" borderId="0" xfId="0" applyFill="1"/>
    <xf numFmtId="0" fontId="26" fillId="0" borderId="0" xfId="0" applyFont="1" applyBorder="1" applyAlignment="1">
      <alignment horizontal="center"/>
    </xf>
    <xf numFmtId="0" fontId="0" fillId="13" borderId="0" xfId="0" applyFill="1" applyAlignment="1">
      <alignment horizontal="center"/>
    </xf>
    <xf numFmtId="0" fontId="0" fillId="13" borderId="0" xfId="0" applyFill="1" applyAlignment="1">
      <alignment horizontal="right"/>
    </xf>
    <xf numFmtId="43" fontId="0" fillId="0" borderId="0" xfId="209" applyFont="1"/>
    <xf numFmtId="43" fontId="0" fillId="0" borderId="0" xfId="209" applyFont="1" applyAlignment="1">
      <alignment horizontal="right"/>
    </xf>
    <xf numFmtId="43" fontId="0" fillId="10" borderId="0" xfId="209" applyFont="1" applyFill="1"/>
    <xf numFmtId="43" fontId="0" fillId="23" borderId="0" xfId="209" applyFont="1" applyFill="1"/>
    <xf numFmtId="43" fontId="0" fillId="13" borderId="0" xfId="209" applyFont="1" applyFill="1" applyAlignment="1">
      <alignment horizontal="center"/>
    </xf>
    <xf numFmtId="43" fontId="26" fillId="0" borderId="1" xfId="209" applyFont="1" applyBorder="1" applyAlignment="1">
      <alignment horizontal="center"/>
    </xf>
    <xf numFmtId="43" fontId="0" fillId="23" borderId="0" xfId="209" applyFont="1" applyFill="1" applyAlignment="1">
      <alignment horizontal="left"/>
    </xf>
    <xf numFmtId="168" fontId="0" fillId="0" borderId="0" xfId="208" applyNumberFormat="1" applyFont="1"/>
    <xf numFmtId="173" fontId="0" fillId="0" borderId="0" xfId="209" applyNumberFormat="1" applyFont="1"/>
    <xf numFmtId="172" fontId="0" fillId="0" borderId="0" xfId="212" applyNumberFormat="1" applyFont="1"/>
    <xf numFmtId="0" fontId="29" fillId="0" borderId="0" xfId="0" applyFont="1" applyFill="1" applyAlignment="1">
      <alignment horizontal="right"/>
    </xf>
    <xf numFmtId="44" fontId="0" fillId="0" borderId="0" xfId="208" applyFont="1" applyFill="1" applyBorder="1" applyAlignment="1">
      <alignment horizontal="center"/>
    </xf>
    <xf numFmtId="0" fontId="26" fillId="0" borderId="1" xfId="0" applyFont="1" applyFill="1" applyBorder="1" applyAlignment="1">
      <alignment horizontal="center"/>
    </xf>
    <xf numFmtId="166" fontId="0" fillId="0" borderId="0" xfId="0" applyNumberFormat="1"/>
    <xf numFmtId="166" fontId="14" fillId="0" borderId="0" xfId="0" applyNumberFormat="1" applyFont="1"/>
    <xf numFmtId="166" fontId="18" fillId="0" borderId="0" xfId="208" applyNumberFormat="1" applyFont="1" applyAlignment="1">
      <alignment horizontal="center"/>
    </xf>
    <xf numFmtId="166" fontId="18" fillId="0" borderId="0" xfId="208" applyNumberFormat="1" applyFont="1"/>
    <xf numFmtId="10" fontId="18" fillId="0" borderId="0" xfId="212" applyNumberFormat="1" applyFont="1"/>
    <xf numFmtId="10" fontId="18" fillId="0" borderId="0" xfId="212" applyNumberFormat="1" applyFont="1" applyAlignment="1">
      <alignment horizontal="center"/>
    </xf>
    <xf numFmtId="43" fontId="19" fillId="21" borderId="0" xfId="209" applyFont="1" applyFill="1"/>
    <xf numFmtId="0" fontId="19" fillId="21" borderId="0" xfId="209" applyNumberFormat="1" applyFont="1" applyFill="1"/>
    <xf numFmtId="174" fontId="0" fillId="0" borderId="0" xfId="212" applyNumberFormat="1" applyFont="1"/>
    <xf numFmtId="0" fontId="16" fillId="25" borderId="0" xfId="211" applyFont="1" applyFill="1" applyProtection="1">
      <protection hidden="1"/>
    </xf>
    <xf numFmtId="0" fontId="17" fillId="25" borderId="0" xfId="211" applyFont="1" applyFill="1" applyProtection="1">
      <protection hidden="1"/>
    </xf>
    <xf numFmtId="0" fontId="33" fillId="0" borderId="0" xfId="0" applyFont="1"/>
    <xf numFmtId="175" fontId="0" fillId="0" borderId="0" xfId="209" applyNumberFormat="1" applyFont="1"/>
    <xf numFmtId="0" fontId="35" fillId="0" borderId="0" xfId="0" applyFont="1" applyAlignment="1">
      <alignment vertical="center"/>
    </xf>
    <xf numFmtId="0" fontId="36" fillId="0" borderId="0" xfId="0" applyFont="1" applyAlignment="1">
      <alignment vertical="center"/>
    </xf>
    <xf numFmtId="0" fontId="12" fillId="0" borderId="0" xfId="207"/>
    <xf numFmtId="0" fontId="34" fillId="0" borderId="0" xfId="0" applyFont="1" applyAlignment="1">
      <alignment vertical="center"/>
    </xf>
    <xf numFmtId="0" fontId="28" fillId="22" borderId="0" xfId="0" applyFont="1" applyFill="1"/>
    <xf numFmtId="172" fontId="0" fillId="0" borderId="0" xfId="212" applyNumberFormat="1" applyFont="1" applyFill="1" applyBorder="1" applyAlignment="1">
      <alignment horizontal="center"/>
    </xf>
    <xf numFmtId="0" fontId="28" fillId="0" borderId="0" xfId="0" applyFont="1"/>
    <xf numFmtId="0" fontId="29" fillId="0" borderId="0" xfId="0" applyFont="1" applyAlignment="1">
      <alignment horizontal="right"/>
    </xf>
    <xf numFmtId="0" fontId="29" fillId="0" borderId="0" xfId="0" applyFont="1" applyAlignment="1">
      <alignment horizontal="center"/>
    </xf>
    <xf numFmtId="0" fontId="37" fillId="25" borderId="0" xfId="211" applyFont="1" applyFill="1" applyProtection="1">
      <protection hidden="1"/>
    </xf>
    <xf numFmtId="0" fontId="24" fillId="0" borderId="0" xfId="0" applyFont="1" applyFill="1" applyBorder="1"/>
    <xf numFmtId="0" fontId="14" fillId="0" borderId="0" xfId="0" applyFont="1" applyFill="1" applyBorder="1" applyAlignment="1">
      <alignment horizontal="center" wrapText="1"/>
    </xf>
    <xf numFmtId="0" fontId="14" fillId="0" borderId="0" xfId="0" applyFont="1" applyFill="1" applyBorder="1"/>
    <xf numFmtId="0" fontId="0" fillId="0" borderId="0" xfId="0" applyFont="1"/>
    <xf numFmtId="0" fontId="12" fillId="0" borderId="0" xfId="207" quotePrefix="1"/>
    <xf numFmtId="0" fontId="0" fillId="0" borderId="0" xfId="0" applyFont="1" applyAlignment="1">
      <alignment vertical="center"/>
    </xf>
    <xf numFmtId="0" fontId="0" fillId="0" borderId="0" xfId="0" applyFont="1" applyAlignment="1">
      <alignment horizontal="left" vertical="center" indent="4"/>
    </xf>
    <xf numFmtId="176" fontId="0" fillId="0" borderId="0" xfId="212" applyNumberFormat="1" applyFont="1"/>
    <xf numFmtId="0" fontId="14" fillId="0" borderId="0" xfId="0" applyFont="1" applyAlignment="1">
      <alignment horizontal="center" vertical="center"/>
    </xf>
    <xf numFmtId="0" fontId="0" fillId="0" borderId="0" xfId="0" applyAlignment="1">
      <alignment horizontal="center" vertical="center"/>
    </xf>
    <xf numFmtId="0" fontId="14" fillId="0" borderId="0" xfId="0" applyFont="1" applyAlignment="1">
      <alignment horizontal="left" vertical="center"/>
    </xf>
    <xf numFmtId="172" fontId="0" fillId="2" borderId="0" xfId="0" applyNumberFormat="1" applyFill="1" applyAlignment="1">
      <alignment horizontal="center" vertical="center"/>
    </xf>
    <xf numFmtId="0" fontId="0" fillId="0" borderId="0" xfId="0" applyFill="1" applyAlignment="1">
      <alignment horizontal="center" vertical="center"/>
    </xf>
    <xf numFmtId="0" fontId="26" fillId="0" borderId="0" xfId="0" applyFont="1" applyAlignment="1">
      <alignment horizontal="left" vertical="center"/>
    </xf>
    <xf numFmtId="0" fontId="0" fillId="2" borderId="0" xfId="0" applyFill="1" applyAlignment="1">
      <alignment horizontal="center" vertical="center"/>
    </xf>
    <xf numFmtId="0" fontId="0" fillId="2" borderId="0" xfId="0" applyFill="1" applyAlignment="1">
      <alignment horizontal="left" vertical="center"/>
    </xf>
    <xf numFmtId="0" fontId="26" fillId="0" borderId="0" xfId="0" applyFont="1" applyAlignment="1">
      <alignment horizontal="center" vertical="center"/>
    </xf>
    <xf numFmtId="0" fontId="0" fillId="0" borderId="3" xfId="0" applyBorder="1"/>
    <xf numFmtId="172" fontId="0" fillId="8" borderId="0" xfId="212" applyNumberFormat="1" applyFont="1" applyFill="1"/>
    <xf numFmtId="14" fontId="0" fillId="0" borderId="0" xfId="0" applyNumberFormat="1" applyAlignment="1">
      <alignment horizontal="center" vertical="center"/>
    </xf>
    <xf numFmtId="10" fontId="0" fillId="0" borderId="0" xfId="0" applyNumberFormat="1" applyAlignment="1">
      <alignment horizontal="center" vertical="center"/>
    </xf>
    <xf numFmtId="0" fontId="0" fillId="0" borderId="0" xfId="0" applyFill="1" applyAlignment="1">
      <alignment horizontal="left"/>
    </xf>
    <xf numFmtId="0" fontId="0" fillId="0" borderId="0" xfId="0" applyFill="1" applyAlignment="1">
      <alignment horizontal="left"/>
    </xf>
    <xf numFmtId="167" fontId="0" fillId="0" borderId="0" xfId="208" applyNumberFormat="1" applyFont="1" applyFill="1" applyAlignment="1">
      <alignment horizontal="center"/>
    </xf>
    <xf numFmtId="0" fontId="0" fillId="0" borderId="0" xfId="0" applyNumberFormat="1" applyFill="1" applyAlignment="1">
      <alignment horizontal="center"/>
    </xf>
    <xf numFmtId="0" fontId="0" fillId="0" borderId="0" xfId="0" applyFill="1" applyAlignment="1">
      <alignment horizontal="left"/>
    </xf>
    <xf numFmtId="0" fontId="29" fillId="0" borderId="0" xfId="0" applyFont="1" applyFill="1" applyAlignment="1">
      <alignment horizontal="center"/>
    </xf>
    <xf numFmtId="0" fontId="0" fillId="26" borderId="0" xfId="0" applyFill="1"/>
    <xf numFmtId="0" fontId="19" fillId="26" borderId="0" xfId="0" applyFont="1" applyFill="1"/>
    <xf numFmtId="166" fontId="0" fillId="0" borderId="0" xfId="0" applyNumberFormat="1" applyAlignment="1">
      <alignment horizontal="right"/>
    </xf>
    <xf numFmtId="166" fontId="0" fillId="10" borderId="0" xfId="0" applyNumberFormat="1" applyFill="1"/>
    <xf numFmtId="166" fontId="0" fillId="26" borderId="0" xfId="0" applyNumberFormat="1" applyFill="1"/>
    <xf numFmtId="166" fontId="0" fillId="0" borderId="0" xfId="0" applyNumberFormat="1" applyFill="1" applyAlignment="1">
      <alignment horizontal="center"/>
    </xf>
    <xf numFmtId="166" fontId="0" fillId="0" borderId="1" xfId="0" applyNumberFormat="1" applyBorder="1" applyAlignment="1">
      <alignment horizontal="center"/>
    </xf>
    <xf numFmtId="0" fontId="31" fillId="27" borderId="0" xfId="0" applyFont="1" applyFill="1" applyAlignment="1">
      <alignment horizontal="center"/>
    </xf>
    <xf numFmtId="9" fontId="0" fillId="5" borderId="0" xfId="212" applyFont="1" applyFill="1" applyBorder="1" applyAlignment="1">
      <alignment horizontal="center"/>
    </xf>
    <xf numFmtId="0" fontId="0" fillId="0" borderId="0" xfId="0" applyFill="1" applyAlignment="1">
      <alignment horizontal="left"/>
    </xf>
    <xf numFmtId="167" fontId="0" fillId="0" borderId="0" xfId="208" applyNumberFormat="1" applyFont="1" applyAlignment="1">
      <alignment horizontal="left"/>
    </xf>
    <xf numFmtId="167" fontId="0" fillId="0" borderId="0" xfId="0" applyNumberFormat="1" applyAlignment="1">
      <alignment horizontal="left"/>
    </xf>
    <xf numFmtId="10" fontId="29" fillId="0" borderId="0" xfId="212" applyNumberFormat="1" applyFont="1"/>
    <xf numFmtId="0" fontId="14" fillId="0" borderId="0" xfId="0" applyFont="1" applyAlignment="1">
      <alignment horizontal="right" vertical="center"/>
    </xf>
    <xf numFmtId="0" fontId="0" fillId="0" borderId="0" xfId="0" applyFill="1" applyAlignment="1">
      <alignment horizontal="left"/>
    </xf>
    <xf numFmtId="0" fontId="30" fillId="0" borderId="0" xfId="217" applyFill="1"/>
    <xf numFmtId="0" fontId="18" fillId="0" borderId="0" xfId="0" applyFont="1" applyFill="1"/>
    <xf numFmtId="0" fontId="0" fillId="0" borderId="2" xfId="0" applyBorder="1"/>
    <xf numFmtId="0" fontId="0" fillId="0" borderId="2" xfId="0" applyFill="1" applyBorder="1"/>
    <xf numFmtId="0" fontId="19" fillId="18" borderId="2" xfId="0" applyFont="1" applyFill="1" applyBorder="1" applyAlignment="1">
      <alignment horizontal="center"/>
    </xf>
    <xf numFmtId="0" fontId="19" fillId="18" borderId="0" xfId="0" applyFont="1" applyFill="1" applyBorder="1" applyAlignment="1">
      <alignment horizontal="center"/>
    </xf>
    <xf numFmtId="0" fontId="19" fillId="0" borderId="2" xfId="0" applyFont="1" applyFill="1" applyBorder="1" applyAlignment="1">
      <alignment horizontal="center"/>
    </xf>
    <xf numFmtId="0" fontId="19" fillId="0" borderId="0" xfId="0" applyFont="1" applyFill="1" applyBorder="1" applyAlignment="1">
      <alignment horizontal="center"/>
    </xf>
    <xf numFmtId="0" fontId="0" fillId="18" borderId="2" xfId="0" applyFill="1" applyBorder="1"/>
    <xf numFmtId="0" fontId="0" fillId="18" borderId="0" xfId="0" applyFill="1" applyBorder="1"/>
    <xf numFmtId="0" fontId="19" fillId="0" borderId="2" xfId="0" applyFont="1" applyFill="1" applyBorder="1" applyAlignment="1">
      <alignment wrapText="1"/>
    </xf>
    <xf numFmtId="0" fontId="19" fillId="0" borderId="0" xfId="0" applyFont="1" applyFill="1" applyBorder="1" applyAlignment="1">
      <alignment wrapText="1"/>
    </xf>
    <xf numFmtId="0" fontId="19" fillId="0" borderId="2" xfId="0" applyFont="1" applyFill="1" applyBorder="1" applyAlignment="1">
      <alignment horizontal="center" wrapText="1"/>
    </xf>
    <xf numFmtId="0" fontId="19" fillId="0" borderId="0" xfId="0" applyFont="1" applyFill="1" applyBorder="1" applyAlignment="1">
      <alignment horizontal="center" wrapText="1"/>
    </xf>
    <xf numFmtId="0" fontId="0" fillId="24" borderId="2" xfId="0" applyFill="1" applyBorder="1"/>
    <xf numFmtId="0" fontId="0" fillId="24" borderId="0" xfId="0" applyFill="1" applyBorder="1"/>
    <xf numFmtId="0" fontId="31" fillId="0" borderId="0" xfId="0" applyFont="1" applyFill="1" applyBorder="1" applyAlignment="1">
      <alignment horizontal="center"/>
    </xf>
    <xf numFmtId="0" fontId="0" fillId="0" borderId="3" xfId="0" applyFill="1" applyBorder="1"/>
    <xf numFmtId="167" fontId="0" fillId="0" borderId="3" xfId="0" applyNumberFormat="1" applyBorder="1"/>
    <xf numFmtId="0" fontId="0" fillId="19" borderId="2" xfId="0" applyFill="1" applyBorder="1"/>
    <xf numFmtId="0" fontId="19" fillId="28" borderId="2" xfId="0" applyFont="1" applyFill="1" applyBorder="1" applyAlignment="1"/>
    <xf numFmtId="0" fontId="19" fillId="0" borderId="2" xfId="0" applyFont="1" applyFill="1" applyBorder="1" applyAlignment="1"/>
    <xf numFmtId="0" fontId="0" fillId="17" borderId="4" xfId="0" applyFill="1" applyBorder="1"/>
    <xf numFmtId="0" fontId="0" fillId="0" borderId="4" xfId="0" applyFill="1" applyBorder="1"/>
    <xf numFmtId="0" fontId="0" fillId="0" borderId="4" xfId="0" applyBorder="1"/>
    <xf numFmtId="0" fontId="19" fillId="28" borderId="4" xfId="0" applyFont="1" applyFill="1" applyBorder="1" applyAlignment="1"/>
    <xf numFmtId="174" fontId="0" fillId="0" borderId="0" xfId="0" applyNumberFormat="1"/>
    <xf numFmtId="172" fontId="0" fillId="0" borderId="0" xfId="0" applyNumberFormat="1"/>
    <xf numFmtId="10" fontId="0" fillId="0" borderId="0" xfId="0" applyNumberFormat="1"/>
    <xf numFmtId="174" fontId="0" fillId="0" borderId="0" xfId="0" applyNumberFormat="1" applyFont="1" applyAlignment="1">
      <alignment horizontal="right"/>
    </xf>
    <xf numFmtId="0" fontId="18" fillId="0" borderId="0" xfId="219" applyFill="1" applyAlignment="1">
      <alignment horizontal="center"/>
    </xf>
    <xf numFmtId="0" fontId="18" fillId="5" borderId="0" xfId="219" applyFill="1" applyAlignment="1">
      <alignment horizontal="center"/>
    </xf>
    <xf numFmtId="14" fontId="18" fillId="5" borderId="0" xfId="219" applyNumberFormat="1" applyFill="1" applyAlignment="1">
      <alignment horizontal="center"/>
    </xf>
    <xf numFmtId="167" fontId="18" fillId="5" borderId="0" xfId="221" applyNumberFormat="1" applyFont="1" applyFill="1" applyBorder="1" applyAlignment="1">
      <alignment horizontal="center"/>
    </xf>
    <xf numFmtId="167" fontId="18" fillId="0" borderId="0" xfId="221" applyNumberFormat="1" applyFont="1" applyFill="1" applyBorder="1" applyAlignment="1">
      <alignment horizontal="center"/>
    </xf>
    <xf numFmtId="167" fontId="18" fillId="0" borderId="0" xfId="219" applyNumberFormat="1" applyFill="1" applyAlignment="1">
      <alignment horizontal="center"/>
    </xf>
    <xf numFmtId="9" fontId="18" fillId="5" borderId="0" xfId="222" applyFont="1" applyFill="1" applyBorder="1" applyAlignment="1">
      <alignment horizontal="center"/>
    </xf>
    <xf numFmtId="1" fontId="0" fillId="0" borderId="0" xfId="0" applyNumberFormat="1" applyFill="1"/>
    <xf numFmtId="164" fontId="0" fillId="0" borderId="0" xfId="0" applyNumberFormat="1" applyFill="1"/>
    <xf numFmtId="169" fontId="0" fillId="0" borderId="0" xfId="209" applyNumberFormat="1" applyFont="1" applyFill="1"/>
    <xf numFmtId="0" fontId="39" fillId="0" borderId="0" xfId="0" applyFont="1"/>
    <xf numFmtId="166" fontId="0" fillId="8" borderId="0" xfId="208" applyNumberFormat="1" applyFont="1" applyFill="1"/>
    <xf numFmtId="0" fontId="0" fillId="0" borderId="0" xfId="0"/>
    <xf numFmtId="0" fontId="0" fillId="0" borderId="0" xfId="0" applyFont="1" applyAlignment="1">
      <alignment horizontal="right"/>
    </xf>
    <xf numFmtId="0" fontId="0" fillId="0" borderId="0" xfId="0"/>
    <xf numFmtId="0" fontId="14" fillId="0" borderId="0" xfId="0" applyFont="1"/>
    <xf numFmtId="0" fontId="0" fillId="0" borderId="0" xfId="0" applyFont="1" applyAlignment="1">
      <alignment horizontal="right"/>
    </xf>
    <xf numFmtId="0" fontId="0" fillId="0" borderId="0" xfId="0" applyFont="1" applyAlignment="1">
      <alignment horizontal="center"/>
    </xf>
    <xf numFmtId="0" fontId="0" fillId="0" borderId="0" xfId="0" applyFont="1" applyAlignment="1">
      <alignment horizontal="center"/>
    </xf>
    <xf numFmtId="14" fontId="0" fillId="0" borderId="0" xfId="0" applyNumberFormat="1"/>
    <xf numFmtId="0" fontId="0" fillId="0" borderId="0" xfId="0"/>
    <xf numFmtId="0" fontId="14" fillId="0" borderId="0" xfId="0" applyFont="1"/>
    <xf numFmtId="167" fontId="0" fillId="0" borderId="0" xfId="0" applyNumberFormat="1"/>
    <xf numFmtId="0" fontId="26" fillId="0" borderId="0" xfId="0" applyFont="1"/>
    <xf numFmtId="167" fontId="26" fillId="0" borderId="0" xfId="0" applyNumberFormat="1" applyFont="1"/>
    <xf numFmtId="0" fontId="0" fillId="0" borderId="0" xfId="0"/>
    <xf numFmtId="0" fontId="14" fillId="0" borderId="0" xfId="0" applyFont="1"/>
    <xf numFmtId="167" fontId="0" fillId="0" borderId="0" xfId="0" applyNumberFormat="1"/>
    <xf numFmtId="0" fontId="21" fillId="0" borderId="0" xfId="0" applyFont="1"/>
    <xf numFmtId="0" fontId="22" fillId="0" borderId="0" xfId="0" applyFont="1"/>
    <xf numFmtId="0" fontId="16" fillId="25" borderId="0" xfId="211" applyFont="1" applyFill="1" applyProtection="1">
      <protection hidden="1"/>
    </xf>
    <xf numFmtId="0" fontId="17" fillId="25" borderId="0" xfId="211" applyFont="1" applyFill="1" applyProtection="1">
      <protection hidden="1"/>
    </xf>
    <xf numFmtId="0" fontId="19" fillId="18" borderId="2" xfId="0" applyFont="1" applyFill="1" applyBorder="1" applyAlignment="1">
      <alignment horizontal="center"/>
    </xf>
    <xf numFmtId="0" fontId="19" fillId="18" borderId="0" xfId="0" applyFont="1" applyFill="1" applyBorder="1" applyAlignment="1">
      <alignment horizontal="center"/>
    </xf>
    <xf numFmtId="0" fontId="0" fillId="0" borderId="0" xfId="0" applyFill="1" applyAlignment="1">
      <alignment horizontal="left"/>
    </xf>
    <xf numFmtId="0" fontId="0" fillId="0" borderId="0" xfId="0" applyFill="1" applyAlignment="1">
      <alignment horizontal="left"/>
    </xf>
    <xf numFmtId="43" fontId="0" fillId="31" borderId="0" xfId="209" applyFont="1" applyFill="1" applyBorder="1" applyAlignment="1">
      <alignment horizontal="left"/>
    </xf>
    <xf numFmtId="43" fontId="0" fillId="31" borderId="0" xfId="209" applyFont="1" applyFill="1" applyBorder="1"/>
    <xf numFmtId="43" fontId="0" fillId="31" borderId="13" xfId="209" applyFont="1" applyFill="1" applyBorder="1"/>
    <xf numFmtId="43" fontId="0" fillId="31" borderId="7" xfId="209" applyFont="1" applyFill="1" applyBorder="1"/>
    <xf numFmtId="43" fontId="0" fillId="31" borderId="9" xfId="209" applyFont="1" applyFill="1" applyBorder="1"/>
    <xf numFmtId="43" fontId="0" fillId="31" borderId="9" xfId="209" applyFont="1" applyFill="1" applyBorder="1" applyAlignment="1">
      <alignment horizontal="left"/>
    </xf>
    <xf numFmtId="0" fontId="0" fillId="0" borderId="0" xfId="0" applyNumberFormat="1"/>
    <xf numFmtId="43" fontId="0" fillId="31" borderId="11" xfId="209" applyFont="1" applyFill="1" applyBorder="1"/>
    <xf numFmtId="43" fontId="0" fillId="31" borderId="1" xfId="209" applyFont="1" applyFill="1" applyBorder="1"/>
    <xf numFmtId="0" fontId="0" fillId="0" borderId="0" xfId="209" applyNumberFormat="1" applyFont="1" applyFill="1" applyBorder="1"/>
    <xf numFmtId="0" fontId="0" fillId="0" borderId="0" xfId="209" applyNumberFormat="1" applyFont="1" applyFill="1" applyBorder="1" applyAlignment="1">
      <alignment horizontal="left"/>
    </xf>
    <xf numFmtId="0" fontId="18" fillId="0" borderId="0" xfId="209" applyNumberFormat="1" applyFont="1" applyFill="1" applyBorder="1" applyAlignment="1">
      <alignment horizontal="left"/>
    </xf>
    <xf numFmtId="0" fontId="0" fillId="0" borderId="0" xfId="0" applyNumberFormat="1" applyFill="1"/>
    <xf numFmtId="43" fontId="0" fillId="0" borderId="0" xfId="209" applyFont="1" applyFill="1" applyAlignment="1">
      <alignment horizontal="left"/>
    </xf>
    <xf numFmtId="43" fontId="14" fillId="14" borderId="0" xfId="209" applyFont="1" applyFill="1" applyAlignment="1">
      <alignment horizontal="left"/>
    </xf>
    <xf numFmtId="169" fontId="26" fillId="0" borderId="1" xfId="209" applyNumberFormat="1" applyFont="1" applyBorder="1" applyAlignment="1">
      <alignment horizontal="center"/>
    </xf>
    <xf numFmtId="167" fontId="0" fillId="0" borderId="0" xfId="208" applyNumberFormat="1" applyFont="1"/>
    <xf numFmtId="167" fontId="0" fillId="0" borderId="0" xfId="208" applyNumberFormat="1" applyFont="1" applyFill="1"/>
    <xf numFmtId="167" fontId="0" fillId="0" borderId="0" xfId="209" applyNumberFormat="1" applyFont="1"/>
    <xf numFmtId="167" fontId="0" fillId="0" borderId="0" xfId="0" applyNumberFormat="1" applyFill="1"/>
    <xf numFmtId="14" fontId="0" fillId="31" borderId="8" xfId="209" applyNumberFormat="1" applyFont="1" applyFill="1" applyBorder="1" applyAlignment="1">
      <alignment horizontal="center"/>
    </xf>
    <xf numFmtId="0" fontId="0" fillId="31" borderId="10" xfId="209" applyNumberFormat="1" applyFont="1" applyFill="1" applyBorder="1" applyAlignment="1">
      <alignment horizontal="center"/>
    </xf>
    <xf numFmtId="0" fontId="18" fillId="31" borderId="10" xfId="209" applyNumberFormat="1" applyFont="1" applyFill="1" applyBorder="1" applyAlignment="1">
      <alignment horizontal="center"/>
    </xf>
    <xf numFmtId="0" fontId="0" fillId="31" borderId="8" xfId="209" applyNumberFormat="1" applyFont="1" applyFill="1" applyBorder="1" applyAlignment="1">
      <alignment horizontal="center"/>
    </xf>
    <xf numFmtId="0" fontId="0" fillId="0" borderId="0" xfId="0" applyFill="1" applyAlignment="1">
      <alignment horizontal="left"/>
    </xf>
    <xf numFmtId="0" fontId="19" fillId="0" borderId="2" xfId="0" applyFont="1" applyFill="1" applyBorder="1" applyAlignment="1">
      <alignment horizontal="center"/>
    </xf>
    <xf numFmtId="0" fontId="19" fillId="0" borderId="0" xfId="0" applyFont="1" applyFill="1" applyBorder="1" applyAlignment="1">
      <alignment horizontal="center"/>
    </xf>
    <xf numFmtId="169" fontId="0" fillId="10" borderId="0" xfId="209" applyNumberFormat="1" applyFont="1" applyFill="1"/>
    <xf numFmtId="169" fontId="0" fillId="0" borderId="0" xfId="209" applyNumberFormat="1" applyFont="1" applyFill="1" applyBorder="1"/>
    <xf numFmtId="169" fontId="0" fillId="0" borderId="0" xfId="209" applyNumberFormat="1" applyFont="1" applyFill="1" applyBorder="1" applyAlignment="1">
      <alignment horizontal="left"/>
    </xf>
    <xf numFmtId="169" fontId="18" fillId="0" borderId="0" xfId="209" applyNumberFormat="1" applyFont="1" applyFill="1" applyBorder="1" applyAlignment="1">
      <alignment horizontal="left"/>
    </xf>
    <xf numFmtId="169" fontId="0" fillId="21" borderId="0" xfId="209" applyNumberFormat="1" applyFont="1" applyFill="1"/>
    <xf numFmtId="169" fontId="0" fillId="0" borderId="0" xfId="209" applyNumberFormat="1" applyFont="1" applyFill="1" applyAlignment="1">
      <alignment horizontal="center"/>
    </xf>
    <xf numFmtId="44" fontId="0" fillId="0" borderId="0" xfId="208" applyNumberFormat="1" applyFont="1"/>
    <xf numFmtId="0" fontId="0" fillId="0" borderId="0" xfId="0" applyFill="1" applyAlignment="1">
      <alignment horizontal="left"/>
    </xf>
    <xf numFmtId="14" fontId="0" fillId="10" borderId="0" xfId="0" applyNumberFormat="1" applyFill="1"/>
    <xf numFmtId="14" fontId="0" fillId="0" borderId="0" xfId="212" applyNumberFormat="1" applyFont="1" applyAlignment="1">
      <alignment horizontal="center"/>
    </xf>
    <xf numFmtId="0" fontId="0" fillId="0" borderId="0" xfId="0" applyFill="1" applyAlignment="1">
      <alignment horizontal="left"/>
    </xf>
    <xf numFmtId="0" fontId="19" fillId="27" borderId="0" xfId="0" applyFont="1" applyFill="1" applyAlignment="1">
      <alignment horizontal="center" vertical="center"/>
    </xf>
    <xf numFmtId="0" fontId="14" fillId="0" borderId="0" xfId="0" applyFont="1" applyAlignment="1">
      <alignment horizontal="center"/>
    </xf>
    <xf numFmtId="0" fontId="0" fillId="0" borderId="0" xfId="0" applyFill="1" applyAlignment="1">
      <alignment horizontal="left"/>
    </xf>
    <xf numFmtId="9" fontId="0" fillId="0" borderId="0" xfId="212" applyFont="1" applyFill="1" applyAlignment="1">
      <alignment horizontal="center"/>
    </xf>
    <xf numFmtId="2" fontId="0" fillId="0" borderId="0" xfId="0" applyNumberFormat="1" applyFill="1"/>
    <xf numFmtId="0" fontId="0" fillId="0" borderId="0" xfId="0" applyFill="1" applyAlignment="1">
      <alignment horizontal="right"/>
    </xf>
    <xf numFmtId="1" fontId="0" fillId="0" borderId="0" xfId="0" applyNumberFormat="1" applyFill="1"/>
    <xf numFmtId="0" fontId="0" fillId="0" borderId="0" xfId="0" applyFill="1" applyAlignment="1">
      <alignment horizontal="left"/>
    </xf>
    <xf numFmtId="0" fontId="0" fillId="0" borderId="0" xfId="0" applyFill="1" applyBorder="1" applyAlignment="1">
      <alignment horizontal="center"/>
    </xf>
    <xf numFmtId="9" fontId="0" fillId="31" borderId="10" xfId="212" applyFont="1" applyFill="1" applyBorder="1" applyAlignment="1">
      <alignment horizontal="center"/>
    </xf>
    <xf numFmtId="167" fontId="0" fillId="31" borderId="10" xfId="208" applyNumberFormat="1" applyFont="1" applyFill="1" applyBorder="1" applyAlignment="1">
      <alignment horizontal="center"/>
    </xf>
    <xf numFmtId="172" fontId="0" fillId="31" borderId="12" xfId="212" applyNumberFormat="1" applyFont="1" applyFill="1" applyBorder="1" applyAlignment="1">
      <alignment horizontal="center"/>
    </xf>
    <xf numFmtId="167" fontId="0" fillId="31" borderId="10" xfId="209" applyNumberFormat="1" applyFont="1" applyFill="1" applyBorder="1" applyAlignment="1"/>
    <xf numFmtId="1" fontId="40" fillId="0" borderId="0" xfId="0" applyNumberFormat="1" applyFont="1" applyAlignment="1">
      <alignment horizontal="left"/>
    </xf>
    <xf numFmtId="167" fontId="0" fillId="32" borderId="0" xfId="0" applyNumberFormat="1" applyFill="1" applyAlignment="1">
      <alignment horizontal="center"/>
    </xf>
    <xf numFmtId="14" fontId="0" fillId="0" borderId="0" xfId="0" applyNumberFormat="1" applyFill="1" applyAlignment="1">
      <alignment horizontal="right"/>
    </xf>
    <xf numFmtId="167" fontId="0" fillId="31" borderId="10" xfId="209" applyNumberFormat="1" applyFont="1" applyFill="1" applyBorder="1" applyAlignment="1">
      <alignment horizontal="center"/>
    </xf>
    <xf numFmtId="172" fontId="0" fillId="31" borderId="10" xfId="212" applyNumberFormat="1" applyFont="1" applyFill="1" applyBorder="1" applyAlignment="1">
      <alignment horizontal="center"/>
    </xf>
    <xf numFmtId="169" fontId="31" fillId="27" borderId="0" xfId="209" applyNumberFormat="1" applyFont="1" applyFill="1" applyAlignment="1">
      <alignment horizontal="center"/>
    </xf>
    <xf numFmtId="169" fontId="0" fillId="0" borderId="0" xfId="209" applyNumberFormat="1" applyFont="1" applyFill="1" applyBorder="1" applyAlignment="1">
      <alignment horizontal="center"/>
    </xf>
    <xf numFmtId="169" fontId="0" fillId="0" borderId="1" xfId="209" applyNumberFormat="1" applyFont="1" applyBorder="1" applyAlignment="1">
      <alignment horizontal="center"/>
    </xf>
    <xf numFmtId="169" fontId="0" fillId="0" borderId="0" xfId="209" applyNumberFormat="1" applyFont="1" applyAlignment="1">
      <alignment horizontal="center"/>
    </xf>
    <xf numFmtId="169" fontId="0" fillId="10" borderId="0" xfId="209" applyNumberFormat="1" applyFont="1" applyFill="1" applyAlignment="1">
      <alignment horizontal="center"/>
    </xf>
    <xf numFmtId="0" fontId="0" fillId="0" borderId="0" xfId="0" applyFill="1" applyAlignment="1">
      <alignment horizontal="left"/>
    </xf>
    <xf numFmtId="0" fontId="39" fillId="0" borderId="0" xfId="0" quotePrefix="1" applyFont="1" applyFill="1" applyAlignment="1">
      <alignment horizontal="left"/>
    </xf>
    <xf numFmtId="0" fontId="19" fillId="0" borderId="0" xfId="0" applyFont="1" applyFill="1" applyBorder="1" applyAlignment="1">
      <alignment horizontal="center"/>
    </xf>
    <xf numFmtId="14" fontId="0" fillId="32" borderId="0" xfId="0" applyNumberFormat="1" applyFill="1" applyAlignment="1">
      <alignment horizontal="center"/>
    </xf>
    <xf numFmtId="14" fontId="0" fillId="32" borderId="0" xfId="208" applyNumberFormat="1" applyFont="1" applyFill="1" applyBorder="1" applyAlignment="1">
      <alignment horizontal="center"/>
    </xf>
    <xf numFmtId="0" fontId="29" fillId="0" borderId="0" xfId="0" applyFont="1" applyFill="1" applyBorder="1"/>
    <xf numFmtId="14" fontId="0" fillId="0" borderId="0" xfId="0" applyNumberFormat="1" applyFill="1" applyBorder="1"/>
    <xf numFmtId="0" fontId="0" fillId="0" borderId="0" xfId="0" applyFill="1" applyBorder="1" applyAlignment="1">
      <alignment horizontal="right"/>
    </xf>
    <xf numFmtId="0" fontId="0" fillId="0" borderId="1" xfId="0" applyFont="1" applyBorder="1" applyAlignment="1">
      <alignment horizontal="center"/>
    </xf>
    <xf numFmtId="172" fontId="0" fillId="31" borderId="0" xfId="212" applyNumberFormat="1" applyFont="1" applyFill="1" applyBorder="1" applyAlignment="1">
      <alignment horizontal="left"/>
    </xf>
    <xf numFmtId="169" fontId="14" fillId="0" borderId="0" xfId="209" applyNumberFormat="1" applyFont="1"/>
    <xf numFmtId="0" fontId="0" fillId="0" borderId="0" xfId="0" applyFill="1" applyBorder="1" applyAlignment="1">
      <alignment horizontal="center"/>
    </xf>
    <xf numFmtId="0" fontId="19" fillId="27" borderId="0" xfId="0" applyFont="1" applyFill="1" applyAlignment="1">
      <alignment horizontal="center" vertical="center"/>
    </xf>
    <xf numFmtId="0" fontId="29" fillId="0" borderId="0" xfId="0" applyFont="1" applyFill="1" applyAlignment="1">
      <alignment horizontal="center"/>
    </xf>
    <xf numFmtId="1" fontId="0" fillId="32" borderId="0" xfId="0" applyNumberFormat="1" applyFill="1" applyAlignment="1">
      <alignment horizontal="center"/>
    </xf>
    <xf numFmtId="0" fontId="0" fillId="32" borderId="0" xfId="209" applyNumberFormat="1" applyFont="1" applyFill="1" applyBorder="1" applyAlignment="1">
      <alignment horizontal="center"/>
    </xf>
    <xf numFmtId="10" fontId="0" fillId="0" borderId="0" xfId="212" applyNumberFormat="1" applyFont="1" applyAlignment="1">
      <alignment horizontal="right"/>
    </xf>
    <xf numFmtId="10" fontId="0" fillId="10" borderId="0" xfId="212" applyNumberFormat="1" applyFont="1" applyFill="1"/>
    <xf numFmtId="10" fontId="0" fillId="31" borderId="0" xfId="212" applyNumberFormat="1" applyFont="1" applyFill="1" applyBorder="1" applyAlignment="1">
      <alignment horizontal="left"/>
    </xf>
    <xf numFmtId="9" fontId="0" fillId="0" borderId="0" xfId="212" applyFont="1" applyFill="1"/>
    <xf numFmtId="169" fontId="26" fillId="0" borderId="0" xfId="209" applyNumberFormat="1" applyFont="1" applyBorder="1" applyAlignment="1"/>
    <xf numFmtId="9" fontId="0" fillId="0" borderId="0" xfId="212" applyFont="1" applyFill="1" applyBorder="1" applyAlignment="1">
      <alignment horizontal="center"/>
    </xf>
    <xf numFmtId="10" fontId="19" fillId="27" borderId="0" xfId="212" applyNumberFormat="1" applyFont="1" applyFill="1" applyAlignment="1">
      <alignment horizontal="center" vertical="center"/>
    </xf>
    <xf numFmtId="10" fontId="0" fillId="0" borderId="1" xfId="212" applyNumberFormat="1" applyFont="1" applyBorder="1" applyAlignment="1">
      <alignment horizontal="center"/>
    </xf>
    <xf numFmtId="9" fontId="0" fillId="0" borderId="0" xfId="212" applyFont="1" applyFill="1" applyBorder="1" applyAlignment="1">
      <alignment horizontal="center"/>
    </xf>
    <xf numFmtId="176" fontId="0" fillId="0" borderId="0" xfId="212" applyNumberFormat="1" applyFont="1" applyAlignment="1">
      <alignment horizontal="right"/>
    </xf>
    <xf numFmtId="176" fontId="0" fillId="10" borderId="0" xfId="212" applyNumberFormat="1" applyFont="1" applyFill="1"/>
    <xf numFmtId="176" fontId="14" fillId="0" borderId="0" xfId="212" applyNumberFormat="1" applyFont="1"/>
    <xf numFmtId="176" fontId="14" fillId="0" borderId="0" xfId="209" applyNumberFormat="1" applyFont="1"/>
    <xf numFmtId="176" fontId="0" fillId="31" borderId="13" xfId="212" applyNumberFormat="1" applyFont="1" applyFill="1" applyBorder="1"/>
    <xf numFmtId="176" fontId="0" fillId="31" borderId="13" xfId="209" applyNumberFormat="1" applyFont="1" applyFill="1" applyBorder="1"/>
    <xf numFmtId="176" fontId="0" fillId="31" borderId="0" xfId="212" applyNumberFormat="1" applyFont="1" applyFill="1" applyBorder="1"/>
    <xf numFmtId="176" fontId="0" fillId="31" borderId="0" xfId="209" applyNumberFormat="1" applyFont="1" applyFill="1" applyBorder="1"/>
    <xf numFmtId="176" fontId="0" fillId="31" borderId="0" xfId="212" applyNumberFormat="1" applyFont="1" applyFill="1" applyBorder="1" applyAlignment="1">
      <alignment horizontal="left"/>
    </xf>
    <xf numFmtId="176" fontId="0" fillId="31" borderId="0" xfId="209" applyNumberFormat="1" applyFont="1" applyFill="1" applyBorder="1" applyAlignment="1">
      <alignment horizontal="left"/>
    </xf>
    <xf numFmtId="176" fontId="0" fillId="31" borderId="1" xfId="212" applyNumberFormat="1" applyFont="1" applyFill="1" applyBorder="1"/>
    <xf numFmtId="176" fontId="0" fillId="31" borderId="1" xfId="209" applyNumberFormat="1" applyFont="1" applyFill="1" applyBorder="1"/>
    <xf numFmtId="176" fontId="14" fillId="0" borderId="0" xfId="212" applyNumberFormat="1" applyFont="1" applyFill="1" applyAlignment="1">
      <alignment horizontal="left"/>
    </xf>
    <xf numFmtId="176" fontId="19" fillId="21" borderId="0" xfId="212" applyNumberFormat="1" applyFont="1" applyFill="1"/>
    <xf numFmtId="176" fontId="26" fillId="0" borderId="1" xfId="212" applyNumberFormat="1" applyFont="1" applyBorder="1" applyAlignment="1">
      <alignment horizontal="center"/>
    </xf>
    <xf numFmtId="176" fontId="19" fillId="21" borderId="0" xfId="212" applyNumberFormat="1" applyFont="1" applyFill="1" applyAlignment="1">
      <alignment horizontal="center"/>
    </xf>
    <xf numFmtId="176" fontId="14" fillId="0" borderId="0" xfId="0" applyNumberFormat="1" applyFont="1"/>
    <xf numFmtId="176" fontId="0" fillId="0" borderId="0" xfId="212" applyNumberFormat="1" applyFont="1" applyFill="1" applyAlignment="1">
      <alignment horizontal="right"/>
    </xf>
    <xf numFmtId="176" fontId="0" fillId="0" borderId="0" xfId="212" applyNumberFormat="1" applyFont="1" applyFill="1"/>
    <xf numFmtId="176" fontId="14" fillId="14" borderId="0" xfId="212" applyNumberFormat="1" applyFont="1" applyFill="1" applyAlignment="1">
      <alignment horizontal="left"/>
    </xf>
    <xf numFmtId="176" fontId="0" fillId="0" borderId="0" xfId="0" applyNumberFormat="1"/>
    <xf numFmtId="9" fontId="0" fillId="0" borderId="0" xfId="212" applyNumberFormat="1" applyFont="1"/>
    <xf numFmtId="9" fontId="14" fillId="0" borderId="0" xfId="212" applyFont="1" applyAlignment="1">
      <alignment horizontal="center"/>
    </xf>
    <xf numFmtId="0" fontId="0" fillId="0" borderId="0" xfId="0" quotePrefix="1"/>
    <xf numFmtId="167" fontId="0" fillId="0" borderId="0" xfId="208" applyNumberFormat="1" applyFont="1" applyFill="1" applyAlignment="1">
      <alignment horizontal="right"/>
    </xf>
    <xf numFmtId="10" fontId="14" fillId="3" borderId="0" xfId="212" applyNumberFormat="1" applyFont="1" applyFill="1"/>
    <xf numFmtId="10" fontId="26" fillId="0" borderId="0" xfId="212" applyNumberFormat="1" applyFont="1" applyAlignment="1">
      <alignment horizontal="center"/>
    </xf>
    <xf numFmtId="10" fontId="26" fillId="0" borderId="1" xfId="212" applyNumberFormat="1" applyFont="1" applyBorder="1" applyAlignment="1">
      <alignment horizontal="center"/>
    </xf>
    <xf numFmtId="167" fontId="0" fillId="5" borderId="0" xfId="221" applyNumberFormat="1" applyFont="1" applyFill="1" applyBorder="1" applyAlignment="1">
      <alignment horizontal="center"/>
    </xf>
    <xf numFmtId="167" fontId="0" fillId="0" borderId="0" xfId="0" applyNumberFormat="1" applyFont="1" applyAlignment="1">
      <alignment horizontal="center"/>
    </xf>
    <xf numFmtId="0" fontId="0" fillId="0" borderId="5" xfId="0" applyBorder="1"/>
    <xf numFmtId="0" fontId="0" fillId="31" borderId="12" xfId="209" applyNumberFormat="1" applyFont="1" applyFill="1" applyBorder="1" applyAlignment="1">
      <alignment horizontal="center"/>
    </xf>
    <xf numFmtId="0" fontId="0" fillId="31" borderId="12" xfId="212" applyNumberFormat="1" applyFont="1" applyFill="1" applyBorder="1" applyAlignment="1">
      <alignment horizontal="center"/>
    </xf>
    <xf numFmtId="0" fontId="0" fillId="0" borderId="0" xfId="0" applyFill="1" applyBorder="1" applyAlignment="1">
      <alignment horizontal="center"/>
    </xf>
    <xf numFmtId="167" fontId="0" fillId="0" borderId="0" xfId="219" applyNumberFormat="1" applyFont="1" applyFill="1" applyAlignment="1">
      <alignment horizontal="center"/>
    </xf>
    <xf numFmtId="166" fontId="0" fillId="8" borderId="0" xfId="0" applyNumberFormat="1" applyFill="1"/>
    <xf numFmtId="166" fontId="0" fillId="22" borderId="0" xfId="0" applyNumberFormat="1" applyFill="1"/>
    <xf numFmtId="177" fontId="0" fillId="0" borderId="0" xfId="208" applyNumberFormat="1" applyFont="1"/>
    <xf numFmtId="172" fontId="0" fillId="0" borderId="0" xfId="0" applyNumberFormat="1" applyFill="1" applyBorder="1"/>
    <xf numFmtId="10" fontId="0" fillId="0" borderId="2" xfId="0" applyNumberFormat="1" applyBorder="1"/>
    <xf numFmtId="0" fontId="0" fillId="0" borderId="0" xfId="0" applyFill="1" applyAlignment="1">
      <alignment horizontal="left"/>
    </xf>
    <xf numFmtId="0" fontId="0" fillId="0" borderId="0" xfId="0" applyFill="1" applyAlignment="1">
      <alignment horizontal="left"/>
    </xf>
    <xf numFmtId="0" fontId="19" fillId="18" borderId="2" xfId="0" applyFont="1" applyFill="1" applyBorder="1" applyAlignment="1">
      <alignment horizontal="center"/>
    </xf>
    <xf numFmtId="0" fontId="19" fillId="18" borderId="0" xfId="0" applyFont="1" applyFill="1" applyBorder="1" applyAlignment="1">
      <alignment horizontal="center"/>
    </xf>
    <xf numFmtId="0" fontId="19" fillId="0" borderId="2" xfId="0" applyFont="1" applyFill="1" applyBorder="1" applyAlignment="1">
      <alignment horizontal="center"/>
    </xf>
    <xf numFmtId="0" fontId="19" fillId="0" borderId="0" xfId="0" applyFont="1" applyFill="1" applyBorder="1" applyAlignment="1">
      <alignment horizontal="center"/>
    </xf>
    <xf numFmtId="14" fontId="0" fillId="0" borderId="0" xfId="208" applyNumberFormat="1" applyFont="1" applyFill="1" applyBorder="1" applyAlignment="1">
      <alignment horizontal="center"/>
    </xf>
    <xf numFmtId="0" fontId="0" fillId="0" borderId="0" xfId="0" applyFill="1" applyAlignment="1">
      <alignment horizontal="left"/>
    </xf>
    <xf numFmtId="167" fontId="0" fillId="33" borderId="0" xfId="208" applyNumberFormat="1" applyFont="1" applyFill="1" applyAlignment="1">
      <alignment horizontal="center"/>
    </xf>
    <xf numFmtId="0" fontId="14" fillId="0" borderId="2" xfId="0" applyFont="1" applyBorder="1"/>
    <xf numFmtId="165" fontId="0" fillId="0" borderId="0" xfId="0" applyNumberFormat="1" applyAlignment="1">
      <alignment horizontal="center"/>
    </xf>
    <xf numFmtId="0" fontId="40" fillId="0" borderId="0" xfId="0" applyFont="1"/>
    <xf numFmtId="2" fontId="18" fillId="31" borderId="10" xfId="209" applyNumberFormat="1" applyFont="1" applyFill="1" applyBorder="1" applyAlignment="1">
      <alignment horizontal="center"/>
    </xf>
    <xf numFmtId="43" fontId="0" fillId="0" borderId="0" xfId="0" applyNumberFormat="1" applyFill="1"/>
    <xf numFmtId="167" fontId="0" fillId="8" borderId="0" xfId="208" applyNumberFormat="1" applyFont="1" applyFill="1"/>
    <xf numFmtId="176" fontId="0" fillId="8" borderId="0" xfId="212" applyNumberFormat="1" applyFont="1" applyFill="1"/>
    <xf numFmtId="169" fontId="0" fillId="8" borderId="0" xfId="209" applyNumberFormat="1" applyFont="1" applyFill="1"/>
    <xf numFmtId="0" fontId="2" fillId="34" borderId="0" xfId="1832" applyAlignment="1">
      <alignment horizontal="center" wrapText="1"/>
    </xf>
    <xf numFmtId="0" fontId="49" fillId="28" borderId="0" xfId="1833" applyFill="1" applyAlignment="1">
      <alignment wrapText="1"/>
    </xf>
    <xf numFmtId="0" fontId="2" fillId="0" borderId="0" xfId="1834"/>
    <xf numFmtId="4" fontId="2" fillId="0" borderId="0" xfId="1834" applyNumberFormat="1"/>
    <xf numFmtId="14" fontId="2" fillId="0" borderId="0" xfId="1834" applyNumberFormat="1"/>
    <xf numFmtId="9" fontId="0" fillId="32" borderId="0" xfId="0" applyNumberFormat="1" applyFont="1" applyFill="1" applyAlignment="1">
      <alignment horizontal="left"/>
    </xf>
    <xf numFmtId="166" fontId="0" fillId="0" borderId="0" xfId="208" applyNumberFormat="1" applyFont="1" applyFill="1"/>
    <xf numFmtId="2" fontId="0" fillId="0" borderId="0" xfId="0" applyNumberFormat="1" applyFill="1"/>
    <xf numFmtId="172" fontId="0" fillId="5" borderId="0" xfId="212" applyNumberFormat="1" applyFont="1" applyFill="1" applyBorder="1" applyAlignment="1">
      <alignment horizontal="center"/>
    </xf>
    <xf numFmtId="1" fontId="0" fillId="0" borderId="0" xfId="0" applyNumberFormat="1" applyFill="1"/>
    <xf numFmtId="164" fontId="0" fillId="0" borderId="0" xfId="0" applyNumberFormat="1" applyFill="1"/>
    <xf numFmtId="169" fontId="0" fillId="0" borderId="0" xfId="209" applyNumberFormat="1" applyFont="1" applyFill="1"/>
    <xf numFmtId="0" fontId="0" fillId="0" borderId="0" xfId="0" applyFill="1" applyAlignment="1">
      <alignment horizontal="left"/>
    </xf>
    <xf numFmtId="9" fontId="0" fillId="36" borderId="0" xfId="0" applyNumberFormat="1" applyFill="1"/>
    <xf numFmtId="49" fontId="0" fillId="0" borderId="0" xfId="0" quotePrefix="1" applyNumberFormat="1"/>
    <xf numFmtId="165" fontId="0" fillId="0" borderId="0" xfId="0" applyNumberFormat="1" applyFont="1"/>
    <xf numFmtId="0" fontId="0" fillId="0" borderId="0" xfId="0" quotePrefix="1" applyAlignment="1">
      <alignment horizontal="left"/>
    </xf>
    <xf numFmtId="172" fontId="18" fillId="5" borderId="0" xfId="222" applyNumberFormat="1" applyFont="1" applyFill="1" applyBorder="1" applyAlignment="1">
      <alignment horizontal="center"/>
    </xf>
    <xf numFmtId="172" fontId="0" fillId="5" borderId="0" xfId="222" applyNumberFormat="1" applyFont="1" applyFill="1" applyBorder="1" applyAlignment="1">
      <alignment horizontal="center"/>
    </xf>
    <xf numFmtId="167" fontId="29" fillId="0" borderId="0" xfId="0" applyNumberFormat="1" applyFont="1" applyAlignment="1">
      <alignment horizontal="center" vertical="center"/>
    </xf>
    <xf numFmtId="164" fontId="0" fillId="0" borderId="0" xfId="209" applyNumberFormat="1" applyFont="1" applyAlignment="1">
      <alignment horizontal="center" vertical="center"/>
    </xf>
    <xf numFmtId="2" fontId="0" fillId="0" borderId="0" xfId="0" applyNumberFormat="1" applyFont="1" applyAlignment="1">
      <alignment horizontal="center" vertical="center"/>
    </xf>
    <xf numFmtId="2" fontId="0" fillId="0" borderId="0" xfId="0" applyNumberFormat="1" applyAlignment="1">
      <alignment horizontal="center" vertical="center"/>
    </xf>
    <xf numFmtId="167"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Alignment="1">
      <alignment horizontal="center" vertical="center"/>
    </xf>
    <xf numFmtId="0" fontId="0" fillId="0" borderId="0" xfId="0" applyNumberFormat="1" applyAlignment="1">
      <alignment horizontal="center"/>
    </xf>
    <xf numFmtId="167" fontId="14" fillId="0" borderId="0" xfId="0" applyNumberFormat="1" applyFont="1" applyAlignment="1">
      <alignment horizontal="center" vertical="center"/>
    </xf>
    <xf numFmtId="167" fontId="0" fillId="0" borderId="0" xfId="209" applyNumberFormat="1" applyFont="1" applyAlignment="1">
      <alignment horizontal="center" vertical="center"/>
    </xf>
    <xf numFmtId="167" fontId="0" fillId="0" borderId="0" xfId="209" applyNumberFormat="1" applyFont="1" applyAlignment="1">
      <alignment horizontal="center"/>
    </xf>
    <xf numFmtId="10" fontId="0" fillId="0" borderId="0" xfId="0" applyNumberFormat="1" applyAlignment="1">
      <alignment horizontal="center"/>
    </xf>
    <xf numFmtId="0" fontId="19" fillId="24" borderId="2" xfId="0" applyFont="1" applyFill="1" applyBorder="1" applyAlignment="1">
      <alignment horizontal="center"/>
    </xf>
    <xf numFmtId="0" fontId="19" fillId="24" borderId="5" xfId="0" applyFont="1" applyFill="1" applyBorder="1" applyAlignment="1">
      <alignment horizontal="center"/>
    </xf>
    <xf numFmtId="0" fontId="0" fillId="0" borderId="0" xfId="0" applyFill="1" applyAlignment="1">
      <alignment horizontal="left"/>
    </xf>
    <xf numFmtId="172" fontId="39" fillId="5" borderId="0" xfId="212" applyNumberFormat="1" applyFont="1" applyFill="1" applyBorder="1" applyAlignment="1">
      <alignment horizontal="center"/>
    </xf>
    <xf numFmtId="0" fontId="0" fillId="0" borderId="0" xfId="0" applyFill="1" applyAlignment="1">
      <alignment horizontal="left"/>
    </xf>
    <xf numFmtId="0" fontId="19" fillId="0" borderId="2" xfId="0" applyFont="1" applyFill="1" applyBorder="1" applyAlignment="1">
      <alignment horizontal="center"/>
    </xf>
    <xf numFmtId="0" fontId="19" fillId="0" borderId="0" xfId="0" applyFont="1" applyFill="1" applyBorder="1" applyAlignment="1">
      <alignment horizontal="center"/>
    </xf>
    <xf numFmtId="9" fontId="0" fillId="2" borderId="0" xfId="0" applyNumberFormat="1" applyFill="1" applyAlignment="1">
      <alignment horizontal="center" vertical="center"/>
    </xf>
    <xf numFmtId="1" fontId="0" fillId="3" borderId="0" xfId="208" applyNumberFormat="1" applyFont="1" applyFill="1" applyBorder="1" applyAlignment="1">
      <alignment horizontal="center"/>
    </xf>
    <xf numFmtId="167" fontId="0" fillId="3" borderId="0" xfId="208" applyNumberFormat="1" applyFont="1" applyFill="1" applyBorder="1" applyAlignment="1">
      <alignment horizontal="center"/>
    </xf>
    <xf numFmtId="167" fontId="0" fillId="14" borderId="0" xfId="208" applyNumberFormat="1" applyFont="1" applyFill="1" applyBorder="1" applyAlignment="1">
      <alignment horizontal="center"/>
    </xf>
    <xf numFmtId="9" fontId="0" fillId="14" borderId="0" xfId="212" applyFont="1" applyFill="1" applyBorder="1" applyAlignment="1">
      <alignment horizontal="center"/>
    </xf>
    <xf numFmtId="167" fontId="0" fillId="32" borderId="0" xfId="208" applyNumberFormat="1" applyFont="1" applyFill="1" applyBorder="1" applyAlignment="1">
      <alignment horizontal="center"/>
    </xf>
    <xf numFmtId="172" fontId="0" fillId="3" borderId="0" xfId="212" applyNumberFormat="1" applyFont="1" applyFill="1" applyBorder="1" applyAlignment="1">
      <alignment horizontal="center"/>
    </xf>
    <xf numFmtId="0" fontId="0" fillId="20" borderId="0" xfId="0" applyFill="1"/>
    <xf numFmtId="0" fontId="29" fillId="20" borderId="0" xfId="0" applyFont="1" applyFill="1" applyAlignment="1">
      <alignment horizontal="right"/>
    </xf>
    <xf numFmtId="9" fontId="0" fillId="20" borderId="0" xfId="212" applyFont="1" applyFill="1" applyBorder="1" applyAlignment="1">
      <alignment horizontal="center"/>
    </xf>
    <xf numFmtId="1" fontId="0" fillId="20" borderId="0" xfId="208" applyNumberFormat="1" applyFont="1" applyFill="1" applyBorder="1" applyAlignment="1">
      <alignment horizontal="center"/>
    </xf>
    <xf numFmtId="167" fontId="0" fillId="20" borderId="0" xfId="208" applyNumberFormat="1" applyFont="1" applyFill="1" applyBorder="1" applyAlignment="1">
      <alignment horizontal="center"/>
    </xf>
    <xf numFmtId="14" fontId="0" fillId="32" borderId="0" xfId="0" applyNumberFormat="1" applyFill="1" applyAlignment="1">
      <alignment horizontal="center" vertical="center"/>
    </xf>
    <xf numFmtId="9" fontId="0" fillId="14" borderId="0" xfId="212" applyFont="1" applyFill="1" applyAlignment="1">
      <alignment horizontal="center"/>
    </xf>
    <xf numFmtId="167" fontId="0" fillId="14" borderId="0" xfId="208" applyNumberFormat="1" applyFont="1" applyFill="1" applyAlignment="1">
      <alignment horizontal="center"/>
    </xf>
    <xf numFmtId="9" fontId="0" fillId="14" borderId="0" xfId="212" applyNumberFormat="1" applyFont="1" applyFill="1" applyAlignment="1">
      <alignment horizontal="center"/>
    </xf>
    <xf numFmtId="0" fontId="0" fillId="14" borderId="0" xfId="0" applyNumberFormat="1" applyFill="1" applyAlignment="1">
      <alignment horizontal="center"/>
    </xf>
    <xf numFmtId="172" fontId="0" fillId="14" borderId="0" xfId="212" applyNumberFormat="1" applyFont="1" applyFill="1" applyAlignment="1">
      <alignment horizontal="center"/>
    </xf>
    <xf numFmtId="172" fontId="18" fillId="14" borderId="0" xfId="222" applyNumberFormat="1" applyFont="1" applyFill="1" applyBorder="1" applyAlignment="1">
      <alignment horizontal="center"/>
    </xf>
    <xf numFmtId="172" fontId="0" fillId="14" borderId="0" xfId="222" applyNumberFormat="1" applyFont="1" applyFill="1" applyBorder="1" applyAlignment="1">
      <alignment horizontal="center"/>
    </xf>
    <xf numFmtId="0" fontId="0" fillId="14" borderId="0" xfId="208" applyNumberFormat="1" applyFont="1" applyFill="1" applyBorder="1" applyAlignment="1">
      <alignment horizontal="center"/>
    </xf>
    <xf numFmtId="165" fontId="0" fillId="14" borderId="0" xfId="208" applyNumberFormat="1" applyFont="1" applyFill="1" applyBorder="1" applyAlignment="1">
      <alignment horizontal="center"/>
    </xf>
    <xf numFmtId="172" fontId="0" fillId="14" borderId="0" xfId="212" applyNumberFormat="1" applyFont="1" applyFill="1" applyBorder="1" applyAlignment="1">
      <alignment horizontal="center"/>
    </xf>
    <xf numFmtId="165" fontId="0" fillId="14" borderId="0" xfId="212" applyNumberFormat="1" applyFont="1" applyFill="1" applyBorder="1" applyAlignment="1">
      <alignment horizontal="center"/>
    </xf>
    <xf numFmtId="10" fontId="0" fillId="14" borderId="0" xfId="212" applyNumberFormat="1" applyFont="1" applyFill="1" applyBorder="1" applyAlignment="1">
      <alignment horizontal="center"/>
    </xf>
    <xf numFmtId="0" fontId="0" fillId="5" borderId="14" xfId="0" applyFill="1" applyBorder="1"/>
    <xf numFmtId="0" fontId="0" fillId="3" borderId="14" xfId="0" applyFill="1" applyBorder="1"/>
    <xf numFmtId="0" fontId="0" fillId="20" borderId="14" xfId="0" applyFill="1" applyBorder="1"/>
    <xf numFmtId="0" fontId="0" fillId="14" borderId="14" xfId="0" applyFill="1" applyBorder="1"/>
    <xf numFmtId="0" fontId="0" fillId="33" borderId="14" xfId="0" applyFill="1" applyBorder="1"/>
    <xf numFmtId="0" fontId="0" fillId="37" borderId="14" xfId="0" applyFill="1" applyBorder="1"/>
    <xf numFmtId="0" fontId="0" fillId="0" borderId="0" xfId="0" applyAlignment="1">
      <alignment vertical="center" wrapText="1"/>
    </xf>
    <xf numFmtId="0" fontId="0" fillId="37" borderId="0" xfId="0" applyFill="1" applyAlignment="1">
      <alignment vertical="center" wrapText="1"/>
    </xf>
    <xf numFmtId="0" fontId="0" fillId="0" borderId="2" xfId="0" applyBorder="1" applyAlignment="1">
      <alignment horizontal="center"/>
    </xf>
    <xf numFmtId="0" fontId="26" fillId="37" borderId="0" xfId="0" applyFont="1" applyFill="1" applyAlignment="1">
      <alignment horizontal="center"/>
    </xf>
    <xf numFmtId="0" fontId="26" fillId="37" borderId="1" xfId="0" applyFont="1" applyFill="1" applyBorder="1" applyAlignment="1">
      <alignment horizontal="center"/>
    </xf>
    <xf numFmtId="0" fontId="0" fillId="37" borderId="1" xfId="0" applyFill="1" applyBorder="1" applyAlignment="1">
      <alignment horizontal="center"/>
    </xf>
    <xf numFmtId="0" fontId="0" fillId="0" borderId="0" xfId="0" applyFill="1" applyAlignment="1">
      <alignment horizontal="left"/>
    </xf>
    <xf numFmtId="1" fontId="0" fillId="0" borderId="0" xfId="208" applyNumberFormat="1" applyFont="1" applyFill="1" applyBorder="1" applyAlignment="1">
      <alignment horizontal="center"/>
    </xf>
    <xf numFmtId="0" fontId="0" fillId="0" borderId="0" xfId="0" quotePrefix="1" applyFill="1" applyAlignment="1">
      <alignment horizontal="left"/>
    </xf>
    <xf numFmtId="1" fontId="0" fillId="0" borderId="0" xfId="0" applyNumberFormat="1" applyFill="1" applyAlignment="1">
      <alignment horizontal="right"/>
    </xf>
    <xf numFmtId="9" fontId="0" fillId="37" borderId="0" xfId="212" applyFont="1" applyFill="1"/>
    <xf numFmtId="9" fontId="27" fillId="0" borderId="0" xfId="212" applyFont="1"/>
    <xf numFmtId="0" fontId="0" fillId="0" borderId="0" xfId="0" applyFont="1" applyAlignment="1">
      <alignment horizontal="left" vertical="center"/>
    </xf>
    <xf numFmtId="9" fontId="0" fillId="0" borderId="0" xfId="0" applyNumberFormat="1" applyFill="1" applyAlignment="1">
      <alignment horizontal="left"/>
    </xf>
    <xf numFmtId="9" fontId="0" fillId="5" borderId="0" xfId="0" applyNumberFormat="1" applyFont="1" applyFill="1" applyAlignment="1">
      <alignment horizontal="center"/>
    </xf>
    <xf numFmtId="167" fontId="0" fillId="38" borderId="0" xfId="212" applyNumberFormat="1" applyFont="1" applyFill="1" applyBorder="1" applyAlignment="1">
      <alignment horizontal="center"/>
    </xf>
    <xf numFmtId="169" fontId="0" fillId="38" borderId="0" xfId="209" applyNumberFormat="1" applyFont="1" applyFill="1" applyBorder="1" applyAlignment="1">
      <alignment horizontal="center"/>
    </xf>
    <xf numFmtId="167" fontId="0" fillId="5" borderId="0" xfId="212" applyNumberFormat="1" applyFont="1" applyFill="1" applyBorder="1" applyAlignment="1">
      <alignment horizontal="center"/>
    </xf>
    <xf numFmtId="167" fontId="0" fillId="3" borderId="0" xfId="208" applyNumberFormat="1" applyFont="1" applyFill="1" applyAlignment="1">
      <alignment horizontal="center"/>
    </xf>
    <xf numFmtId="167" fontId="18" fillId="5" borderId="0" xfId="219" applyNumberFormat="1" applyFill="1" applyAlignment="1">
      <alignment horizontal="center"/>
    </xf>
    <xf numFmtId="167" fontId="0" fillId="5" borderId="0" xfId="219" applyNumberFormat="1" applyFont="1" applyFill="1" applyAlignment="1">
      <alignment horizontal="center"/>
    </xf>
    <xf numFmtId="167" fontId="0" fillId="3" borderId="0" xfId="212" applyNumberFormat="1" applyFont="1" applyFill="1" applyBorder="1" applyAlignment="1">
      <alignment horizontal="center"/>
    </xf>
    <xf numFmtId="14" fontId="0" fillId="3" borderId="0" xfId="212" applyNumberFormat="1" applyFont="1" applyFill="1" applyBorder="1" applyAlignment="1">
      <alignment horizontal="center"/>
    </xf>
    <xf numFmtId="9" fontId="0" fillId="3" borderId="0" xfId="212" applyFont="1" applyFill="1" applyBorder="1" applyAlignment="1">
      <alignment horizontal="center"/>
    </xf>
    <xf numFmtId="169" fontId="0" fillId="3" borderId="0" xfId="209" applyNumberFormat="1" applyFont="1" applyFill="1" applyBorder="1" applyAlignment="1">
      <alignment horizontal="center"/>
    </xf>
    <xf numFmtId="9" fontId="0" fillId="5" borderId="0" xfId="212" applyFont="1" applyFill="1" applyAlignment="1">
      <alignment horizontal="center"/>
    </xf>
    <xf numFmtId="0" fontId="0" fillId="0" borderId="0" xfId="0" applyAlignment="1">
      <alignment vertical="center"/>
    </xf>
    <xf numFmtId="167" fontId="0" fillId="0" borderId="0" xfId="0" applyNumberFormat="1" applyAlignment="1">
      <alignment horizontal="left" vertical="center"/>
    </xf>
    <xf numFmtId="167" fontId="26" fillId="0" borderId="0" xfId="0" applyNumberFormat="1" applyFont="1" applyAlignment="1">
      <alignment horizontal="left"/>
    </xf>
    <xf numFmtId="9" fontId="0" fillId="0" borderId="0" xfId="212" applyFont="1" applyAlignment="1">
      <alignment horizontal="left"/>
    </xf>
    <xf numFmtId="178" fontId="0" fillId="0" borderId="0" xfId="0" applyNumberFormat="1"/>
    <xf numFmtId="0" fontId="19" fillId="20" borderId="2" xfId="0" applyFont="1" applyFill="1" applyBorder="1" applyAlignment="1">
      <alignment horizontal="center"/>
    </xf>
    <xf numFmtId="0" fontId="19" fillId="20" borderId="0" xfId="0" applyFont="1" applyFill="1" applyBorder="1" applyAlignment="1">
      <alignment horizontal="center"/>
    </xf>
    <xf numFmtId="0" fontId="19" fillId="18" borderId="2" xfId="0" applyFont="1" applyFill="1" applyBorder="1" applyAlignment="1">
      <alignment horizontal="center"/>
    </xf>
    <xf numFmtId="0" fontId="19" fillId="18" borderId="0" xfId="0" applyFont="1" applyFill="1" applyBorder="1" applyAlignment="1">
      <alignment horizontal="center"/>
    </xf>
    <xf numFmtId="0" fontId="19" fillId="18" borderId="2" xfId="0" applyFont="1" applyFill="1" applyBorder="1" applyAlignment="1">
      <alignment horizontal="center" wrapText="1"/>
    </xf>
    <xf numFmtId="0" fontId="19" fillId="18" borderId="0" xfId="0" applyFont="1" applyFill="1" applyBorder="1" applyAlignment="1">
      <alignment horizontal="center" wrapText="1"/>
    </xf>
    <xf numFmtId="0" fontId="31" fillId="18" borderId="2" xfId="0" applyFont="1" applyFill="1" applyBorder="1" applyAlignment="1">
      <alignment horizontal="center"/>
    </xf>
    <xf numFmtId="0" fontId="31" fillId="18" borderId="0" xfId="0" applyFont="1" applyFill="1" applyBorder="1" applyAlignment="1">
      <alignment horizontal="center"/>
    </xf>
    <xf numFmtId="0" fontId="31" fillId="18" borderId="2" xfId="0" applyFont="1" applyFill="1" applyBorder="1" applyAlignment="1">
      <alignment horizontal="center" wrapText="1"/>
    </xf>
    <xf numFmtId="0" fontId="31" fillId="18" borderId="0" xfId="0" applyFont="1" applyFill="1" applyBorder="1" applyAlignment="1">
      <alignment horizontal="center" wrapText="1"/>
    </xf>
    <xf numFmtId="0" fontId="19" fillId="28" borderId="2" xfId="0" applyFont="1" applyFill="1" applyBorder="1" applyAlignment="1">
      <alignment horizontal="center"/>
    </xf>
    <xf numFmtId="0" fontId="19" fillId="28" borderId="0" xfId="0" applyFont="1" applyFill="1" applyBorder="1" applyAlignment="1">
      <alignment horizontal="center"/>
    </xf>
    <xf numFmtId="0" fontId="28" fillId="16" borderId="2" xfId="0" applyFont="1" applyFill="1" applyBorder="1" applyAlignment="1">
      <alignment horizontal="center" vertical="center"/>
    </xf>
    <xf numFmtId="0" fontId="28" fillId="16" borderId="0" xfId="0" applyFont="1" applyFill="1" applyBorder="1" applyAlignment="1">
      <alignment horizontal="center" vertical="center"/>
    </xf>
    <xf numFmtId="0" fontId="19" fillId="17" borderId="2" xfId="0" applyFont="1" applyFill="1" applyBorder="1" applyAlignment="1">
      <alignment horizontal="center" vertical="center"/>
    </xf>
    <xf numFmtId="0" fontId="19" fillId="17" borderId="0" xfId="0" applyFont="1" applyFill="1" applyBorder="1" applyAlignment="1">
      <alignment horizontal="center" vertical="center"/>
    </xf>
    <xf numFmtId="0" fontId="19" fillId="0" borderId="2" xfId="0" applyFont="1" applyFill="1" applyBorder="1" applyAlignment="1">
      <alignment horizontal="center"/>
    </xf>
    <xf numFmtId="0" fontId="19" fillId="0" borderId="0" xfId="0" applyFont="1" applyFill="1" applyBorder="1" applyAlignment="1">
      <alignment horizontal="center"/>
    </xf>
    <xf numFmtId="0" fontId="31" fillId="0" borderId="2" xfId="0" applyFont="1" applyFill="1" applyBorder="1" applyAlignment="1">
      <alignment horizontal="center"/>
    </xf>
    <xf numFmtId="0" fontId="31" fillId="0" borderId="5" xfId="0" applyFont="1" applyFill="1" applyBorder="1" applyAlignment="1">
      <alignment horizontal="center"/>
    </xf>
    <xf numFmtId="0" fontId="19" fillId="24" borderId="2" xfId="0" applyFont="1" applyFill="1" applyBorder="1" applyAlignment="1">
      <alignment horizontal="center"/>
    </xf>
    <xf numFmtId="0" fontId="19" fillId="24" borderId="5" xfId="0" applyFont="1" applyFill="1" applyBorder="1" applyAlignment="1">
      <alignment horizontal="center"/>
    </xf>
    <xf numFmtId="0" fontId="31" fillId="24" borderId="2" xfId="0" applyFont="1" applyFill="1" applyBorder="1" applyAlignment="1">
      <alignment horizontal="center"/>
    </xf>
    <xf numFmtId="0" fontId="31" fillId="24" borderId="5" xfId="0" applyFont="1" applyFill="1" applyBorder="1" applyAlignment="1">
      <alignment horizontal="center"/>
    </xf>
    <xf numFmtId="0" fontId="0" fillId="0" borderId="0" xfId="0" applyFill="1" applyAlignment="1">
      <alignment horizontal="left"/>
    </xf>
    <xf numFmtId="0" fontId="29" fillId="0" borderId="2" xfId="0" applyFont="1" applyFill="1" applyBorder="1" applyAlignment="1">
      <alignment horizontal="center" vertical="top" wrapText="1"/>
    </xf>
    <xf numFmtId="0" fontId="29" fillId="0" borderId="5" xfId="0" applyFont="1" applyFill="1" applyBorder="1" applyAlignment="1">
      <alignment horizontal="center" vertical="top" wrapText="1"/>
    </xf>
    <xf numFmtId="0" fontId="31" fillId="18" borderId="2" xfId="0" applyFont="1" applyFill="1" applyBorder="1" applyAlignment="1">
      <alignment horizontal="center" vertical="center" wrapText="1"/>
    </xf>
    <xf numFmtId="0" fontId="31" fillId="18" borderId="0" xfId="0" applyFont="1" applyFill="1" applyBorder="1" applyAlignment="1">
      <alignment horizontal="center" vertical="center" wrapText="1"/>
    </xf>
    <xf numFmtId="9" fontId="0" fillId="0" borderId="0" xfId="212" applyFont="1" applyFill="1" applyBorder="1" applyAlignment="1">
      <alignment horizontal="center"/>
    </xf>
    <xf numFmtId="0" fontId="19" fillId="27" borderId="0" xfId="0" applyFont="1" applyFill="1" applyAlignment="1">
      <alignment horizontal="center" vertical="center"/>
    </xf>
    <xf numFmtId="176" fontId="26" fillId="0" borderId="0" xfId="209" applyNumberFormat="1" applyFont="1" applyBorder="1" applyAlignment="1">
      <alignment horizontal="center"/>
    </xf>
    <xf numFmtId="0" fontId="34" fillId="0" borderId="0" xfId="0" applyFont="1" applyAlignment="1">
      <alignment horizontal="center" vertical="center" wrapText="1"/>
    </xf>
    <xf numFmtId="0" fontId="23" fillId="0" borderId="0" xfId="0" applyFont="1" applyAlignment="1">
      <alignment horizontal="left" vertical="top" wrapText="1"/>
    </xf>
    <xf numFmtId="0" fontId="0" fillId="0" borderId="0" xfId="0" applyFill="1" applyBorder="1" applyAlignment="1">
      <alignment horizontal="center"/>
    </xf>
    <xf numFmtId="0" fontId="0" fillId="0" borderId="0" xfId="0" applyFont="1" applyAlignment="1">
      <alignment horizontal="left" vertical="center" wrapText="1"/>
    </xf>
    <xf numFmtId="0" fontId="38" fillId="0" borderId="0" xfId="0" applyFont="1" applyFill="1" applyBorder="1" applyAlignment="1">
      <alignment horizontal="center"/>
    </xf>
    <xf numFmtId="169" fontId="0" fillId="5" borderId="0" xfId="209" applyNumberFormat="1" applyFont="1" applyFill="1" applyAlignment="1">
      <alignment horizontal="right"/>
    </xf>
    <xf numFmtId="9" fontId="0" fillId="3" borderId="0" xfId="212" applyNumberFormat="1" applyFont="1" applyFill="1" applyAlignment="1">
      <alignment horizontal="center"/>
    </xf>
  </cellXfs>
  <cellStyles count="3324">
    <cellStyle name="20% - Accent4" xfId="1832" builtinId="42"/>
    <cellStyle name="Accent6" xfId="1833" builtinId="49"/>
    <cellStyle name="Calculation 2" xfId="967"/>
    <cellStyle name="Comma" xfId="209" builtinId="3"/>
    <cellStyle name="Comma 2" xfId="220"/>
    <cellStyle name="Comma 2 2" xfId="757"/>
    <cellStyle name="Comma 2 2 2" xfId="1623"/>
    <cellStyle name="Comma 2 3" xfId="1550"/>
    <cellStyle name="Comma 3" xfId="440"/>
    <cellStyle name="Comma 3 2" xfId="1556"/>
    <cellStyle name="Comma 4" xfId="659"/>
    <cellStyle name="Comma 4 2" xfId="1562"/>
    <cellStyle name="Comma 5" xfId="671"/>
    <cellStyle name="Comma 5 2" xfId="1572"/>
    <cellStyle name="Comma 6" xfId="723"/>
    <cellStyle name="Comma 6 2" xfId="1590"/>
    <cellStyle name="Comma 7" xfId="759"/>
    <cellStyle name="Comma 7 2" xfId="827"/>
    <cellStyle name="Comma 7 2 2" xfId="964"/>
    <cellStyle name="Comma 7 2 2 2" xfId="1544"/>
    <cellStyle name="Comma 7 2 2 2 2" xfId="3048"/>
    <cellStyle name="Comma 7 2 2 3" xfId="1270"/>
    <cellStyle name="Comma 7 2 2 3 2" xfId="2776"/>
    <cellStyle name="Comma 7 2 2 4" xfId="1829"/>
    <cellStyle name="Comma 7 2 2 4 2" xfId="3320"/>
    <cellStyle name="Comma 7 2 2 5" xfId="2472"/>
    <cellStyle name="Comma 7 2 2 6" xfId="2136"/>
    <cellStyle name="Comma 7 2 3" xfId="1407"/>
    <cellStyle name="Comma 7 2 3 2" xfId="2912"/>
    <cellStyle name="Comma 7 2 4" xfId="1134"/>
    <cellStyle name="Comma 7 2 4 2" xfId="2640"/>
    <cellStyle name="Comma 7 2 5" xfId="1693"/>
    <cellStyle name="Comma 7 2 5 2" xfId="3184"/>
    <cellStyle name="Comma 7 2 6" xfId="2336"/>
    <cellStyle name="Comma 7 2 7" xfId="2000"/>
    <cellStyle name="Comma 7 3" xfId="896"/>
    <cellStyle name="Comma 7 3 2" xfId="1476"/>
    <cellStyle name="Comma 7 3 2 2" xfId="2980"/>
    <cellStyle name="Comma 7 3 3" xfId="1202"/>
    <cellStyle name="Comma 7 3 3 2" xfId="2708"/>
    <cellStyle name="Comma 7 3 4" xfId="1761"/>
    <cellStyle name="Comma 7 3 4 2" xfId="3252"/>
    <cellStyle name="Comma 7 3 5" xfId="2404"/>
    <cellStyle name="Comma 7 3 6" xfId="2068"/>
    <cellStyle name="Comma 7 4" xfId="1339"/>
    <cellStyle name="Comma 7 4 2" xfId="2844"/>
    <cellStyle name="Comma 7 5" xfId="1066"/>
    <cellStyle name="Comma 7 5 2" xfId="2572"/>
    <cellStyle name="Comma 7 6" xfId="1625"/>
    <cellStyle name="Comma 7 6 2" xfId="3116"/>
    <cellStyle name="Comma 7 7" xfId="2268"/>
    <cellStyle name="Comma 7 8" xfId="1932"/>
    <cellStyle name="Comma 8" xfId="1548"/>
    <cellStyle name="Currency" xfId="208" builtinId="4"/>
    <cellStyle name="Currency 2" xfId="221"/>
    <cellStyle name="Currency 2 2" xfId="1551"/>
    <cellStyle name="Currency 3" xfId="439"/>
    <cellStyle name="Currency 3 2" xfId="1555"/>
    <cellStyle name="Currency 4" xfId="658"/>
    <cellStyle name="Currency 4 2" xfId="1561"/>
    <cellStyle name="Currency 5" xfId="670"/>
    <cellStyle name="Currency 5 2" xfId="1571"/>
    <cellStyle name="Currency 6" xfId="722"/>
    <cellStyle name="Currency 6 2" xfId="1589"/>
    <cellStyle name="Currency 7" xfId="760"/>
    <cellStyle name="Currency 7 2" xfId="828"/>
    <cellStyle name="Currency 7 2 2" xfId="965"/>
    <cellStyle name="Currency 7 2 2 2" xfId="1545"/>
    <cellStyle name="Currency 7 2 2 2 2" xfId="3049"/>
    <cellStyle name="Currency 7 2 2 3" xfId="1271"/>
    <cellStyle name="Currency 7 2 2 3 2" xfId="2777"/>
    <cellStyle name="Currency 7 2 2 4" xfId="1830"/>
    <cellStyle name="Currency 7 2 2 4 2" xfId="3321"/>
    <cellStyle name="Currency 7 2 2 5" xfId="2473"/>
    <cellStyle name="Currency 7 2 2 6" xfId="2137"/>
    <cellStyle name="Currency 7 2 3" xfId="1408"/>
    <cellStyle name="Currency 7 2 3 2" xfId="2913"/>
    <cellStyle name="Currency 7 2 4" xfId="1135"/>
    <cellStyle name="Currency 7 2 4 2" xfId="2641"/>
    <cellStyle name="Currency 7 2 5" xfId="1694"/>
    <cellStyle name="Currency 7 2 5 2" xfId="3185"/>
    <cellStyle name="Currency 7 2 6" xfId="2337"/>
    <cellStyle name="Currency 7 2 7" xfId="2001"/>
    <cellStyle name="Currency 7 3" xfId="897"/>
    <cellStyle name="Currency 7 3 2" xfId="1477"/>
    <cellStyle name="Currency 7 3 2 2" xfId="2981"/>
    <cellStyle name="Currency 7 3 3" xfId="1203"/>
    <cellStyle name="Currency 7 3 3 2" xfId="2709"/>
    <cellStyle name="Currency 7 3 4" xfId="1762"/>
    <cellStyle name="Currency 7 3 4 2" xfId="3253"/>
    <cellStyle name="Currency 7 3 5" xfId="2405"/>
    <cellStyle name="Currency 7 3 6" xfId="2069"/>
    <cellStyle name="Currency 7 4" xfId="1340"/>
    <cellStyle name="Currency 7 4 2" xfId="2845"/>
    <cellStyle name="Currency 7 5" xfId="1067"/>
    <cellStyle name="Currency 7 5 2" xfId="2573"/>
    <cellStyle name="Currency 7 6" xfId="1626"/>
    <cellStyle name="Currency 7 6 2" xfId="3117"/>
    <cellStyle name="Currency 7 7" xfId="2269"/>
    <cellStyle name="Currency 7 8" xfId="1933"/>
    <cellStyle name="Currency 8" xfId="15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13" builtinId="9" hidden="1"/>
    <cellStyle name="Followed Hyperlink" xfId="214" builtinId="9" hidden="1"/>
    <cellStyle name="Followed Hyperlink" xfId="215" builtinId="9" hidden="1"/>
    <cellStyle name="Followed Hyperlink 10" xfId="249"/>
    <cellStyle name="Followed Hyperlink 100" xfId="429"/>
    <cellStyle name="Followed Hyperlink 101" xfId="431"/>
    <cellStyle name="Followed Hyperlink 102" xfId="433"/>
    <cellStyle name="Followed Hyperlink 103" xfId="435"/>
    <cellStyle name="Followed Hyperlink 104" xfId="437"/>
    <cellStyle name="Followed Hyperlink 105" xfId="442"/>
    <cellStyle name="Followed Hyperlink 106" xfId="443"/>
    <cellStyle name="Followed Hyperlink 107" xfId="444"/>
    <cellStyle name="Followed Hyperlink 108" xfId="449"/>
    <cellStyle name="Followed Hyperlink 109" xfId="451"/>
    <cellStyle name="Followed Hyperlink 11" xfId="251"/>
    <cellStyle name="Followed Hyperlink 110" xfId="453"/>
    <cellStyle name="Followed Hyperlink 111" xfId="455"/>
    <cellStyle name="Followed Hyperlink 112" xfId="457"/>
    <cellStyle name="Followed Hyperlink 113" xfId="459"/>
    <cellStyle name="Followed Hyperlink 114" xfId="461"/>
    <cellStyle name="Followed Hyperlink 115" xfId="463"/>
    <cellStyle name="Followed Hyperlink 116" xfId="465"/>
    <cellStyle name="Followed Hyperlink 117" xfId="467"/>
    <cellStyle name="Followed Hyperlink 118" xfId="469"/>
    <cellStyle name="Followed Hyperlink 119" xfId="471"/>
    <cellStyle name="Followed Hyperlink 12" xfId="253"/>
    <cellStyle name="Followed Hyperlink 120" xfId="473"/>
    <cellStyle name="Followed Hyperlink 121" xfId="475"/>
    <cellStyle name="Followed Hyperlink 122" xfId="477"/>
    <cellStyle name="Followed Hyperlink 123" xfId="479"/>
    <cellStyle name="Followed Hyperlink 124" xfId="481"/>
    <cellStyle name="Followed Hyperlink 125" xfId="483"/>
    <cellStyle name="Followed Hyperlink 126" xfId="485"/>
    <cellStyle name="Followed Hyperlink 127" xfId="487"/>
    <cellStyle name="Followed Hyperlink 128" xfId="489"/>
    <cellStyle name="Followed Hyperlink 129" xfId="491"/>
    <cellStyle name="Followed Hyperlink 13" xfId="255"/>
    <cellStyle name="Followed Hyperlink 130" xfId="493"/>
    <cellStyle name="Followed Hyperlink 131" xfId="495"/>
    <cellStyle name="Followed Hyperlink 132" xfId="497"/>
    <cellStyle name="Followed Hyperlink 133" xfId="499"/>
    <cellStyle name="Followed Hyperlink 134" xfId="501"/>
    <cellStyle name="Followed Hyperlink 135" xfId="503"/>
    <cellStyle name="Followed Hyperlink 136" xfId="505"/>
    <cellStyle name="Followed Hyperlink 137" xfId="507"/>
    <cellStyle name="Followed Hyperlink 138" xfId="509"/>
    <cellStyle name="Followed Hyperlink 139" xfId="511"/>
    <cellStyle name="Followed Hyperlink 14" xfId="257"/>
    <cellStyle name="Followed Hyperlink 140" xfId="513"/>
    <cellStyle name="Followed Hyperlink 141" xfId="515"/>
    <cellStyle name="Followed Hyperlink 142" xfId="517"/>
    <cellStyle name="Followed Hyperlink 143" xfId="519"/>
    <cellStyle name="Followed Hyperlink 144" xfId="521"/>
    <cellStyle name="Followed Hyperlink 145" xfId="523"/>
    <cellStyle name="Followed Hyperlink 146" xfId="525"/>
    <cellStyle name="Followed Hyperlink 147" xfId="527"/>
    <cellStyle name="Followed Hyperlink 148" xfId="529"/>
    <cellStyle name="Followed Hyperlink 149" xfId="531"/>
    <cellStyle name="Followed Hyperlink 15" xfId="259"/>
    <cellStyle name="Followed Hyperlink 150" xfId="533"/>
    <cellStyle name="Followed Hyperlink 151" xfId="535"/>
    <cellStyle name="Followed Hyperlink 152" xfId="537"/>
    <cellStyle name="Followed Hyperlink 153" xfId="539"/>
    <cellStyle name="Followed Hyperlink 154" xfId="541"/>
    <cellStyle name="Followed Hyperlink 155" xfId="543"/>
    <cellStyle name="Followed Hyperlink 156" xfId="545"/>
    <cellStyle name="Followed Hyperlink 157" xfId="547"/>
    <cellStyle name="Followed Hyperlink 158" xfId="549"/>
    <cellStyle name="Followed Hyperlink 159" xfId="551"/>
    <cellStyle name="Followed Hyperlink 16" xfId="261"/>
    <cellStyle name="Followed Hyperlink 160" xfId="553"/>
    <cellStyle name="Followed Hyperlink 161" xfId="555"/>
    <cellStyle name="Followed Hyperlink 162" xfId="557"/>
    <cellStyle name="Followed Hyperlink 163" xfId="559"/>
    <cellStyle name="Followed Hyperlink 164" xfId="561"/>
    <cellStyle name="Followed Hyperlink 165" xfId="563"/>
    <cellStyle name="Followed Hyperlink 166" xfId="565"/>
    <cellStyle name="Followed Hyperlink 167" xfId="567"/>
    <cellStyle name="Followed Hyperlink 168" xfId="569"/>
    <cellStyle name="Followed Hyperlink 169" xfId="571"/>
    <cellStyle name="Followed Hyperlink 17" xfId="263"/>
    <cellStyle name="Followed Hyperlink 170" xfId="573"/>
    <cellStyle name="Followed Hyperlink 171" xfId="575"/>
    <cellStyle name="Followed Hyperlink 172" xfId="577"/>
    <cellStyle name="Followed Hyperlink 173" xfId="579"/>
    <cellStyle name="Followed Hyperlink 174" xfId="581"/>
    <cellStyle name="Followed Hyperlink 175" xfId="583"/>
    <cellStyle name="Followed Hyperlink 176" xfId="585"/>
    <cellStyle name="Followed Hyperlink 177" xfId="587"/>
    <cellStyle name="Followed Hyperlink 178" xfId="589"/>
    <cellStyle name="Followed Hyperlink 179" xfId="591"/>
    <cellStyle name="Followed Hyperlink 18" xfId="265"/>
    <cellStyle name="Followed Hyperlink 180" xfId="593"/>
    <cellStyle name="Followed Hyperlink 181" xfId="595"/>
    <cellStyle name="Followed Hyperlink 182" xfId="597"/>
    <cellStyle name="Followed Hyperlink 183" xfId="599"/>
    <cellStyle name="Followed Hyperlink 184" xfId="601"/>
    <cellStyle name="Followed Hyperlink 185" xfId="603"/>
    <cellStyle name="Followed Hyperlink 186" xfId="605"/>
    <cellStyle name="Followed Hyperlink 187" xfId="607"/>
    <cellStyle name="Followed Hyperlink 188" xfId="609"/>
    <cellStyle name="Followed Hyperlink 189" xfId="611"/>
    <cellStyle name="Followed Hyperlink 19" xfId="267"/>
    <cellStyle name="Followed Hyperlink 190" xfId="613"/>
    <cellStyle name="Followed Hyperlink 191" xfId="615"/>
    <cellStyle name="Followed Hyperlink 192" xfId="617"/>
    <cellStyle name="Followed Hyperlink 193" xfId="619"/>
    <cellStyle name="Followed Hyperlink 194" xfId="621"/>
    <cellStyle name="Followed Hyperlink 195" xfId="623"/>
    <cellStyle name="Followed Hyperlink 196" xfId="625"/>
    <cellStyle name="Followed Hyperlink 197" xfId="627"/>
    <cellStyle name="Followed Hyperlink 198" xfId="629"/>
    <cellStyle name="Followed Hyperlink 199" xfId="631"/>
    <cellStyle name="Followed Hyperlink 2" xfId="233"/>
    <cellStyle name="Followed Hyperlink 20" xfId="269"/>
    <cellStyle name="Followed Hyperlink 200" xfId="633"/>
    <cellStyle name="Followed Hyperlink 201" xfId="635"/>
    <cellStyle name="Followed Hyperlink 202" xfId="637"/>
    <cellStyle name="Followed Hyperlink 203" xfId="639"/>
    <cellStyle name="Followed Hyperlink 204" xfId="641"/>
    <cellStyle name="Followed Hyperlink 205" xfId="643"/>
    <cellStyle name="Followed Hyperlink 206" xfId="645"/>
    <cellStyle name="Followed Hyperlink 207" xfId="647"/>
    <cellStyle name="Followed Hyperlink 208" xfId="649"/>
    <cellStyle name="Followed Hyperlink 209" xfId="651"/>
    <cellStyle name="Followed Hyperlink 21" xfId="271"/>
    <cellStyle name="Followed Hyperlink 210" xfId="653"/>
    <cellStyle name="Followed Hyperlink 211" xfId="654"/>
    <cellStyle name="Followed Hyperlink 212" xfId="655"/>
    <cellStyle name="Followed Hyperlink 213" xfId="656"/>
    <cellStyle name="Followed Hyperlink 22" xfId="273"/>
    <cellStyle name="Followed Hyperlink 23" xfId="275"/>
    <cellStyle name="Followed Hyperlink 24" xfId="277"/>
    <cellStyle name="Followed Hyperlink 25" xfId="279"/>
    <cellStyle name="Followed Hyperlink 26" xfId="281"/>
    <cellStyle name="Followed Hyperlink 27" xfId="283"/>
    <cellStyle name="Followed Hyperlink 28" xfId="285"/>
    <cellStyle name="Followed Hyperlink 29" xfId="287"/>
    <cellStyle name="Followed Hyperlink 3" xfId="235"/>
    <cellStyle name="Followed Hyperlink 30" xfId="289"/>
    <cellStyle name="Followed Hyperlink 31" xfId="291"/>
    <cellStyle name="Followed Hyperlink 32" xfId="293"/>
    <cellStyle name="Followed Hyperlink 33" xfId="295"/>
    <cellStyle name="Followed Hyperlink 34" xfId="297"/>
    <cellStyle name="Followed Hyperlink 35" xfId="299"/>
    <cellStyle name="Followed Hyperlink 36" xfId="301"/>
    <cellStyle name="Followed Hyperlink 37" xfId="303"/>
    <cellStyle name="Followed Hyperlink 38" xfId="305"/>
    <cellStyle name="Followed Hyperlink 39" xfId="307"/>
    <cellStyle name="Followed Hyperlink 4" xfId="237"/>
    <cellStyle name="Followed Hyperlink 40" xfId="309"/>
    <cellStyle name="Followed Hyperlink 41" xfId="311"/>
    <cellStyle name="Followed Hyperlink 42" xfId="313"/>
    <cellStyle name="Followed Hyperlink 43" xfId="315"/>
    <cellStyle name="Followed Hyperlink 44" xfId="317"/>
    <cellStyle name="Followed Hyperlink 45" xfId="319"/>
    <cellStyle name="Followed Hyperlink 46" xfId="321"/>
    <cellStyle name="Followed Hyperlink 47" xfId="323"/>
    <cellStyle name="Followed Hyperlink 48" xfId="325"/>
    <cellStyle name="Followed Hyperlink 49" xfId="327"/>
    <cellStyle name="Followed Hyperlink 5" xfId="239"/>
    <cellStyle name="Followed Hyperlink 50" xfId="329"/>
    <cellStyle name="Followed Hyperlink 51" xfId="331"/>
    <cellStyle name="Followed Hyperlink 52" xfId="333"/>
    <cellStyle name="Followed Hyperlink 53" xfId="335"/>
    <cellStyle name="Followed Hyperlink 54" xfId="337"/>
    <cellStyle name="Followed Hyperlink 55" xfId="339"/>
    <cellStyle name="Followed Hyperlink 56" xfId="341"/>
    <cellStyle name="Followed Hyperlink 57" xfId="343"/>
    <cellStyle name="Followed Hyperlink 58" xfId="345"/>
    <cellStyle name="Followed Hyperlink 59" xfId="347"/>
    <cellStyle name="Followed Hyperlink 6" xfId="241"/>
    <cellStyle name="Followed Hyperlink 60" xfId="349"/>
    <cellStyle name="Followed Hyperlink 61" xfId="351"/>
    <cellStyle name="Followed Hyperlink 62" xfId="353"/>
    <cellStyle name="Followed Hyperlink 63" xfId="355"/>
    <cellStyle name="Followed Hyperlink 64" xfId="357"/>
    <cellStyle name="Followed Hyperlink 65" xfId="359"/>
    <cellStyle name="Followed Hyperlink 66" xfId="361"/>
    <cellStyle name="Followed Hyperlink 67" xfId="363"/>
    <cellStyle name="Followed Hyperlink 68" xfId="365"/>
    <cellStyle name="Followed Hyperlink 69" xfId="367"/>
    <cellStyle name="Followed Hyperlink 7" xfId="243"/>
    <cellStyle name="Followed Hyperlink 70" xfId="369"/>
    <cellStyle name="Followed Hyperlink 71" xfId="371"/>
    <cellStyle name="Followed Hyperlink 72" xfId="373"/>
    <cellStyle name="Followed Hyperlink 73" xfId="375"/>
    <cellStyle name="Followed Hyperlink 74" xfId="377"/>
    <cellStyle name="Followed Hyperlink 75" xfId="379"/>
    <cellStyle name="Followed Hyperlink 76" xfId="381"/>
    <cellStyle name="Followed Hyperlink 77" xfId="383"/>
    <cellStyle name="Followed Hyperlink 78" xfId="385"/>
    <cellStyle name="Followed Hyperlink 79" xfId="387"/>
    <cellStyle name="Followed Hyperlink 8" xfId="245"/>
    <cellStyle name="Followed Hyperlink 80" xfId="389"/>
    <cellStyle name="Followed Hyperlink 81" xfId="391"/>
    <cellStyle name="Followed Hyperlink 82" xfId="393"/>
    <cellStyle name="Followed Hyperlink 83" xfId="395"/>
    <cellStyle name="Followed Hyperlink 84" xfId="397"/>
    <cellStyle name="Followed Hyperlink 85" xfId="399"/>
    <cellStyle name="Followed Hyperlink 86" xfId="401"/>
    <cellStyle name="Followed Hyperlink 87" xfId="403"/>
    <cellStyle name="Followed Hyperlink 88" xfId="405"/>
    <cellStyle name="Followed Hyperlink 89" xfId="407"/>
    <cellStyle name="Followed Hyperlink 9" xfId="247"/>
    <cellStyle name="Followed Hyperlink 90" xfId="409"/>
    <cellStyle name="Followed Hyperlink 91" xfId="411"/>
    <cellStyle name="Followed Hyperlink 92" xfId="413"/>
    <cellStyle name="Followed Hyperlink 93" xfId="415"/>
    <cellStyle name="Followed Hyperlink 94" xfId="417"/>
    <cellStyle name="Followed Hyperlink 95" xfId="419"/>
    <cellStyle name="Followed Hyperlink 96" xfId="421"/>
    <cellStyle name="Followed Hyperlink 97" xfId="423"/>
    <cellStyle name="Followed Hyperlink 98" xfId="425"/>
    <cellStyle name="Followed Hyperlink 99" xfId="427"/>
    <cellStyle name="Good" xfId="217" builtinId="26"/>
    <cellStyle name="Heading 1 2" xfId="228"/>
    <cellStyle name="Heading 2 2" xfId="229"/>
    <cellStyle name="Heading 3 2" xfId="230"/>
    <cellStyle name="Heading 4 2" xfId="23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Input 2" xfId="968"/>
    <cellStyle name="Normal" xfId="0" builtinId="0"/>
    <cellStyle name="Normal 10" xfId="721"/>
    <cellStyle name="Normal 11" xfId="758"/>
    <cellStyle name="Normal 11 2" xfId="826"/>
    <cellStyle name="Normal 11 2 2" xfId="963"/>
    <cellStyle name="Normal 11 2 2 2" xfId="1543"/>
    <cellStyle name="Normal 11 2 2 2 2" xfId="3047"/>
    <cellStyle name="Normal 11 2 2 3" xfId="1269"/>
    <cellStyle name="Normal 11 2 2 3 2" xfId="2775"/>
    <cellStyle name="Normal 11 2 2 4" xfId="1828"/>
    <cellStyle name="Normal 11 2 2 4 2" xfId="3319"/>
    <cellStyle name="Normal 11 2 2 5" xfId="2471"/>
    <cellStyle name="Normal 11 2 2 6" xfId="2135"/>
    <cellStyle name="Normal 11 2 3" xfId="1406"/>
    <cellStyle name="Normal 11 2 3 2" xfId="2911"/>
    <cellStyle name="Normal 11 2 4" xfId="1133"/>
    <cellStyle name="Normal 11 2 4 2" xfId="2639"/>
    <cellStyle name="Normal 11 2 5" xfId="1692"/>
    <cellStyle name="Normal 11 2 5 2" xfId="3183"/>
    <cellStyle name="Normal 11 2 6" xfId="2335"/>
    <cellStyle name="Normal 11 2 7" xfId="1999"/>
    <cellStyle name="Normal 11 3" xfId="895"/>
    <cellStyle name="Normal 11 3 2" xfId="1475"/>
    <cellStyle name="Normal 11 3 2 2" xfId="2979"/>
    <cellStyle name="Normal 11 3 3" xfId="1201"/>
    <cellStyle name="Normal 11 3 3 2" xfId="2707"/>
    <cellStyle name="Normal 11 3 4" xfId="1760"/>
    <cellStyle name="Normal 11 3 4 2" xfId="3251"/>
    <cellStyle name="Normal 11 3 5" xfId="2403"/>
    <cellStyle name="Normal 11 3 6" xfId="2067"/>
    <cellStyle name="Normal 11 4" xfId="1338"/>
    <cellStyle name="Normal 11 4 2" xfId="2843"/>
    <cellStyle name="Normal 11 5" xfId="1065"/>
    <cellStyle name="Normal 11 5 2" xfId="2571"/>
    <cellStyle name="Normal 11 6" xfId="1624"/>
    <cellStyle name="Normal 11 6 2" xfId="3115"/>
    <cellStyle name="Normal 11 7" xfId="2267"/>
    <cellStyle name="Normal 11 8" xfId="1931"/>
    <cellStyle name="Normal 12" xfId="1834"/>
    <cellStyle name="Normal 12 2" xfId="3323"/>
    <cellStyle name="Normal 2" xfId="211"/>
    <cellStyle name="Normal 3" xfId="210"/>
    <cellStyle name="Normal 4" xfId="216"/>
    <cellStyle name="Normal 5" xfId="218"/>
    <cellStyle name="Normal 5 10" xfId="689"/>
    <cellStyle name="Normal 5 10 2" xfId="1273"/>
    <cellStyle name="Normal 5 10 2 2" xfId="2779"/>
    <cellStyle name="Normal 5 10 3" xfId="2203"/>
    <cellStyle name="Normal 5 10 4" xfId="1867"/>
    <cellStyle name="Normal 5 11" xfId="969"/>
    <cellStyle name="Normal 5 11 2" xfId="2475"/>
    <cellStyle name="Normal 5 11 3" xfId="2139"/>
    <cellStyle name="Normal 5 12" xfId="1001"/>
    <cellStyle name="Normal 5 12 2" xfId="2507"/>
    <cellStyle name="Normal 5 13" xfId="1549"/>
    <cellStyle name="Normal 5 13 2" xfId="3051"/>
    <cellStyle name="Normal 5 14" xfId="2171"/>
    <cellStyle name="Normal 5 15" xfId="1835"/>
    <cellStyle name="Normal 5 2" xfId="219"/>
    <cellStyle name="Normal 5 3" xfId="223"/>
    <cellStyle name="Normal 5 3 10" xfId="1002"/>
    <cellStyle name="Normal 5 3 10 2" xfId="2508"/>
    <cellStyle name="Normal 5 3 11" xfId="1552"/>
    <cellStyle name="Normal 5 3 11 2" xfId="3052"/>
    <cellStyle name="Normal 5 3 12" xfId="2172"/>
    <cellStyle name="Normal 5 3 13" xfId="1836"/>
    <cellStyle name="Normal 5 3 2" xfId="446"/>
    <cellStyle name="Normal 5 3 2 10" xfId="1558"/>
    <cellStyle name="Normal 5 3 2 10 2" xfId="3056"/>
    <cellStyle name="Normal 5 3 2 11" xfId="2176"/>
    <cellStyle name="Normal 5 3 2 12" xfId="1840"/>
    <cellStyle name="Normal 5 3 2 2" xfId="666"/>
    <cellStyle name="Normal 5 3 2 2 10" xfId="2184"/>
    <cellStyle name="Normal 5 3 2 2 11" xfId="1848"/>
    <cellStyle name="Normal 5 3 2 2 2" xfId="686"/>
    <cellStyle name="Normal 5 3 2 2 2 10" xfId="1864"/>
    <cellStyle name="Normal 5 3 2 2 2 2" xfId="754"/>
    <cellStyle name="Normal 5 3 2 2 2 2 2" xfId="823"/>
    <cellStyle name="Normal 5 3 2 2 2 2 2 2" xfId="960"/>
    <cellStyle name="Normal 5 3 2 2 2 2 2 2 2" xfId="1540"/>
    <cellStyle name="Normal 5 3 2 2 2 2 2 2 2 2" xfId="3044"/>
    <cellStyle name="Normal 5 3 2 2 2 2 2 2 3" xfId="1266"/>
    <cellStyle name="Normal 5 3 2 2 2 2 2 2 3 2" xfId="2772"/>
    <cellStyle name="Normal 5 3 2 2 2 2 2 2 4" xfId="1825"/>
    <cellStyle name="Normal 5 3 2 2 2 2 2 2 4 2" xfId="3316"/>
    <cellStyle name="Normal 5 3 2 2 2 2 2 2 5" xfId="2468"/>
    <cellStyle name="Normal 5 3 2 2 2 2 2 2 6" xfId="2132"/>
    <cellStyle name="Normal 5 3 2 2 2 2 2 3" xfId="1403"/>
    <cellStyle name="Normal 5 3 2 2 2 2 2 3 2" xfId="2908"/>
    <cellStyle name="Normal 5 3 2 2 2 2 2 4" xfId="1130"/>
    <cellStyle name="Normal 5 3 2 2 2 2 2 4 2" xfId="2636"/>
    <cellStyle name="Normal 5 3 2 2 2 2 2 5" xfId="1689"/>
    <cellStyle name="Normal 5 3 2 2 2 2 2 5 2" xfId="3180"/>
    <cellStyle name="Normal 5 3 2 2 2 2 2 6" xfId="2332"/>
    <cellStyle name="Normal 5 3 2 2 2 2 2 7" xfId="1996"/>
    <cellStyle name="Normal 5 3 2 2 2 2 3" xfId="892"/>
    <cellStyle name="Normal 5 3 2 2 2 2 3 2" xfId="1472"/>
    <cellStyle name="Normal 5 3 2 2 2 2 3 2 2" xfId="2976"/>
    <cellStyle name="Normal 5 3 2 2 2 2 3 3" xfId="1198"/>
    <cellStyle name="Normal 5 3 2 2 2 2 3 3 2" xfId="2704"/>
    <cellStyle name="Normal 5 3 2 2 2 2 3 4" xfId="1757"/>
    <cellStyle name="Normal 5 3 2 2 2 2 3 4 2" xfId="3248"/>
    <cellStyle name="Normal 5 3 2 2 2 2 3 5" xfId="2400"/>
    <cellStyle name="Normal 5 3 2 2 2 2 3 6" xfId="2064"/>
    <cellStyle name="Normal 5 3 2 2 2 2 4" xfId="1335"/>
    <cellStyle name="Normal 5 3 2 2 2 2 4 2" xfId="2840"/>
    <cellStyle name="Normal 5 3 2 2 2 2 5" xfId="1062"/>
    <cellStyle name="Normal 5 3 2 2 2 2 5 2" xfId="2568"/>
    <cellStyle name="Normal 5 3 2 2 2 2 6" xfId="1620"/>
    <cellStyle name="Normal 5 3 2 2 2 2 6 2" xfId="3112"/>
    <cellStyle name="Normal 5 3 2 2 2 2 7" xfId="2264"/>
    <cellStyle name="Normal 5 3 2 2 2 2 8" xfId="1928"/>
    <cellStyle name="Normal 5 3 2 2 2 3" xfId="791"/>
    <cellStyle name="Normal 5 3 2 2 2 3 2" xfId="928"/>
    <cellStyle name="Normal 5 3 2 2 2 3 2 2" xfId="1508"/>
    <cellStyle name="Normal 5 3 2 2 2 3 2 2 2" xfId="3012"/>
    <cellStyle name="Normal 5 3 2 2 2 3 2 3" xfId="1234"/>
    <cellStyle name="Normal 5 3 2 2 2 3 2 3 2" xfId="2740"/>
    <cellStyle name="Normal 5 3 2 2 2 3 2 4" xfId="1793"/>
    <cellStyle name="Normal 5 3 2 2 2 3 2 4 2" xfId="3284"/>
    <cellStyle name="Normal 5 3 2 2 2 3 2 5" xfId="2436"/>
    <cellStyle name="Normal 5 3 2 2 2 3 2 6" xfId="2100"/>
    <cellStyle name="Normal 5 3 2 2 2 3 3" xfId="1371"/>
    <cellStyle name="Normal 5 3 2 2 2 3 3 2" xfId="2876"/>
    <cellStyle name="Normal 5 3 2 2 2 3 4" xfId="1098"/>
    <cellStyle name="Normal 5 3 2 2 2 3 4 2" xfId="2604"/>
    <cellStyle name="Normal 5 3 2 2 2 3 5" xfId="1657"/>
    <cellStyle name="Normal 5 3 2 2 2 3 5 2" xfId="3148"/>
    <cellStyle name="Normal 5 3 2 2 2 3 6" xfId="2300"/>
    <cellStyle name="Normal 5 3 2 2 2 3 7" xfId="1964"/>
    <cellStyle name="Normal 5 3 2 2 2 4" xfId="860"/>
    <cellStyle name="Normal 5 3 2 2 2 4 2" xfId="1440"/>
    <cellStyle name="Normal 5 3 2 2 2 4 2 2" xfId="2944"/>
    <cellStyle name="Normal 5 3 2 2 2 4 3" xfId="1166"/>
    <cellStyle name="Normal 5 3 2 2 2 4 3 2" xfId="2672"/>
    <cellStyle name="Normal 5 3 2 2 2 4 4" xfId="1725"/>
    <cellStyle name="Normal 5 3 2 2 2 4 4 2" xfId="3216"/>
    <cellStyle name="Normal 5 3 2 2 2 4 5" xfId="2368"/>
    <cellStyle name="Normal 5 3 2 2 2 4 6" xfId="2032"/>
    <cellStyle name="Normal 5 3 2 2 2 5" xfId="718"/>
    <cellStyle name="Normal 5 3 2 2 2 5 2" xfId="1303"/>
    <cellStyle name="Normal 5 3 2 2 2 5 2 2" xfId="2808"/>
    <cellStyle name="Normal 5 3 2 2 2 5 3" xfId="2232"/>
    <cellStyle name="Normal 5 3 2 2 2 5 4" xfId="1896"/>
    <cellStyle name="Normal 5 3 2 2 2 6" xfId="998"/>
    <cellStyle name="Normal 5 3 2 2 2 6 2" xfId="2504"/>
    <cellStyle name="Normal 5 3 2 2 2 6 3" xfId="2168"/>
    <cellStyle name="Normal 5 3 2 2 2 7" xfId="1030"/>
    <cellStyle name="Normal 5 3 2 2 2 7 2" xfId="2536"/>
    <cellStyle name="Normal 5 3 2 2 2 8" xfId="1586"/>
    <cellStyle name="Normal 5 3 2 2 2 8 2" xfId="3080"/>
    <cellStyle name="Normal 5 3 2 2 2 9" xfId="2200"/>
    <cellStyle name="Normal 5 3 2 2 3" xfId="738"/>
    <cellStyle name="Normal 5 3 2 2 3 2" xfId="807"/>
    <cellStyle name="Normal 5 3 2 2 3 2 2" xfId="944"/>
    <cellStyle name="Normal 5 3 2 2 3 2 2 2" xfId="1524"/>
    <cellStyle name="Normal 5 3 2 2 3 2 2 2 2" xfId="3028"/>
    <cellStyle name="Normal 5 3 2 2 3 2 2 3" xfId="1250"/>
    <cellStyle name="Normal 5 3 2 2 3 2 2 3 2" xfId="2756"/>
    <cellStyle name="Normal 5 3 2 2 3 2 2 4" xfId="1809"/>
    <cellStyle name="Normal 5 3 2 2 3 2 2 4 2" xfId="3300"/>
    <cellStyle name="Normal 5 3 2 2 3 2 2 5" xfId="2452"/>
    <cellStyle name="Normal 5 3 2 2 3 2 2 6" xfId="2116"/>
    <cellStyle name="Normal 5 3 2 2 3 2 3" xfId="1387"/>
    <cellStyle name="Normal 5 3 2 2 3 2 3 2" xfId="2892"/>
    <cellStyle name="Normal 5 3 2 2 3 2 4" xfId="1114"/>
    <cellStyle name="Normal 5 3 2 2 3 2 4 2" xfId="2620"/>
    <cellStyle name="Normal 5 3 2 2 3 2 5" xfId="1673"/>
    <cellStyle name="Normal 5 3 2 2 3 2 5 2" xfId="3164"/>
    <cellStyle name="Normal 5 3 2 2 3 2 6" xfId="2316"/>
    <cellStyle name="Normal 5 3 2 2 3 2 7" xfId="1980"/>
    <cellStyle name="Normal 5 3 2 2 3 3" xfId="876"/>
    <cellStyle name="Normal 5 3 2 2 3 3 2" xfId="1456"/>
    <cellStyle name="Normal 5 3 2 2 3 3 2 2" xfId="2960"/>
    <cellStyle name="Normal 5 3 2 2 3 3 3" xfId="1182"/>
    <cellStyle name="Normal 5 3 2 2 3 3 3 2" xfId="2688"/>
    <cellStyle name="Normal 5 3 2 2 3 3 4" xfId="1741"/>
    <cellStyle name="Normal 5 3 2 2 3 3 4 2" xfId="3232"/>
    <cellStyle name="Normal 5 3 2 2 3 3 5" xfId="2384"/>
    <cellStyle name="Normal 5 3 2 2 3 3 6" xfId="2048"/>
    <cellStyle name="Normal 5 3 2 2 3 4" xfId="1319"/>
    <cellStyle name="Normal 5 3 2 2 3 4 2" xfId="2824"/>
    <cellStyle name="Normal 5 3 2 2 3 5" xfId="1046"/>
    <cellStyle name="Normal 5 3 2 2 3 5 2" xfId="2552"/>
    <cellStyle name="Normal 5 3 2 2 3 6" xfId="1604"/>
    <cellStyle name="Normal 5 3 2 2 3 6 2" xfId="3096"/>
    <cellStyle name="Normal 5 3 2 2 3 7" xfId="2248"/>
    <cellStyle name="Normal 5 3 2 2 3 8" xfId="1912"/>
    <cellStyle name="Normal 5 3 2 2 4" xfId="775"/>
    <cellStyle name="Normal 5 3 2 2 4 2" xfId="912"/>
    <cellStyle name="Normal 5 3 2 2 4 2 2" xfId="1492"/>
    <cellStyle name="Normal 5 3 2 2 4 2 2 2" xfId="2996"/>
    <cellStyle name="Normal 5 3 2 2 4 2 3" xfId="1218"/>
    <cellStyle name="Normal 5 3 2 2 4 2 3 2" xfId="2724"/>
    <cellStyle name="Normal 5 3 2 2 4 2 4" xfId="1777"/>
    <cellStyle name="Normal 5 3 2 2 4 2 4 2" xfId="3268"/>
    <cellStyle name="Normal 5 3 2 2 4 2 5" xfId="2420"/>
    <cellStyle name="Normal 5 3 2 2 4 2 6" xfId="2084"/>
    <cellStyle name="Normal 5 3 2 2 4 3" xfId="1355"/>
    <cellStyle name="Normal 5 3 2 2 4 3 2" xfId="2860"/>
    <cellStyle name="Normal 5 3 2 2 4 4" xfId="1082"/>
    <cellStyle name="Normal 5 3 2 2 4 4 2" xfId="2588"/>
    <cellStyle name="Normal 5 3 2 2 4 5" xfId="1641"/>
    <cellStyle name="Normal 5 3 2 2 4 5 2" xfId="3132"/>
    <cellStyle name="Normal 5 3 2 2 4 6" xfId="2284"/>
    <cellStyle name="Normal 5 3 2 2 4 7" xfId="1948"/>
    <cellStyle name="Normal 5 3 2 2 5" xfId="844"/>
    <cellStyle name="Normal 5 3 2 2 5 2" xfId="1424"/>
    <cellStyle name="Normal 5 3 2 2 5 2 2" xfId="2928"/>
    <cellStyle name="Normal 5 3 2 2 5 3" xfId="1150"/>
    <cellStyle name="Normal 5 3 2 2 5 3 2" xfId="2656"/>
    <cellStyle name="Normal 5 3 2 2 5 4" xfId="1709"/>
    <cellStyle name="Normal 5 3 2 2 5 4 2" xfId="3200"/>
    <cellStyle name="Normal 5 3 2 2 5 5" xfId="2352"/>
    <cellStyle name="Normal 5 3 2 2 5 6" xfId="2016"/>
    <cellStyle name="Normal 5 3 2 2 6" xfId="702"/>
    <cellStyle name="Normal 5 3 2 2 6 2" xfId="1287"/>
    <cellStyle name="Normal 5 3 2 2 6 2 2" xfId="2792"/>
    <cellStyle name="Normal 5 3 2 2 6 3" xfId="2216"/>
    <cellStyle name="Normal 5 3 2 2 6 4" xfId="1880"/>
    <cellStyle name="Normal 5 3 2 2 7" xfId="982"/>
    <cellStyle name="Normal 5 3 2 2 7 2" xfId="2488"/>
    <cellStyle name="Normal 5 3 2 2 7 3" xfId="2152"/>
    <cellStyle name="Normal 5 3 2 2 8" xfId="1014"/>
    <cellStyle name="Normal 5 3 2 2 8 2" xfId="2520"/>
    <cellStyle name="Normal 5 3 2 2 9" xfId="1568"/>
    <cellStyle name="Normal 5 3 2 2 9 2" xfId="3064"/>
    <cellStyle name="Normal 5 3 2 3" xfId="678"/>
    <cellStyle name="Normal 5 3 2 3 10" xfId="1856"/>
    <cellStyle name="Normal 5 3 2 3 2" xfId="746"/>
    <cellStyle name="Normal 5 3 2 3 2 2" xfId="815"/>
    <cellStyle name="Normal 5 3 2 3 2 2 2" xfId="952"/>
    <cellStyle name="Normal 5 3 2 3 2 2 2 2" xfId="1532"/>
    <cellStyle name="Normal 5 3 2 3 2 2 2 2 2" xfId="3036"/>
    <cellStyle name="Normal 5 3 2 3 2 2 2 3" xfId="1258"/>
    <cellStyle name="Normal 5 3 2 3 2 2 2 3 2" xfId="2764"/>
    <cellStyle name="Normal 5 3 2 3 2 2 2 4" xfId="1817"/>
    <cellStyle name="Normal 5 3 2 3 2 2 2 4 2" xfId="3308"/>
    <cellStyle name="Normal 5 3 2 3 2 2 2 5" xfId="2460"/>
    <cellStyle name="Normal 5 3 2 3 2 2 2 6" xfId="2124"/>
    <cellStyle name="Normal 5 3 2 3 2 2 3" xfId="1395"/>
    <cellStyle name="Normal 5 3 2 3 2 2 3 2" xfId="2900"/>
    <cellStyle name="Normal 5 3 2 3 2 2 4" xfId="1122"/>
    <cellStyle name="Normal 5 3 2 3 2 2 4 2" xfId="2628"/>
    <cellStyle name="Normal 5 3 2 3 2 2 5" xfId="1681"/>
    <cellStyle name="Normal 5 3 2 3 2 2 5 2" xfId="3172"/>
    <cellStyle name="Normal 5 3 2 3 2 2 6" xfId="2324"/>
    <cellStyle name="Normal 5 3 2 3 2 2 7" xfId="1988"/>
    <cellStyle name="Normal 5 3 2 3 2 3" xfId="884"/>
    <cellStyle name="Normal 5 3 2 3 2 3 2" xfId="1464"/>
    <cellStyle name="Normal 5 3 2 3 2 3 2 2" xfId="2968"/>
    <cellStyle name="Normal 5 3 2 3 2 3 3" xfId="1190"/>
    <cellStyle name="Normal 5 3 2 3 2 3 3 2" xfId="2696"/>
    <cellStyle name="Normal 5 3 2 3 2 3 4" xfId="1749"/>
    <cellStyle name="Normal 5 3 2 3 2 3 4 2" xfId="3240"/>
    <cellStyle name="Normal 5 3 2 3 2 3 5" xfId="2392"/>
    <cellStyle name="Normal 5 3 2 3 2 3 6" xfId="2056"/>
    <cellStyle name="Normal 5 3 2 3 2 4" xfId="1327"/>
    <cellStyle name="Normal 5 3 2 3 2 4 2" xfId="2832"/>
    <cellStyle name="Normal 5 3 2 3 2 5" xfId="1054"/>
    <cellStyle name="Normal 5 3 2 3 2 5 2" xfId="2560"/>
    <cellStyle name="Normal 5 3 2 3 2 6" xfId="1612"/>
    <cellStyle name="Normal 5 3 2 3 2 6 2" xfId="3104"/>
    <cellStyle name="Normal 5 3 2 3 2 7" xfId="2256"/>
    <cellStyle name="Normal 5 3 2 3 2 8" xfId="1920"/>
    <cellStyle name="Normal 5 3 2 3 3" xfId="783"/>
    <cellStyle name="Normal 5 3 2 3 3 2" xfId="920"/>
    <cellStyle name="Normal 5 3 2 3 3 2 2" xfId="1500"/>
    <cellStyle name="Normal 5 3 2 3 3 2 2 2" xfId="3004"/>
    <cellStyle name="Normal 5 3 2 3 3 2 3" xfId="1226"/>
    <cellStyle name="Normal 5 3 2 3 3 2 3 2" xfId="2732"/>
    <cellStyle name="Normal 5 3 2 3 3 2 4" xfId="1785"/>
    <cellStyle name="Normal 5 3 2 3 3 2 4 2" xfId="3276"/>
    <cellStyle name="Normal 5 3 2 3 3 2 5" xfId="2428"/>
    <cellStyle name="Normal 5 3 2 3 3 2 6" xfId="2092"/>
    <cellStyle name="Normal 5 3 2 3 3 3" xfId="1363"/>
    <cellStyle name="Normal 5 3 2 3 3 3 2" xfId="2868"/>
    <cellStyle name="Normal 5 3 2 3 3 4" xfId="1090"/>
    <cellStyle name="Normal 5 3 2 3 3 4 2" xfId="2596"/>
    <cellStyle name="Normal 5 3 2 3 3 5" xfId="1649"/>
    <cellStyle name="Normal 5 3 2 3 3 5 2" xfId="3140"/>
    <cellStyle name="Normal 5 3 2 3 3 6" xfId="2292"/>
    <cellStyle name="Normal 5 3 2 3 3 7" xfId="1956"/>
    <cellStyle name="Normal 5 3 2 3 4" xfId="852"/>
    <cellStyle name="Normal 5 3 2 3 4 2" xfId="1432"/>
    <cellStyle name="Normal 5 3 2 3 4 2 2" xfId="2936"/>
    <cellStyle name="Normal 5 3 2 3 4 3" xfId="1158"/>
    <cellStyle name="Normal 5 3 2 3 4 3 2" xfId="2664"/>
    <cellStyle name="Normal 5 3 2 3 4 4" xfId="1717"/>
    <cellStyle name="Normal 5 3 2 3 4 4 2" xfId="3208"/>
    <cellStyle name="Normal 5 3 2 3 4 5" xfId="2360"/>
    <cellStyle name="Normal 5 3 2 3 4 6" xfId="2024"/>
    <cellStyle name="Normal 5 3 2 3 5" xfId="710"/>
    <cellStyle name="Normal 5 3 2 3 5 2" xfId="1295"/>
    <cellStyle name="Normal 5 3 2 3 5 2 2" xfId="2800"/>
    <cellStyle name="Normal 5 3 2 3 5 3" xfId="2224"/>
    <cellStyle name="Normal 5 3 2 3 5 4" xfId="1888"/>
    <cellStyle name="Normal 5 3 2 3 6" xfId="990"/>
    <cellStyle name="Normal 5 3 2 3 6 2" xfId="2496"/>
    <cellStyle name="Normal 5 3 2 3 6 3" xfId="2160"/>
    <cellStyle name="Normal 5 3 2 3 7" xfId="1022"/>
    <cellStyle name="Normal 5 3 2 3 7 2" xfId="2528"/>
    <cellStyle name="Normal 5 3 2 3 8" xfId="1578"/>
    <cellStyle name="Normal 5 3 2 3 8 2" xfId="3072"/>
    <cellStyle name="Normal 5 3 2 3 9" xfId="2192"/>
    <cellStyle name="Normal 5 3 2 4" xfId="730"/>
    <cellStyle name="Normal 5 3 2 4 2" xfId="799"/>
    <cellStyle name="Normal 5 3 2 4 2 2" xfId="936"/>
    <cellStyle name="Normal 5 3 2 4 2 2 2" xfId="1516"/>
    <cellStyle name="Normal 5 3 2 4 2 2 2 2" xfId="3020"/>
    <cellStyle name="Normal 5 3 2 4 2 2 3" xfId="1242"/>
    <cellStyle name="Normal 5 3 2 4 2 2 3 2" xfId="2748"/>
    <cellStyle name="Normal 5 3 2 4 2 2 4" xfId="1801"/>
    <cellStyle name="Normal 5 3 2 4 2 2 4 2" xfId="3292"/>
    <cellStyle name="Normal 5 3 2 4 2 2 5" xfId="2444"/>
    <cellStyle name="Normal 5 3 2 4 2 2 6" xfId="2108"/>
    <cellStyle name="Normal 5 3 2 4 2 3" xfId="1379"/>
    <cellStyle name="Normal 5 3 2 4 2 3 2" xfId="2884"/>
    <cellStyle name="Normal 5 3 2 4 2 4" xfId="1106"/>
    <cellStyle name="Normal 5 3 2 4 2 4 2" xfId="2612"/>
    <cellStyle name="Normal 5 3 2 4 2 5" xfId="1665"/>
    <cellStyle name="Normal 5 3 2 4 2 5 2" xfId="3156"/>
    <cellStyle name="Normal 5 3 2 4 2 6" xfId="2308"/>
    <cellStyle name="Normal 5 3 2 4 2 7" xfId="1972"/>
    <cellStyle name="Normal 5 3 2 4 3" xfId="868"/>
    <cellStyle name="Normal 5 3 2 4 3 2" xfId="1448"/>
    <cellStyle name="Normal 5 3 2 4 3 2 2" xfId="2952"/>
    <cellStyle name="Normal 5 3 2 4 3 3" xfId="1174"/>
    <cellStyle name="Normal 5 3 2 4 3 3 2" xfId="2680"/>
    <cellStyle name="Normal 5 3 2 4 3 4" xfId="1733"/>
    <cellStyle name="Normal 5 3 2 4 3 4 2" xfId="3224"/>
    <cellStyle name="Normal 5 3 2 4 3 5" xfId="2376"/>
    <cellStyle name="Normal 5 3 2 4 3 6" xfId="2040"/>
    <cellStyle name="Normal 5 3 2 4 4" xfId="1311"/>
    <cellStyle name="Normal 5 3 2 4 4 2" xfId="2816"/>
    <cellStyle name="Normal 5 3 2 4 5" xfId="1038"/>
    <cellStyle name="Normal 5 3 2 4 5 2" xfId="2544"/>
    <cellStyle name="Normal 5 3 2 4 6" xfId="1596"/>
    <cellStyle name="Normal 5 3 2 4 6 2" xfId="3088"/>
    <cellStyle name="Normal 5 3 2 4 7" xfId="2240"/>
    <cellStyle name="Normal 5 3 2 4 8" xfId="1904"/>
    <cellStyle name="Normal 5 3 2 5" xfId="767"/>
    <cellStyle name="Normal 5 3 2 5 2" xfId="904"/>
    <cellStyle name="Normal 5 3 2 5 2 2" xfId="1484"/>
    <cellStyle name="Normal 5 3 2 5 2 2 2" xfId="2988"/>
    <cellStyle name="Normal 5 3 2 5 2 3" xfId="1210"/>
    <cellStyle name="Normal 5 3 2 5 2 3 2" xfId="2716"/>
    <cellStyle name="Normal 5 3 2 5 2 4" xfId="1769"/>
    <cellStyle name="Normal 5 3 2 5 2 4 2" xfId="3260"/>
    <cellStyle name="Normal 5 3 2 5 2 5" xfId="2412"/>
    <cellStyle name="Normal 5 3 2 5 2 6" xfId="2076"/>
    <cellStyle name="Normal 5 3 2 5 3" xfId="1347"/>
    <cellStyle name="Normal 5 3 2 5 3 2" xfId="2852"/>
    <cellStyle name="Normal 5 3 2 5 4" xfId="1074"/>
    <cellStyle name="Normal 5 3 2 5 4 2" xfId="2580"/>
    <cellStyle name="Normal 5 3 2 5 5" xfId="1633"/>
    <cellStyle name="Normal 5 3 2 5 5 2" xfId="3124"/>
    <cellStyle name="Normal 5 3 2 5 6" xfId="2276"/>
    <cellStyle name="Normal 5 3 2 5 7" xfId="1940"/>
    <cellStyle name="Normal 5 3 2 6" xfId="836"/>
    <cellStyle name="Normal 5 3 2 6 2" xfId="1416"/>
    <cellStyle name="Normal 5 3 2 6 2 2" xfId="2920"/>
    <cellStyle name="Normal 5 3 2 6 3" xfId="1142"/>
    <cellStyle name="Normal 5 3 2 6 3 2" xfId="2648"/>
    <cellStyle name="Normal 5 3 2 6 4" xfId="1701"/>
    <cellStyle name="Normal 5 3 2 6 4 2" xfId="3192"/>
    <cellStyle name="Normal 5 3 2 6 5" xfId="2344"/>
    <cellStyle name="Normal 5 3 2 6 6" xfId="2008"/>
    <cellStyle name="Normal 5 3 2 7" xfId="694"/>
    <cellStyle name="Normal 5 3 2 7 2" xfId="1279"/>
    <cellStyle name="Normal 5 3 2 7 2 2" xfId="2784"/>
    <cellStyle name="Normal 5 3 2 7 3" xfId="2208"/>
    <cellStyle name="Normal 5 3 2 7 4" xfId="1872"/>
    <cellStyle name="Normal 5 3 2 8" xfId="974"/>
    <cellStyle name="Normal 5 3 2 8 2" xfId="2480"/>
    <cellStyle name="Normal 5 3 2 8 3" xfId="2144"/>
    <cellStyle name="Normal 5 3 2 9" xfId="1006"/>
    <cellStyle name="Normal 5 3 2 9 2" xfId="2512"/>
    <cellStyle name="Normal 5 3 3" xfId="662"/>
    <cellStyle name="Normal 5 3 3 10" xfId="2180"/>
    <cellStyle name="Normal 5 3 3 11" xfId="1844"/>
    <cellStyle name="Normal 5 3 3 2" xfId="682"/>
    <cellStyle name="Normal 5 3 3 2 10" xfId="1860"/>
    <cellStyle name="Normal 5 3 3 2 2" xfId="750"/>
    <cellStyle name="Normal 5 3 3 2 2 2" xfId="819"/>
    <cellStyle name="Normal 5 3 3 2 2 2 2" xfId="956"/>
    <cellStyle name="Normal 5 3 3 2 2 2 2 2" xfId="1536"/>
    <cellStyle name="Normal 5 3 3 2 2 2 2 2 2" xfId="3040"/>
    <cellStyle name="Normal 5 3 3 2 2 2 2 3" xfId="1262"/>
    <cellStyle name="Normal 5 3 3 2 2 2 2 3 2" xfId="2768"/>
    <cellStyle name="Normal 5 3 3 2 2 2 2 4" xfId="1821"/>
    <cellStyle name="Normal 5 3 3 2 2 2 2 4 2" xfId="3312"/>
    <cellStyle name="Normal 5 3 3 2 2 2 2 5" xfId="2464"/>
    <cellStyle name="Normal 5 3 3 2 2 2 2 6" xfId="2128"/>
    <cellStyle name="Normal 5 3 3 2 2 2 3" xfId="1399"/>
    <cellStyle name="Normal 5 3 3 2 2 2 3 2" xfId="2904"/>
    <cellStyle name="Normal 5 3 3 2 2 2 4" xfId="1126"/>
    <cellStyle name="Normal 5 3 3 2 2 2 4 2" xfId="2632"/>
    <cellStyle name="Normal 5 3 3 2 2 2 5" xfId="1685"/>
    <cellStyle name="Normal 5 3 3 2 2 2 5 2" xfId="3176"/>
    <cellStyle name="Normal 5 3 3 2 2 2 6" xfId="2328"/>
    <cellStyle name="Normal 5 3 3 2 2 2 7" xfId="1992"/>
    <cellStyle name="Normal 5 3 3 2 2 3" xfId="888"/>
    <cellStyle name="Normal 5 3 3 2 2 3 2" xfId="1468"/>
    <cellStyle name="Normal 5 3 3 2 2 3 2 2" xfId="2972"/>
    <cellStyle name="Normal 5 3 3 2 2 3 3" xfId="1194"/>
    <cellStyle name="Normal 5 3 3 2 2 3 3 2" xfId="2700"/>
    <cellStyle name="Normal 5 3 3 2 2 3 4" xfId="1753"/>
    <cellStyle name="Normal 5 3 3 2 2 3 4 2" xfId="3244"/>
    <cellStyle name="Normal 5 3 3 2 2 3 5" xfId="2396"/>
    <cellStyle name="Normal 5 3 3 2 2 3 6" xfId="2060"/>
    <cellStyle name="Normal 5 3 3 2 2 4" xfId="1331"/>
    <cellStyle name="Normal 5 3 3 2 2 4 2" xfId="2836"/>
    <cellStyle name="Normal 5 3 3 2 2 5" xfId="1058"/>
    <cellStyle name="Normal 5 3 3 2 2 5 2" xfId="2564"/>
    <cellStyle name="Normal 5 3 3 2 2 6" xfId="1616"/>
    <cellStyle name="Normal 5 3 3 2 2 6 2" xfId="3108"/>
    <cellStyle name="Normal 5 3 3 2 2 7" xfId="2260"/>
    <cellStyle name="Normal 5 3 3 2 2 8" xfId="1924"/>
    <cellStyle name="Normal 5 3 3 2 3" xfId="787"/>
    <cellStyle name="Normal 5 3 3 2 3 2" xfId="924"/>
    <cellStyle name="Normal 5 3 3 2 3 2 2" xfId="1504"/>
    <cellStyle name="Normal 5 3 3 2 3 2 2 2" xfId="3008"/>
    <cellStyle name="Normal 5 3 3 2 3 2 3" xfId="1230"/>
    <cellStyle name="Normal 5 3 3 2 3 2 3 2" xfId="2736"/>
    <cellStyle name="Normal 5 3 3 2 3 2 4" xfId="1789"/>
    <cellStyle name="Normal 5 3 3 2 3 2 4 2" xfId="3280"/>
    <cellStyle name="Normal 5 3 3 2 3 2 5" xfId="2432"/>
    <cellStyle name="Normal 5 3 3 2 3 2 6" xfId="2096"/>
    <cellStyle name="Normal 5 3 3 2 3 3" xfId="1367"/>
    <cellStyle name="Normal 5 3 3 2 3 3 2" xfId="2872"/>
    <cellStyle name="Normal 5 3 3 2 3 4" xfId="1094"/>
    <cellStyle name="Normal 5 3 3 2 3 4 2" xfId="2600"/>
    <cellStyle name="Normal 5 3 3 2 3 5" xfId="1653"/>
    <cellStyle name="Normal 5 3 3 2 3 5 2" xfId="3144"/>
    <cellStyle name="Normal 5 3 3 2 3 6" xfId="2296"/>
    <cellStyle name="Normal 5 3 3 2 3 7" xfId="1960"/>
    <cellStyle name="Normal 5 3 3 2 4" xfId="856"/>
    <cellStyle name="Normal 5 3 3 2 4 2" xfId="1436"/>
    <cellStyle name="Normal 5 3 3 2 4 2 2" xfId="2940"/>
    <cellStyle name="Normal 5 3 3 2 4 3" xfId="1162"/>
    <cellStyle name="Normal 5 3 3 2 4 3 2" xfId="2668"/>
    <cellStyle name="Normal 5 3 3 2 4 4" xfId="1721"/>
    <cellStyle name="Normal 5 3 3 2 4 4 2" xfId="3212"/>
    <cellStyle name="Normal 5 3 3 2 4 5" xfId="2364"/>
    <cellStyle name="Normal 5 3 3 2 4 6" xfId="2028"/>
    <cellStyle name="Normal 5 3 3 2 5" xfId="714"/>
    <cellStyle name="Normal 5 3 3 2 5 2" xfId="1299"/>
    <cellStyle name="Normal 5 3 3 2 5 2 2" xfId="2804"/>
    <cellStyle name="Normal 5 3 3 2 5 3" xfId="2228"/>
    <cellStyle name="Normal 5 3 3 2 5 4" xfId="1892"/>
    <cellStyle name="Normal 5 3 3 2 6" xfId="994"/>
    <cellStyle name="Normal 5 3 3 2 6 2" xfId="2500"/>
    <cellStyle name="Normal 5 3 3 2 6 3" xfId="2164"/>
    <cellStyle name="Normal 5 3 3 2 7" xfId="1026"/>
    <cellStyle name="Normal 5 3 3 2 7 2" xfId="2532"/>
    <cellStyle name="Normal 5 3 3 2 8" xfId="1582"/>
    <cellStyle name="Normal 5 3 3 2 8 2" xfId="3076"/>
    <cellStyle name="Normal 5 3 3 2 9" xfId="2196"/>
    <cellStyle name="Normal 5 3 3 3" xfId="734"/>
    <cellStyle name="Normal 5 3 3 3 2" xfId="803"/>
    <cellStyle name="Normal 5 3 3 3 2 2" xfId="940"/>
    <cellStyle name="Normal 5 3 3 3 2 2 2" xfId="1520"/>
    <cellStyle name="Normal 5 3 3 3 2 2 2 2" xfId="3024"/>
    <cellStyle name="Normal 5 3 3 3 2 2 3" xfId="1246"/>
    <cellStyle name="Normal 5 3 3 3 2 2 3 2" xfId="2752"/>
    <cellStyle name="Normal 5 3 3 3 2 2 4" xfId="1805"/>
    <cellStyle name="Normal 5 3 3 3 2 2 4 2" xfId="3296"/>
    <cellStyle name="Normal 5 3 3 3 2 2 5" xfId="2448"/>
    <cellStyle name="Normal 5 3 3 3 2 2 6" xfId="2112"/>
    <cellStyle name="Normal 5 3 3 3 2 3" xfId="1383"/>
    <cellStyle name="Normal 5 3 3 3 2 3 2" xfId="2888"/>
    <cellStyle name="Normal 5 3 3 3 2 4" xfId="1110"/>
    <cellStyle name="Normal 5 3 3 3 2 4 2" xfId="2616"/>
    <cellStyle name="Normal 5 3 3 3 2 5" xfId="1669"/>
    <cellStyle name="Normal 5 3 3 3 2 5 2" xfId="3160"/>
    <cellStyle name="Normal 5 3 3 3 2 6" xfId="2312"/>
    <cellStyle name="Normal 5 3 3 3 2 7" xfId="1976"/>
    <cellStyle name="Normal 5 3 3 3 3" xfId="872"/>
    <cellStyle name="Normal 5 3 3 3 3 2" xfId="1452"/>
    <cellStyle name="Normal 5 3 3 3 3 2 2" xfId="2956"/>
    <cellStyle name="Normal 5 3 3 3 3 3" xfId="1178"/>
    <cellStyle name="Normal 5 3 3 3 3 3 2" xfId="2684"/>
    <cellStyle name="Normal 5 3 3 3 3 4" xfId="1737"/>
    <cellStyle name="Normal 5 3 3 3 3 4 2" xfId="3228"/>
    <cellStyle name="Normal 5 3 3 3 3 5" xfId="2380"/>
    <cellStyle name="Normal 5 3 3 3 3 6" xfId="2044"/>
    <cellStyle name="Normal 5 3 3 3 4" xfId="1315"/>
    <cellStyle name="Normal 5 3 3 3 4 2" xfId="2820"/>
    <cellStyle name="Normal 5 3 3 3 5" xfId="1042"/>
    <cellStyle name="Normal 5 3 3 3 5 2" xfId="2548"/>
    <cellStyle name="Normal 5 3 3 3 6" xfId="1600"/>
    <cellStyle name="Normal 5 3 3 3 6 2" xfId="3092"/>
    <cellStyle name="Normal 5 3 3 3 7" xfId="2244"/>
    <cellStyle name="Normal 5 3 3 3 8" xfId="1908"/>
    <cellStyle name="Normal 5 3 3 4" xfId="771"/>
    <cellStyle name="Normal 5 3 3 4 2" xfId="908"/>
    <cellStyle name="Normal 5 3 3 4 2 2" xfId="1488"/>
    <cellStyle name="Normal 5 3 3 4 2 2 2" xfId="2992"/>
    <cellStyle name="Normal 5 3 3 4 2 3" xfId="1214"/>
    <cellStyle name="Normal 5 3 3 4 2 3 2" xfId="2720"/>
    <cellStyle name="Normal 5 3 3 4 2 4" xfId="1773"/>
    <cellStyle name="Normal 5 3 3 4 2 4 2" xfId="3264"/>
    <cellStyle name="Normal 5 3 3 4 2 5" xfId="2416"/>
    <cellStyle name="Normal 5 3 3 4 2 6" xfId="2080"/>
    <cellStyle name="Normal 5 3 3 4 3" xfId="1351"/>
    <cellStyle name="Normal 5 3 3 4 3 2" xfId="2856"/>
    <cellStyle name="Normal 5 3 3 4 4" xfId="1078"/>
    <cellStyle name="Normal 5 3 3 4 4 2" xfId="2584"/>
    <cellStyle name="Normal 5 3 3 4 5" xfId="1637"/>
    <cellStyle name="Normal 5 3 3 4 5 2" xfId="3128"/>
    <cellStyle name="Normal 5 3 3 4 6" xfId="2280"/>
    <cellStyle name="Normal 5 3 3 4 7" xfId="1944"/>
    <cellStyle name="Normal 5 3 3 5" xfId="840"/>
    <cellStyle name="Normal 5 3 3 5 2" xfId="1420"/>
    <cellStyle name="Normal 5 3 3 5 2 2" xfId="2924"/>
    <cellStyle name="Normal 5 3 3 5 3" xfId="1146"/>
    <cellStyle name="Normal 5 3 3 5 3 2" xfId="2652"/>
    <cellStyle name="Normal 5 3 3 5 4" xfId="1705"/>
    <cellStyle name="Normal 5 3 3 5 4 2" xfId="3196"/>
    <cellStyle name="Normal 5 3 3 5 5" xfId="2348"/>
    <cellStyle name="Normal 5 3 3 5 6" xfId="2012"/>
    <cellStyle name="Normal 5 3 3 6" xfId="698"/>
    <cellStyle name="Normal 5 3 3 6 2" xfId="1283"/>
    <cellStyle name="Normal 5 3 3 6 2 2" xfId="2788"/>
    <cellStyle name="Normal 5 3 3 6 3" xfId="2212"/>
    <cellStyle name="Normal 5 3 3 6 4" xfId="1876"/>
    <cellStyle name="Normal 5 3 3 7" xfId="978"/>
    <cellStyle name="Normal 5 3 3 7 2" xfId="2484"/>
    <cellStyle name="Normal 5 3 3 7 3" xfId="2148"/>
    <cellStyle name="Normal 5 3 3 8" xfId="1010"/>
    <cellStyle name="Normal 5 3 3 8 2" xfId="2516"/>
    <cellStyle name="Normal 5 3 3 9" xfId="1564"/>
    <cellStyle name="Normal 5 3 3 9 2" xfId="3060"/>
    <cellStyle name="Normal 5 3 4" xfId="674"/>
    <cellStyle name="Normal 5 3 4 10" xfId="1852"/>
    <cellStyle name="Normal 5 3 4 2" xfId="742"/>
    <cellStyle name="Normal 5 3 4 2 2" xfId="811"/>
    <cellStyle name="Normal 5 3 4 2 2 2" xfId="948"/>
    <cellStyle name="Normal 5 3 4 2 2 2 2" xfId="1528"/>
    <cellStyle name="Normal 5 3 4 2 2 2 2 2" xfId="3032"/>
    <cellStyle name="Normal 5 3 4 2 2 2 3" xfId="1254"/>
    <cellStyle name="Normal 5 3 4 2 2 2 3 2" xfId="2760"/>
    <cellStyle name="Normal 5 3 4 2 2 2 4" xfId="1813"/>
    <cellStyle name="Normal 5 3 4 2 2 2 4 2" xfId="3304"/>
    <cellStyle name="Normal 5 3 4 2 2 2 5" xfId="2456"/>
    <cellStyle name="Normal 5 3 4 2 2 2 6" xfId="2120"/>
    <cellStyle name="Normal 5 3 4 2 2 3" xfId="1391"/>
    <cellStyle name="Normal 5 3 4 2 2 3 2" xfId="2896"/>
    <cellStyle name="Normal 5 3 4 2 2 4" xfId="1118"/>
    <cellStyle name="Normal 5 3 4 2 2 4 2" xfId="2624"/>
    <cellStyle name="Normal 5 3 4 2 2 5" xfId="1677"/>
    <cellStyle name="Normal 5 3 4 2 2 5 2" xfId="3168"/>
    <cellStyle name="Normal 5 3 4 2 2 6" xfId="2320"/>
    <cellStyle name="Normal 5 3 4 2 2 7" xfId="1984"/>
    <cellStyle name="Normal 5 3 4 2 3" xfId="880"/>
    <cellStyle name="Normal 5 3 4 2 3 2" xfId="1460"/>
    <cellStyle name="Normal 5 3 4 2 3 2 2" xfId="2964"/>
    <cellStyle name="Normal 5 3 4 2 3 3" xfId="1186"/>
    <cellStyle name="Normal 5 3 4 2 3 3 2" xfId="2692"/>
    <cellStyle name="Normal 5 3 4 2 3 4" xfId="1745"/>
    <cellStyle name="Normal 5 3 4 2 3 4 2" xfId="3236"/>
    <cellStyle name="Normal 5 3 4 2 3 5" xfId="2388"/>
    <cellStyle name="Normal 5 3 4 2 3 6" xfId="2052"/>
    <cellStyle name="Normal 5 3 4 2 4" xfId="1323"/>
    <cellStyle name="Normal 5 3 4 2 4 2" xfId="2828"/>
    <cellStyle name="Normal 5 3 4 2 5" xfId="1050"/>
    <cellStyle name="Normal 5 3 4 2 5 2" xfId="2556"/>
    <cellStyle name="Normal 5 3 4 2 6" xfId="1608"/>
    <cellStyle name="Normal 5 3 4 2 6 2" xfId="3100"/>
    <cellStyle name="Normal 5 3 4 2 7" xfId="2252"/>
    <cellStyle name="Normal 5 3 4 2 8" xfId="1916"/>
    <cellStyle name="Normal 5 3 4 3" xfId="779"/>
    <cellStyle name="Normal 5 3 4 3 2" xfId="916"/>
    <cellStyle name="Normal 5 3 4 3 2 2" xfId="1496"/>
    <cellStyle name="Normal 5 3 4 3 2 2 2" xfId="3000"/>
    <cellStyle name="Normal 5 3 4 3 2 3" xfId="1222"/>
    <cellStyle name="Normal 5 3 4 3 2 3 2" xfId="2728"/>
    <cellStyle name="Normal 5 3 4 3 2 4" xfId="1781"/>
    <cellStyle name="Normal 5 3 4 3 2 4 2" xfId="3272"/>
    <cellStyle name="Normal 5 3 4 3 2 5" xfId="2424"/>
    <cellStyle name="Normal 5 3 4 3 2 6" xfId="2088"/>
    <cellStyle name="Normal 5 3 4 3 3" xfId="1359"/>
    <cellStyle name="Normal 5 3 4 3 3 2" xfId="2864"/>
    <cellStyle name="Normal 5 3 4 3 4" xfId="1086"/>
    <cellStyle name="Normal 5 3 4 3 4 2" xfId="2592"/>
    <cellStyle name="Normal 5 3 4 3 5" xfId="1645"/>
    <cellStyle name="Normal 5 3 4 3 5 2" xfId="3136"/>
    <cellStyle name="Normal 5 3 4 3 6" xfId="2288"/>
    <cellStyle name="Normal 5 3 4 3 7" xfId="1952"/>
    <cellStyle name="Normal 5 3 4 4" xfId="848"/>
    <cellStyle name="Normal 5 3 4 4 2" xfId="1428"/>
    <cellStyle name="Normal 5 3 4 4 2 2" xfId="2932"/>
    <cellStyle name="Normal 5 3 4 4 3" xfId="1154"/>
    <cellStyle name="Normal 5 3 4 4 3 2" xfId="2660"/>
    <cellStyle name="Normal 5 3 4 4 4" xfId="1713"/>
    <cellStyle name="Normal 5 3 4 4 4 2" xfId="3204"/>
    <cellStyle name="Normal 5 3 4 4 5" xfId="2356"/>
    <cellStyle name="Normal 5 3 4 4 6" xfId="2020"/>
    <cellStyle name="Normal 5 3 4 5" xfId="706"/>
    <cellStyle name="Normal 5 3 4 5 2" xfId="1291"/>
    <cellStyle name="Normal 5 3 4 5 2 2" xfId="2796"/>
    <cellStyle name="Normal 5 3 4 5 3" xfId="2220"/>
    <cellStyle name="Normal 5 3 4 5 4" xfId="1884"/>
    <cellStyle name="Normal 5 3 4 6" xfId="986"/>
    <cellStyle name="Normal 5 3 4 6 2" xfId="2492"/>
    <cellStyle name="Normal 5 3 4 6 3" xfId="2156"/>
    <cellStyle name="Normal 5 3 4 7" xfId="1018"/>
    <cellStyle name="Normal 5 3 4 7 2" xfId="2524"/>
    <cellStyle name="Normal 5 3 4 8" xfId="1574"/>
    <cellStyle name="Normal 5 3 4 8 2" xfId="3068"/>
    <cellStyle name="Normal 5 3 4 9" xfId="2188"/>
    <cellStyle name="Normal 5 3 5" xfId="726"/>
    <cellStyle name="Normal 5 3 5 2" xfId="795"/>
    <cellStyle name="Normal 5 3 5 2 2" xfId="932"/>
    <cellStyle name="Normal 5 3 5 2 2 2" xfId="1512"/>
    <cellStyle name="Normal 5 3 5 2 2 2 2" xfId="3016"/>
    <cellStyle name="Normal 5 3 5 2 2 3" xfId="1238"/>
    <cellStyle name="Normal 5 3 5 2 2 3 2" xfId="2744"/>
    <cellStyle name="Normal 5 3 5 2 2 4" xfId="1797"/>
    <cellStyle name="Normal 5 3 5 2 2 4 2" xfId="3288"/>
    <cellStyle name="Normal 5 3 5 2 2 5" xfId="2440"/>
    <cellStyle name="Normal 5 3 5 2 2 6" xfId="2104"/>
    <cellStyle name="Normal 5 3 5 2 3" xfId="1375"/>
    <cellStyle name="Normal 5 3 5 2 3 2" xfId="2880"/>
    <cellStyle name="Normal 5 3 5 2 4" xfId="1102"/>
    <cellStyle name="Normal 5 3 5 2 4 2" xfId="2608"/>
    <cellStyle name="Normal 5 3 5 2 5" xfId="1661"/>
    <cellStyle name="Normal 5 3 5 2 5 2" xfId="3152"/>
    <cellStyle name="Normal 5 3 5 2 6" xfId="2304"/>
    <cellStyle name="Normal 5 3 5 2 7" xfId="1968"/>
    <cellStyle name="Normal 5 3 5 3" xfId="864"/>
    <cellStyle name="Normal 5 3 5 3 2" xfId="1444"/>
    <cellStyle name="Normal 5 3 5 3 2 2" xfId="2948"/>
    <cellStyle name="Normal 5 3 5 3 3" xfId="1170"/>
    <cellStyle name="Normal 5 3 5 3 3 2" xfId="2676"/>
    <cellStyle name="Normal 5 3 5 3 4" xfId="1729"/>
    <cellStyle name="Normal 5 3 5 3 4 2" xfId="3220"/>
    <cellStyle name="Normal 5 3 5 3 5" xfId="2372"/>
    <cellStyle name="Normal 5 3 5 3 6" xfId="2036"/>
    <cellStyle name="Normal 5 3 5 4" xfId="1307"/>
    <cellStyle name="Normal 5 3 5 4 2" xfId="2812"/>
    <cellStyle name="Normal 5 3 5 5" xfId="1034"/>
    <cellStyle name="Normal 5 3 5 5 2" xfId="2540"/>
    <cellStyle name="Normal 5 3 5 6" xfId="1592"/>
    <cellStyle name="Normal 5 3 5 6 2" xfId="3084"/>
    <cellStyle name="Normal 5 3 5 7" xfId="2236"/>
    <cellStyle name="Normal 5 3 5 8" xfId="1900"/>
    <cellStyle name="Normal 5 3 6" xfId="763"/>
    <cellStyle name="Normal 5 3 6 2" xfId="900"/>
    <cellStyle name="Normal 5 3 6 2 2" xfId="1480"/>
    <cellStyle name="Normal 5 3 6 2 2 2" xfId="2984"/>
    <cellStyle name="Normal 5 3 6 2 3" xfId="1206"/>
    <cellStyle name="Normal 5 3 6 2 3 2" xfId="2712"/>
    <cellStyle name="Normal 5 3 6 2 4" xfId="1765"/>
    <cellStyle name="Normal 5 3 6 2 4 2" xfId="3256"/>
    <cellStyle name="Normal 5 3 6 2 5" xfId="2408"/>
    <cellStyle name="Normal 5 3 6 2 6" xfId="2072"/>
    <cellStyle name="Normal 5 3 6 3" xfId="1343"/>
    <cellStyle name="Normal 5 3 6 3 2" xfId="2848"/>
    <cellStyle name="Normal 5 3 6 4" xfId="1070"/>
    <cellStyle name="Normal 5 3 6 4 2" xfId="2576"/>
    <cellStyle name="Normal 5 3 6 5" xfId="1629"/>
    <cellStyle name="Normal 5 3 6 5 2" xfId="3120"/>
    <cellStyle name="Normal 5 3 6 6" xfId="2272"/>
    <cellStyle name="Normal 5 3 6 7" xfId="1936"/>
    <cellStyle name="Normal 5 3 7" xfId="831"/>
    <cellStyle name="Normal 5 3 7 2" xfId="1411"/>
    <cellStyle name="Normal 5 3 7 2 2" xfId="2916"/>
    <cellStyle name="Normal 5 3 7 3" xfId="1138"/>
    <cellStyle name="Normal 5 3 7 3 2" xfId="2644"/>
    <cellStyle name="Normal 5 3 7 4" xfId="1697"/>
    <cellStyle name="Normal 5 3 7 4 2" xfId="3188"/>
    <cellStyle name="Normal 5 3 7 5" xfId="2340"/>
    <cellStyle name="Normal 5 3 7 6" xfId="2004"/>
    <cellStyle name="Normal 5 3 8" xfId="690"/>
    <cellStyle name="Normal 5 3 8 2" xfId="1274"/>
    <cellStyle name="Normal 5 3 8 2 2" xfId="2780"/>
    <cellStyle name="Normal 5 3 8 3" xfId="2204"/>
    <cellStyle name="Normal 5 3 8 4" xfId="1868"/>
    <cellStyle name="Normal 5 3 9" xfId="970"/>
    <cellStyle name="Normal 5 3 9 2" xfId="2476"/>
    <cellStyle name="Normal 5 3 9 3" xfId="2140"/>
    <cellStyle name="Normal 5 4" xfId="445"/>
    <cellStyle name="Normal 5 4 10" xfId="1557"/>
    <cellStyle name="Normal 5 4 10 2" xfId="3055"/>
    <cellStyle name="Normal 5 4 11" xfId="2175"/>
    <cellStyle name="Normal 5 4 12" xfId="1839"/>
    <cellStyle name="Normal 5 4 2" xfId="665"/>
    <cellStyle name="Normal 5 4 2 10" xfId="2183"/>
    <cellStyle name="Normal 5 4 2 11" xfId="1847"/>
    <cellStyle name="Normal 5 4 2 2" xfId="685"/>
    <cellStyle name="Normal 5 4 2 2 10" xfId="1863"/>
    <cellStyle name="Normal 5 4 2 2 2" xfId="753"/>
    <cellStyle name="Normal 5 4 2 2 2 2" xfId="822"/>
    <cellStyle name="Normal 5 4 2 2 2 2 2" xfId="959"/>
    <cellStyle name="Normal 5 4 2 2 2 2 2 2" xfId="1539"/>
    <cellStyle name="Normal 5 4 2 2 2 2 2 2 2" xfId="3043"/>
    <cellStyle name="Normal 5 4 2 2 2 2 2 3" xfId="1265"/>
    <cellStyle name="Normal 5 4 2 2 2 2 2 3 2" xfId="2771"/>
    <cellStyle name="Normal 5 4 2 2 2 2 2 4" xfId="1824"/>
    <cellStyle name="Normal 5 4 2 2 2 2 2 4 2" xfId="3315"/>
    <cellStyle name="Normal 5 4 2 2 2 2 2 5" xfId="2467"/>
    <cellStyle name="Normal 5 4 2 2 2 2 2 6" xfId="2131"/>
    <cellStyle name="Normal 5 4 2 2 2 2 3" xfId="1402"/>
    <cellStyle name="Normal 5 4 2 2 2 2 3 2" xfId="2907"/>
    <cellStyle name="Normal 5 4 2 2 2 2 4" xfId="1129"/>
    <cellStyle name="Normal 5 4 2 2 2 2 4 2" xfId="2635"/>
    <cellStyle name="Normal 5 4 2 2 2 2 5" xfId="1688"/>
    <cellStyle name="Normal 5 4 2 2 2 2 5 2" xfId="3179"/>
    <cellStyle name="Normal 5 4 2 2 2 2 6" xfId="2331"/>
    <cellStyle name="Normal 5 4 2 2 2 2 7" xfId="1995"/>
    <cellStyle name="Normal 5 4 2 2 2 3" xfId="891"/>
    <cellStyle name="Normal 5 4 2 2 2 3 2" xfId="1471"/>
    <cellStyle name="Normal 5 4 2 2 2 3 2 2" xfId="2975"/>
    <cellStyle name="Normal 5 4 2 2 2 3 3" xfId="1197"/>
    <cellStyle name="Normal 5 4 2 2 2 3 3 2" xfId="2703"/>
    <cellStyle name="Normal 5 4 2 2 2 3 4" xfId="1756"/>
    <cellStyle name="Normal 5 4 2 2 2 3 4 2" xfId="3247"/>
    <cellStyle name="Normal 5 4 2 2 2 3 5" xfId="2399"/>
    <cellStyle name="Normal 5 4 2 2 2 3 6" xfId="2063"/>
    <cellStyle name="Normal 5 4 2 2 2 4" xfId="1334"/>
    <cellStyle name="Normal 5 4 2 2 2 4 2" xfId="2839"/>
    <cellStyle name="Normal 5 4 2 2 2 5" xfId="1061"/>
    <cellStyle name="Normal 5 4 2 2 2 5 2" xfId="2567"/>
    <cellStyle name="Normal 5 4 2 2 2 6" xfId="1619"/>
    <cellStyle name="Normal 5 4 2 2 2 6 2" xfId="3111"/>
    <cellStyle name="Normal 5 4 2 2 2 7" xfId="2263"/>
    <cellStyle name="Normal 5 4 2 2 2 8" xfId="1927"/>
    <cellStyle name="Normal 5 4 2 2 3" xfId="790"/>
    <cellStyle name="Normal 5 4 2 2 3 2" xfId="927"/>
    <cellStyle name="Normal 5 4 2 2 3 2 2" xfId="1507"/>
    <cellStyle name="Normal 5 4 2 2 3 2 2 2" xfId="3011"/>
    <cellStyle name="Normal 5 4 2 2 3 2 3" xfId="1233"/>
    <cellStyle name="Normal 5 4 2 2 3 2 3 2" xfId="2739"/>
    <cellStyle name="Normal 5 4 2 2 3 2 4" xfId="1792"/>
    <cellStyle name="Normal 5 4 2 2 3 2 4 2" xfId="3283"/>
    <cellStyle name="Normal 5 4 2 2 3 2 5" xfId="2435"/>
    <cellStyle name="Normal 5 4 2 2 3 2 6" xfId="2099"/>
    <cellStyle name="Normal 5 4 2 2 3 3" xfId="1370"/>
    <cellStyle name="Normal 5 4 2 2 3 3 2" xfId="2875"/>
    <cellStyle name="Normal 5 4 2 2 3 4" xfId="1097"/>
    <cellStyle name="Normal 5 4 2 2 3 4 2" xfId="2603"/>
    <cellStyle name="Normal 5 4 2 2 3 5" xfId="1656"/>
    <cellStyle name="Normal 5 4 2 2 3 5 2" xfId="3147"/>
    <cellStyle name="Normal 5 4 2 2 3 6" xfId="2299"/>
    <cellStyle name="Normal 5 4 2 2 3 7" xfId="1963"/>
    <cellStyle name="Normal 5 4 2 2 4" xfId="859"/>
    <cellStyle name="Normal 5 4 2 2 4 2" xfId="1439"/>
    <cellStyle name="Normal 5 4 2 2 4 2 2" xfId="2943"/>
    <cellStyle name="Normal 5 4 2 2 4 3" xfId="1165"/>
    <cellStyle name="Normal 5 4 2 2 4 3 2" xfId="2671"/>
    <cellStyle name="Normal 5 4 2 2 4 4" xfId="1724"/>
    <cellStyle name="Normal 5 4 2 2 4 4 2" xfId="3215"/>
    <cellStyle name="Normal 5 4 2 2 4 5" xfId="2367"/>
    <cellStyle name="Normal 5 4 2 2 4 6" xfId="2031"/>
    <cellStyle name="Normal 5 4 2 2 5" xfId="717"/>
    <cellStyle name="Normal 5 4 2 2 5 2" xfId="1302"/>
    <cellStyle name="Normal 5 4 2 2 5 2 2" xfId="2807"/>
    <cellStyle name="Normal 5 4 2 2 5 3" xfId="2231"/>
    <cellStyle name="Normal 5 4 2 2 5 4" xfId="1895"/>
    <cellStyle name="Normal 5 4 2 2 6" xfId="997"/>
    <cellStyle name="Normal 5 4 2 2 6 2" xfId="2503"/>
    <cellStyle name="Normal 5 4 2 2 6 3" xfId="2167"/>
    <cellStyle name="Normal 5 4 2 2 7" xfId="1029"/>
    <cellStyle name="Normal 5 4 2 2 7 2" xfId="2535"/>
    <cellStyle name="Normal 5 4 2 2 8" xfId="1585"/>
    <cellStyle name="Normal 5 4 2 2 8 2" xfId="3079"/>
    <cellStyle name="Normal 5 4 2 2 9" xfId="2199"/>
    <cellStyle name="Normal 5 4 2 3" xfId="737"/>
    <cellStyle name="Normal 5 4 2 3 2" xfId="806"/>
    <cellStyle name="Normal 5 4 2 3 2 2" xfId="943"/>
    <cellStyle name="Normal 5 4 2 3 2 2 2" xfId="1523"/>
    <cellStyle name="Normal 5 4 2 3 2 2 2 2" xfId="3027"/>
    <cellStyle name="Normal 5 4 2 3 2 2 3" xfId="1249"/>
    <cellStyle name="Normal 5 4 2 3 2 2 3 2" xfId="2755"/>
    <cellStyle name="Normal 5 4 2 3 2 2 4" xfId="1808"/>
    <cellStyle name="Normal 5 4 2 3 2 2 4 2" xfId="3299"/>
    <cellStyle name="Normal 5 4 2 3 2 2 5" xfId="2451"/>
    <cellStyle name="Normal 5 4 2 3 2 2 6" xfId="2115"/>
    <cellStyle name="Normal 5 4 2 3 2 3" xfId="1386"/>
    <cellStyle name="Normal 5 4 2 3 2 3 2" xfId="2891"/>
    <cellStyle name="Normal 5 4 2 3 2 4" xfId="1113"/>
    <cellStyle name="Normal 5 4 2 3 2 4 2" xfId="2619"/>
    <cellStyle name="Normal 5 4 2 3 2 5" xfId="1672"/>
    <cellStyle name="Normal 5 4 2 3 2 5 2" xfId="3163"/>
    <cellStyle name="Normal 5 4 2 3 2 6" xfId="2315"/>
    <cellStyle name="Normal 5 4 2 3 2 7" xfId="1979"/>
    <cellStyle name="Normal 5 4 2 3 3" xfId="875"/>
    <cellStyle name="Normal 5 4 2 3 3 2" xfId="1455"/>
    <cellStyle name="Normal 5 4 2 3 3 2 2" xfId="2959"/>
    <cellStyle name="Normal 5 4 2 3 3 3" xfId="1181"/>
    <cellStyle name="Normal 5 4 2 3 3 3 2" xfId="2687"/>
    <cellStyle name="Normal 5 4 2 3 3 4" xfId="1740"/>
    <cellStyle name="Normal 5 4 2 3 3 4 2" xfId="3231"/>
    <cellStyle name="Normal 5 4 2 3 3 5" xfId="2383"/>
    <cellStyle name="Normal 5 4 2 3 3 6" xfId="2047"/>
    <cellStyle name="Normal 5 4 2 3 4" xfId="1318"/>
    <cellStyle name="Normal 5 4 2 3 4 2" xfId="2823"/>
    <cellStyle name="Normal 5 4 2 3 5" xfId="1045"/>
    <cellStyle name="Normal 5 4 2 3 5 2" xfId="2551"/>
    <cellStyle name="Normal 5 4 2 3 6" xfId="1603"/>
    <cellStyle name="Normal 5 4 2 3 6 2" xfId="3095"/>
    <cellStyle name="Normal 5 4 2 3 7" xfId="2247"/>
    <cellStyle name="Normal 5 4 2 3 8" xfId="1911"/>
    <cellStyle name="Normal 5 4 2 4" xfId="774"/>
    <cellStyle name="Normal 5 4 2 4 2" xfId="911"/>
    <cellStyle name="Normal 5 4 2 4 2 2" xfId="1491"/>
    <cellStyle name="Normal 5 4 2 4 2 2 2" xfId="2995"/>
    <cellStyle name="Normal 5 4 2 4 2 3" xfId="1217"/>
    <cellStyle name="Normal 5 4 2 4 2 3 2" xfId="2723"/>
    <cellStyle name="Normal 5 4 2 4 2 4" xfId="1776"/>
    <cellStyle name="Normal 5 4 2 4 2 4 2" xfId="3267"/>
    <cellStyle name="Normal 5 4 2 4 2 5" xfId="2419"/>
    <cellStyle name="Normal 5 4 2 4 2 6" xfId="2083"/>
    <cellStyle name="Normal 5 4 2 4 3" xfId="1354"/>
    <cellStyle name="Normal 5 4 2 4 3 2" xfId="2859"/>
    <cellStyle name="Normal 5 4 2 4 4" xfId="1081"/>
    <cellStyle name="Normal 5 4 2 4 4 2" xfId="2587"/>
    <cellStyle name="Normal 5 4 2 4 5" xfId="1640"/>
    <cellStyle name="Normal 5 4 2 4 5 2" xfId="3131"/>
    <cellStyle name="Normal 5 4 2 4 6" xfId="2283"/>
    <cellStyle name="Normal 5 4 2 4 7" xfId="1947"/>
    <cellStyle name="Normal 5 4 2 5" xfId="843"/>
    <cellStyle name="Normal 5 4 2 5 2" xfId="1423"/>
    <cellStyle name="Normal 5 4 2 5 2 2" xfId="2927"/>
    <cellStyle name="Normal 5 4 2 5 3" xfId="1149"/>
    <cellStyle name="Normal 5 4 2 5 3 2" xfId="2655"/>
    <cellStyle name="Normal 5 4 2 5 4" xfId="1708"/>
    <cellStyle name="Normal 5 4 2 5 4 2" xfId="3199"/>
    <cellStyle name="Normal 5 4 2 5 5" xfId="2351"/>
    <cellStyle name="Normal 5 4 2 5 6" xfId="2015"/>
    <cellStyle name="Normal 5 4 2 6" xfId="701"/>
    <cellStyle name="Normal 5 4 2 6 2" xfId="1286"/>
    <cellStyle name="Normal 5 4 2 6 2 2" xfId="2791"/>
    <cellStyle name="Normal 5 4 2 6 3" xfId="2215"/>
    <cellStyle name="Normal 5 4 2 6 4" xfId="1879"/>
    <cellStyle name="Normal 5 4 2 7" xfId="981"/>
    <cellStyle name="Normal 5 4 2 7 2" xfId="2487"/>
    <cellStyle name="Normal 5 4 2 7 3" xfId="2151"/>
    <cellStyle name="Normal 5 4 2 8" xfId="1013"/>
    <cellStyle name="Normal 5 4 2 8 2" xfId="2519"/>
    <cellStyle name="Normal 5 4 2 9" xfId="1567"/>
    <cellStyle name="Normal 5 4 2 9 2" xfId="3063"/>
    <cellStyle name="Normal 5 4 3" xfId="677"/>
    <cellStyle name="Normal 5 4 3 10" xfId="1855"/>
    <cellStyle name="Normal 5 4 3 2" xfId="745"/>
    <cellStyle name="Normal 5 4 3 2 2" xfId="814"/>
    <cellStyle name="Normal 5 4 3 2 2 2" xfId="951"/>
    <cellStyle name="Normal 5 4 3 2 2 2 2" xfId="1531"/>
    <cellStyle name="Normal 5 4 3 2 2 2 2 2" xfId="3035"/>
    <cellStyle name="Normal 5 4 3 2 2 2 3" xfId="1257"/>
    <cellStyle name="Normal 5 4 3 2 2 2 3 2" xfId="2763"/>
    <cellStyle name="Normal 5 4 3 2 2 2 4" xfId="1816"/>
    <cellStyle name="Normal 5 4 3 2 2 2 4 2" xfId="3307"/>
    <cellStyle name="Normal 5 4 3 2 2 2 5" xfId="2459"/>
    <cellStyle name="Normal 5 4 3 2 2 2 6" xfId="2123"/>
    <cellStyle name="Normal 5 4 3 2 2 3" xfId="1394"/>
    <cellStyle name="Normal 5 4 3 2 2 3 2" xfId="2899"/>
    <cellStyle name="Normal 5 4 3 2 2 4" xfId="1121"/>
    <cellStyle name="Normal 5 4 3 2 2 4 2" xfId="2627"/>
    <cellStyle name="Normal 5 4 3 2 2 5" xfId="1680"/>
    <cellStyle name="Normal 5 4 3 2 2 5 2" xfId="3171"/>
    <cellStyle name="Normal 5 4 3 2 2 6" xfId="2323"/>
    <cellStyle name="Normal 5 4 3 2 2 7" xfId="1987"/>
    <cellStyle name="Normal 5 4 3 2 3" xfId="883"/>
    <cellStyle name="Normal 5 4 3 2 3 2" xfId="1463"/>
    <cellStyle name="Normal 5 4 3 2 3 2 2" xfId="2967"/>
    <cellStyle name="Normal 5 4 3 2 3 3" xfId="1189"/>
    <cellStyle name="Normal 5 4 3 2 3 3 2" xfId="2695"/>
    <cellStyle name="Normal 5 4 3 2 3 4" xfId="1748"/>
    <cellStyle name="Normal 5 4 3 2 3 4 2" xfId="3239"/>
    <cellStyle name="Normal 5 4 3 2 3 5" xfId="2391"/>
    <cellStyle name="Normal 5 4 3 2 3 6" xfId="2055"/>
    <cellStyle name="Normal 5 4 3 2 4" xfId="1326"/>
    <cellStyle name="Normal 5 4 3 2 4 2" xfId="2831"/>
    <cellStyle name="Normal 5 4 3 2 5" xfId="1053"/>
    <cellStyle name="Normal 5 4 3 2 5 2" xfId="2559"/>
    <cellStyle name="Normal 5 4 3 2 6" xfId="1611"/>
    <cellStyle name="Normal 5 4 3 2 6 2" xfId="3103"/>
    <cellStyle name="Normal 5 4 3 2 7" xfId="2255"/>
    <cellStyle name="Normal 5 4 3 2 8" xfId="1919"/>
    <cellStyle name="Normal 5 4 3 3" xfId="782"/>
    <cellStyle name="Normal 5 4 3 3 2" xfId="919"/>
    <cellStyle name="Normal 5 4 3 3 2 2" xfId="1499"/>
    <cellStyle name="Normal 5 4 3 3 2 2 2" xfId="3003"/>
    <cellStyle name="Normal 5 4 3 3 2 3" xfId="1225"/>
    <cellStyle name="Normal 5 4 3 3 2 3 2" xfId="2731"/>
    <cellStyle name="Normal 5 4 3 3 2 4" xfId="1784"/>
    <cellStyle name="Normal 5 4 3 3 2 4 2" xfId="3275"/>
    <cellStyle name="Normal 5 4 3 3 2 5" xfId="2427"/>
    <cellStyle name="Normal 5 4 3 3 2 6" xfId="2091"/>
    <cellStyle name="Normal 5 4 3 3 3" xfId="1362"/>
    <cellStyle name="Normal 5 4 3 3 3 2" xfId="2867"/>
    <cellStyle name="Normal 5 4 3 3 4" xfId="1089"/>
    <cellStyle name="Normal 5 4 3 3 4 2" xfId="2595"/>
    <cellStyle name="Normal 5 4 3 3 5" xfId="1648"/>
    <cellStyle name="Normal 5 4 3 3 5 2" xfId="3139"/>
    <cellStyle name="Normal 5 4 3 3 6" xfId="2291"/>
    <cellStyle name="Normal 5 4 3 3 7" xfId="1955"/>
    <cellStyle name="Normal 5 4 3 4" xfId="851"/>
    <cellStyle name="Normal 5 4 3 4 2" xfId="1431"/>
    <cellStyle name="Normal 5 4 3 4 2 2" xfId="2935"/>
    <cellStyle name="Normal 5 4 3 4 3" xfId="1157"/>
    <cellStyle name="Normal 5 4 3 4 3 2" xfId="2663"/>
    <cellStyle name="Normal 5 4 3 4 4" xfId="1716"/>
    <cellStyle name="Normal 5 4 3 4 4 2" xfId="3207"/>
    <cellStyle name="Normal 5 4 3 4 5" xfId="2359"/>
    <cellStyle name="Normal 5 4 3 4 6" xfId="2023"/>
    <cellStyle name="Normal 5 4 3 5" xfId="709"/>
    <cellStyle name="Normal 5 4 3 5 2" xfId="1294"/>
    <cellStyle name="Normal 5 4 3 5 2 2" xfId="2799"/>
    <cellStyle name="Normal 5 4 3 5 3" xfId="2223"/>
    <cellStyle name="Normal 5 4 3 5 4" xfId="1887"/>
    <cellStyle name="Normal 5 4 3 6" xfId="989"/>
    <cellStyle name="Normal 5 4 3 6 2" xfId="2495"/>
    <cellStyle name="Normal 5 4 3 6 3" xfId="2159"/>
    <cellStyle name="Normal 5 4 3 7" xfId="1021"/>
    <cellStyle name="Normal 5 4 3 7 2" xfId="2527"/>
    <cellStyle name="Normal 5 4 3 8" xfId="1577"/>
    <cellStyle name="Normal 5 4 3 8 2" xfId="3071"/>
    <cellStyle name="Normal 5 4 3 9" xfId="2191"/>
    <cellStyle name="Normal 5 4 4" xfId="729"/>
    <cellStyle name="Normal 5 4 4 2" xfId="798"/>
    <cellStyle name="Normal 5 4 4 2 2" xfId="935"/>
    <cellStyle name="Normal 5 4 4 2 2 2" xfId="1515"/>
    <cellStyle name="Normal 5 4 4 2 2 2 2" xfId="3019"/>
    <cellStyle name="Normal 5 4 4 2 2 3" xfId="1241"/>
    <cellStyle name="Normal 5 4 4 2 2 3 2" xfId="2747"/>
    <cellStyle name="Normal 5 4 4 2 2 4" xfId="1800"/>
    <cellStyle name="Normal 5 4 4 2 2 4 2" xfId="3291"/>
    <cellStyle name="Normal 5 4 4 2 2 5" xfId="2443"/>
    <cellStyle name="Normal 5 4 4 2 2 6" xfId="2107"/>
    <cellStyle name="Normal 5 4 4 2 3" xfId="1378"/>
    <cellStyle name="Normal 5 4 4 2 3 2" xfId="2883"/>
    <cellStyle name="Normal 5 4 4 2 4" xfId="1105"/>
    <cellStyle name="Normal 5 4 4 2 4 2" xfId="2611"/>
    <cellStyle name="Normal 5 4 4 2 5" xfId="1664"/>
    <cellStyle name="Normal 5 4 4 2 5 2" xfId="3155"/>
    <cellStyle name="Normal 5 4 4 2 6" xfId="2307"/>
    <cellStyle name="Normal 5 4 4 2 7" xfId="1971"/>
    <cellStyle name="Normal 5 4 4 3" xfId="867"/>
    <cellStyle name="Normal 5 4 4 3 2" xfId="1447"/>
    <cellStyle name="Normal 5 4 4 3 2 2" xfId="2951"/>
    <cellStyle name="Normal 5 4 4 3 3" xfId="1173"/>
    <cellStyle name="Normal 5 4 4 3 3 2" xfId="2679"/>
    <cellStyle name="Normal 5 4 4 3 4" xfId="1732"/>
    <cellStyle name="Normal 5 4 4 3 4 2" xfId="3223"/>
    <cellStyle name="Normal 5 4 4 3 5" xfId="2375"/>
    <cellStyle name="Normal 5 4 4 3 6" xfId="2039"/>
    <cellStyle name="Normal 5 4 4 4" xfId="1310"/>
    <cellStyle name="Normal 5 4 4 4 2" xfId="2815"/>
    <cellStyle name="Normal 5 4 4 5" xfId="1037"/>
    <cellStyle name="Normal 5 4 4 5 2" xfId="2543"/>
    <cellStyle name="Normal 5 4 4 6" xfId="1595"/>
    <cellStyle name="Normal 5 4 4 6 2" xfId="3087"/>
    <cellStyle name="Normal 5 4 4 7" xfId="2239"/>
    <cellStyle name="Normal 5 4 4 8" xfId="1903"/>
    <cellStyle name="Normal 5 4 5" xfId="766"/>
    <cellStyle name="Normal 5 4 5 2" xfId="903"/>
    <cellStyle name="Normal 5 4 5 2 2" xfId="1483"/>
    <cellStyle name="Normal 5 4 5 2 2 2" xfId="2987"/>
    <cellStyle name="Normal 5 4 5 2 3" xfId="1209"/>
    <cellStyle name="Normal 5 4 5 2 3 2" xfId="2715"/>
    <cellStyle name="Normal 5 4 5 2 4" xfId="1768"/>
    <cellStyle name="Normal 5 4 5 2 4 2" xfId="3259"/>
    <cellStyle name="Normal 5 4 5 2 5" xfId="2411"/>
    <cellStyle name="Normal 5 4 5 2 6" xfId="2075"/>
    <cellStyle name="Normal 5 4 5 3" xfId="1346"/>
    <cellStyle name="Normal 5 4 5 3 2" xfId="2851"/>
    <cellStyle name="Normal 5 4 5 4" xfId="1073"/>
    <cellStyle name="Normal 5 4 5 4 2" xfId="2579"/>
    <cellStyle name="Normal 5 4 5 5" xfId="1632"/>
    <cellStyle name="Normal 5 4 5 5 2" xfId="3123"/>
    <cellStyle name="Normal 5 4 5 6" xfId="2275"/>
    <cellStyle name="Normal 5 4 5 7" xfId="1939"/>
    <cellStyle name="Normal 5 4 6" xfId="835"/>
    <cellStyle name="Normal 5 4 6 2" xfId="1415"/>
    <cellStyle name="Normal 5 4 6 2 2" xfId="2919"/>
    <cellStyle name="Normal 5 4 6 3" xfId="1141"/>
    <cellStyle name="Normal 5 4 6 3 2" xfId="2647"/>
    <cellStyle name="Normal 5 4 6 4" xfId="1700"/>
    <cellStyle name="Normal 5 4 6 4 2" xfId="3191"/>
    <cellStyle name="Normal 5 4 6 5" xfId="2343"/>
    <cellStyle name="Normal 5 4 6 6" xfId="2007"/>
    <cellStyle name="Normal 5 4 7" xfId="693"/>
    <cellStyle name="Normal 5 4 7 2" xfId="1278"/>
    <cellStyle name="Normal 5 4 7 2 2" xfId="2783"/>
    <cellStyle name="Normal 5 4 7 3" xfId="2207"/>
    <cellStyle name="Normal 5 4 7 4" xfId="1871"/>
    <cellStyle name="Normal 5 4 8" xfId="973"/>
    <cellStyle name="Normal 5 4 8 2" xfId="2479"/>
    <cellStyle name="Normal 5 4 8 3" xfId="2143"/>
    <cellStyle name="Normal 5 4 9" xfId="1005"/>
    <cellStyle name="Normal 5 4 9 2" xfId="2511"/>
    <cellStyle name="Normal 5 5" xfId="661"/>
    <cellStyle name="Normal 5 5 10" xfId="2179"/>
    <cellStyle name="Normal 5 5 11" xfId="1843"/>
    <cellStyle name="Normal 5 5 2" xfId="681"/>
    <cellStyle name="Normal 5 5 2 10" xfId="1859"/>
    <cellStyle name="Normal 5 5 2 2" xfId="749"/>
    <cellStyle name="Normal 5 5 2 2 2" xfId="818"/>
    <cellStyle name="Normal 5 5 2 2 2 2" xfId="955"/>
    <cellStyle name="Normal 5 5 2 2 2 2 2" xfId="1535"/>
    <cellStyle name="Normal 5 5 2 2 2 2 2 2" xfId="3039"/>
    <cellStyle name="Normal 5 5 2 2 2 2 3" xfId="1261"/>
    <cellStyle name="Normal 5 5 2 2 2 2 3 2" xfId="2767"/>
    <cellStyle name="Normal 5 5 2 2 2 2 4" xfId="1820"/>
    <cellStyle name="Normal 5 5 2 2 2 2 4 2" xfId="3311"/>
    <cellStyle name="Normal 5 5 2 2 2 2 5" xfId="2463"/>
    <cellStyle name="Normal 5 5 2 2 2 2 6" xfId="2127"/>
    <cellStyle name="Normal 5 5 2 2 2 3" xfId="1398"/>
    <cellStyle name="Normal 5 5 2 2 2 3 2" xfId="2903"/>
    <cellStyle name="Normal 5 5 2 2 2 4" xfId="1125"/>
    <cellStyle name="Normal 5 5 2 2 2 4 2" xfId="2631"/>
    <cellStyle name="Normal 5 5 2 2 2 5" xfId="1684"/>
    <cellStyle name="Normal 5 5 2 2 2 5 2" xfId="3175"/>
    <cellStyle name="Normal 5 5 2 2 2 6" xfId="2327"/>
    <cellStyle name="Normal 5 5 2 2 2 7" xfId="1991"/>
    <cellStyle name="Normal 5 5 2 2 3" xfId="887"/>
    <cellStyle name="Normal 5 5 2 2 3 2" xfId="1467"/>
    <cellStyle name="Normal 5 5 2 2 3 2 2" xfId="2971"/>
    <cellStyle name="Normal 5 5 2 2 3 3" xfId="1193"/>
    <cellStyle name="Normal 5 5 2 2 3 3 2" xfId="2699"/>
    <cellStyle name="Normal 5 5 2 2 3 4" xfId="1752"/>
    <cellStyle name="Normal 5 5 2 2 3 4 2" xfId="3243"/>
    <cellStyle name="Normal 5 5 2 2 3 5" xfId="2395"/>
    <cellStyle name="Normal 5 5 2 2 3 6" xfId="2059"/>
    <cellStyle name="Normal 5 5 2 2 4" xfId="1330"/>
    <cellStyle name="Normal 5 5 2 2 4 2" xfId="2835"/>
    <cellStyle name="Normal 5 5 2 2 5" xfId="1057"/>
    <cellStyle name="Normal 5 5 2 2 5 2" xfId="2563"/>
    <cellStyle name="Normal 5 5 2 2 6" xfId="1615"/>
    <cellStyle name="Normal 5 5 2 2 6 2" xfId="3107"/>
    <cellStyle name="Normal 5 5 2 2 7" xfId="2259"/>
    <cellStyle name="Normal 5 5 2 2 8" xfId="1923"/>
    <cellStyle name="Normal 5 5 2 3" xfId="786"/>
    <cellStyle name="Normal 5 5 2 3 2" xfId="923"/>
    <cellStyle name="Normal 5 5 2 3 2 2" xfId="1503"/>
    <cellStyle name="Normal 5 5 2 3 2 2 2" xfId="3007"/>
    <cellStyle name="Normal 5 5 2 3 2 3" xfId="1229"/>
    <cellStyle name="Normal 5 5 2 3 2 3 2" xfId="2735"/>
    <cellStyle name="Normal 5 5 2 3 2 4" xfId="1788"/>
    <cellStyle name="Normal 5 5 2 3 2 4 2" xfId="3279"/>
    <cellStyle name="Normal 5 5 2 3 2 5" xfId="2431"/>
    <cellStyle name="Normal 5 5 2 3 2 6" xfId="2095"/>
    <cellStyle name="Normal 5 5 2 3 3" xfId="1366"/>
    <cellStyle name="Normal 5 5 2 3 3 2" xfId="2871"/>
    <cellStyle name="Normal 5 5 2 3 4" xfId="1093"/>
    <cellStyle name="Normal 5 5 2 3 4 2" xfId="2599"/>
    <cellStyle name="Normal 5 5 2 3 5" xfId="1652"/>
    <cellStyle name="Normal 5 5 2 3 5 2" xfId="3143"/>
    <cellStyle name="Normal 5 5 2 3 6" xfId="2295"/>
    <cellStyle name="Normal 5 5 2 3 7" xfId="1959"/>
    <cellStyle name="Normal 5 5 2 4" xfId="855"/>
    <cellStyle name="Normal 5 5 2 4 2" xfId="1435"/>
    <cellStyle name="Normal 5 5 2 4 2 2" xfId="2939"/>
    <cellStyle name="Normal 5 5 2 4 3" xfId="1161"/>
    <cellStyle name="Normal 5 5 2 4 3 2" xfId="2667"/>
    <cellStyle name="Normal 5 5 2 4 4" xfId="1720"/>
    <cellStyle name="Normal 5 5 2 4 4 2" xfId="3211"/>
    <cellStyle name="Normal 5 5 2 4 5" xfId="2363"/>
    <cellStyle name="Normal 5 5 2 4 6" xfId="2027"/>
    <cellStyle name="Normal 5 5 2 5" xfId="713"/>
    <cellStyle name="Normal 5 5 2 5 2" xfId="1298"/>
    <cellStyle name="Normal 5 5 2 5 2 2" xfId="2803"/>
    <cellStyle name="Normal 5 5 2 5 3" xfId="2227"/>
    <cellStyle name="Normal 5 5 2 5 4" xfId="1891"/>
    <cellStyle name="Normal 5 5 2 6" xfId="993"/>
    <cellStyle name="Normal 5 5 2 6 2" xfId="2499"/>
    <cellStyle name="Normal 5 5 2 6 3" xfId="2163"/>
    <cellStyle name="Normal 5 5 2 7" xfId="1025"/>
    <cellStyle name="Normal 5 5 2 7 2" xfId="2531"/>
    <cellStyle name="Normal 5 5 2 8" xfId="1581"/>
    <cellStyle name="Normal 5 5 2 8 2" xfId="3075"/>
    <cellStyle name="Normal 5 5 2 9" xfId="2195"/>
    <cellStyle name="Normal 5 5 3" xfId="733"/>
    <cellStyle name="Normal 5 5 3 2" xfId="802"/>
    <cellStyle name="Normal 5 5 3 2 2" xfId="939"/>
    <cellStyle name="Normal 5 5 3 2 2 2" xfId="1519"/>
    <cellStyle name="Normal 5 5 3 2 2 2 2" xfId="3023"/>
    <cellStyle name="Normal 5 5 3 2 2 3" xfId="1245"/>
    <cellStyle name="Normal 5 5 3 2 2 3 2" xfId="2751"/>
    <cellStyle name="Normal 5 5 3 2 2 4" xfId="1804"/>
    <cellStyle name="Normal 5 5 3 2 2 4 2" xfId="3295"/>
    <cellStyle name="Normal 5 5 3 2 2 5" xfId="2447"/>
    <cellStyle name="Normal 5 5 3 2 2 6" xfId="2111"/>
    <cellStyle name="Normal 5 5 3 2 3" xfId="1382"/>
    <cellStyle name="Normal 5 5 3 2 3 2" xfId="2887"/>
    <cellStyle name="Normal 5 5 3 2 4" xfId="1109"/>
    <cellStyle name="Normal 5 5 3 2 4 2" xfId="2615"/>
    <cellStyle name="Normal 5 5 3 2 5" xfId="1668"/>
    <cellStyle name="Normal 5 5 3 2 5 2" xfId="3159"/>
    <cellStyle name="Normal 5 5 3 2 6" xfId="2311"/>
    <cellStyle name="Normal 5 5 3 2 7" xfId="1975"/>
    <cellStyle name="Normal 5 5 3 3" xfId="871"/>
    <cellStyle name="Normal 5 5 3 3 2" xfId="1451"/>
    <cellStyle name="Normal 5 5 3 3 2 2" xfId="2955"/>
    <cellStyle name="Normal 5 5 3 3 3" xfId="1177"/>
    <cellStyle name="Normal 5 5 3 3 3 2" xfId="2683"/>
    <cellStyle name="Normal 5 5 3 3 4" xfId="1736"/>
    <cellStyle name="Normal 5 5 3 3 4 2" xfId="3227"/>
    <cellStyle name="Normal 5 5 3 3 5" xfId="2379"/>
    <cellStyle name="Normal 5 5 3 3 6" xfId="2043"/>
    <cellStyle name="Normal 5 5 3 4" xfId="1314"/>
    <cellStyle name="Normal 5 5 3 4 2" xfId="2819"/>
    <cellStyle name="Normal 5 5 3 5" xfId="1041"/>
    <cellStyle name="Normal 5 5 3 5 2" xfId="2547"/>
    <cellStyle name="Normal 5 5 3 6" xfId="1599"/>
    <cellStyle name="Normal 5 5 3 6 2" xfId="3091"/>
    <cellStyle name="Normal 5 5 3 7" xfId="2243"/>
    <cellStyle name="Normal 5 5 3 8" xfId="1907"/>
    <cellStyle name="Normal 5 5 4" xfId="770"/>
    <cellStyle name="Normal 5 5 4 2" xfId="907"/>
    <cellStyle name="Normal 5 5 4 2 2" xfId="1487"/>
    <cellStyle name="Normal 5 5 4 2 2 2" xfId="2991"/>
    <cellStyle name="Normal 5 5 4 2 3" xfId="1213"/>
    <cellStyle name="Normal 5 5 4 2 3 2" xfId="2719"/>
    <cellStyle name="Normal 5 5 4 2 4" xfId="1772"/>
    <cellStyle name="Normal 5 5 4 2 4 2" xfId="3263"/>
    <cellStyle name="Normal 5 5 4 2 5" xfId="2415"/>
    <cellStyle name="Normal 5 5 4 2 6" xfId="2079"/>
    <cellStyle name="Normal 5 5 4 3" xfId="1350"/>
    <cellStyle name="Normal 5 5 4 3 2" xfId="2855"/>
    <cellStyle name="Normal 5 5 4 4" xfId="1077"/>
    <cellStyle name="Normal 5 5 4 4 2" xfId="2583"/>
    <cellStyle name="Normal 5 5 4 5" xfId="1636"/>
    <cellStyle name="Normal 5 5 4 5 2" xfId="3127"/>
    <cellStyle name="Normal 5 5 4 6" xfId="2279"/>
    <cellStyle name="Normal 5 5 4 7" xfId="1943"/>
    <cellStyle name="Normal 5 5 5" xfId="839"/>
    <cellStyle name="Normal 5 5 5 2" xfId="1419"/>
    <cellStyle name="Normal 5 5 5 2 2" xfId="2923"/>
    <cellStyle name="Normal 5 5 5 3" xfId="1145"/>
    <cellStyle name="Normal 5 5 5 3 2" xfId="2651"/>
    <cellStyle name="Normal 5 5 5 4" xfId="1704"/>
    <cellStyle name="Normal 5 5 5 4 2" xfId="3195"/>
    <cellStyle name="Normal 5 5 5 5" xfId="2347"/>
    <cellStyle name="Normal 5 5 5 6" xfId="2011"/>
    <cellStyle name="Normal 5 5 6" xfId="697"/>
    <cellStyle name="Normal 5 5 6 2" xfId="1282"/>
    <cellStyle name="Normal 5 5 6 2 2" xfId="2787"/>
    <cellStyle name="Normal 5 5 6 3" xfId="2211"/>
    <cellStyle name="Normal 5 5 6 4" xfId="1875"/>
    <cellStyle name="Normal 5 5 7" xfId="977"/>
    <cellStyle name="Normal 5 5 7 2" xfId="2483"/>
    <cellStyle name="Normal 5 5 7 3" xfId="2147"/>
    <cellStyle name="Normal 5 5 8" xfId="1009"/>
    <cellStyle name="Normal 5 5 8 2" xfId="2515"/>
    <cellStyle name="Normal 5 5 9" xfId="1563"/>
    <cellStyle name="Normal 5 5 9 2" xfId="3059"/>
    <cellStyle name="Normal 5 6" xfId="673"/>
    <cellStyle name="Normal 5 6 10" xfId="1851"/>
    <cellStyle name="Normal 5 6 2" xfId="741"/>
    <cellStyle name="Normal 5 6 2 2" xfId="810"/>
    <cellStyle name="Normal 5 6 2 2 2" xfId="947"/>
    <cellStyle name="Normal 5 6 2 2 2 2" xfId="1527"/>
    <cellStyle name="Normal 5 6 2 2 2 2 2" xfId="3031"/>
    <cellStyle name="Normal 5 6 2 2 2 3" xfId="1253"/>
    <cellStyle name="Normal 5 6 2 2 2 3 2" xfId="2759"/>
    <cellStyle name="Normal 5 6 2 2 2 4" xfId="1812"/>
    <cellStyle name="Normal 5 6 2 2 2 4 2" xfId="3303"/>
    <cellStyle name="Normal 5 6 2 2 2 5" xfId="2455"/>
    <cellStyle name="Normal 5 6 2 2 2 6" xfId="2119"/>
    <cellStyle name="Normal 5 6 2 2 3" xfId="1390"/>
    <cellStyle name="Normal 5 6 2 2 3 2" xfId="2895"/>
    <cellStyle name="Normal 5 6 2 2 4" xfId="1117"/>
    <cellStyle name="Normal 5 6 2 2 4 2" xfId="2623"/>
    <cellStyle name="Normal 5 6 2 2 5" xfId="1676"/>
    <cellStyle name="Normal 5 6 2 2 5 2" xfId="3167"/>
    <cellStyle name="Normal 5 6 2 2 6" xfId="2319"/>
    <cellStyle name="Normal 5 6 2 2 7" xfId="1983"/>
    <cellStyle name="Normal 5 6 2 3" xfId="879"/>
    <cellStyle name="Normal 5 6 2 3 2" xfId="1459"/>
    <cellStyle name="Normal 5 6 2 3 2 2" xfId="2963"/>
    <cellStyle name="Normal 5 6 2 3 3" xfId="1185"/>
    <cellStyle name="Normal 5 6 2 3 3 2" xfId="2691"/>
    <cellStyle name="Normal 5 6 2 3 4" xfId="1744"/>
    <cellStyle name="Normal 5 6 2 3 4 2" xfId="3235"/>
    <cellStyle name="Normal 5 6 2 3 5" xfId="2387"/>
    <cellStyle name="Normal 5 6 2 3 6" xfId="2051"/>
    <cellStyle name="Normal 5 6 2 4" xfId="1322"/>
    <cellStyle name="Normal 5 6 2 4 2" xfId="2827"/>
    <cellStyle name="Normal 5 6 2 5" xfId="1049"/>
    <cellStyle name="Normal 5 6 2 5 2" xfId="2555"/>
    <cellStyle name="Normal 5 6 2 6" xfId="1607"/>
    <cellStyle name="Normal 5 6 2 6 2" xfId="3099"/>
    <cellStyle name="Normal 5 6 2 7" xfId="2251"/>
    <cellStyle name="Normal 5 6 2 8" xfId="1915"/>
    <cellStyle name="Normal 5 6 3" xfId="778"/>
    <cellStyle name="Normal 5 6 3 2" xfId="915"/>
    <cellStyle name="Normal 5 6 3 2 2" xfId="1495"/>
    <cellStyle name="Normal 5 6 3 2 2 2" xfId="2999"/>
    <cellStyle name="Normal 5 6 3 2 3" xfId="1221"/>
    <cellStyle name="Normal 5 6 3 2 3 2" xfId="2727"/>
    <cellStyle name="Normal 5 6 3 2 4" xfId="1780"/>
    <cellStyle name="Normal 5 6 3 2 4 2" xfId="3271"/>
    <cellStyle name="Normal 5 6 3 2 5" xfId="2423"/>
    <cellStyle name="Normal 5 6 3 2 6" xfId="2087"/>
    <cellStyle name="Normal 5 6 3 3" xfId="1358"/>
    <cellStyle name="Normal 5 6 3 3 2" xfId="2863"/>
    <cellStyle name="Normal 5 6 3 4" xfId="1085"/>
    <cellStyle name="Normal 5 6 3 4 2" xfId="2591"/>
    <cellStyle name="Normal 5 6 3 5" xfId="1644"/>
    <cellStyle name="Normal 5 6 3 5 2" xfId="3135"/>
    <cellStyle name="Normal 5 6 3 6" xfId="2287"/>
    <cellStyle name="Normal 5 6 3 7" xfId="1951"/>
    <cellStyle name="Normal 5 6 4" xfId="847"/>
    <cellStyle name="Normal 5 6 4 2" xfId="1427"/>
    <cellStyle name="Normal 5 6 4 2 2" xfId="2931"/>
    <cellStyle name="Normal 5 6 4 3" xfId="1153"/>
    <cellStyle name="Normal 5 6 4 3 2" xfId="2659"/>
    <cellStyle name="Normal 5 6 4 4" xfId="1712"/>
    <cellStyle name="Normal 5 6 4 4 2" xfId="3203"/>
    <cellStyle name="Normal 5 6 4 5" xfId="2355"/>
    <cellStyle name="Normal 5 6 4 6" xfId="2019"/>
    <cellStyle name="Normal 5 6 5" xfId="705"/>
    <cellStyle name="Normal 5 6 5 2" xfId="1290"/>
    <cellStyle name="Normal 5 6 5 2 2" xfId="2795"/>
    <cellStyle name="Normal 5 6 5 3" xfId="2219"/>
    <cellStyle name="Normal 5 6 5 4" xfId="1883"/>
    <cellStyle name="Normal 5 6 6" xfId="985"/>
    <cellStyle name="Normal 5 6 6 2" xfId="2491"/>
    <cellStyle name="Normal 5 6 6 3" xfId="2155"/>
    <cellStyle name="Normal 5 6 7" xfId="1017"/>
    <cellStyle name="Normal 5 6 7 2" xfId="2523"/>
    <cellStyle name="Normal 5 6 8" xfId="1573"/>
    <cellStyle name="Normal 5 6 8 2" xfId="3067"/>
    <cellStyle name="Normal 5 6 9" xfId="2187"/>
    <cellStyle name="Normal 5 7" xfId="725"/>
    <cellStyle name="Normal 5 7 2" xfId="794"/>
    <cellStyle name="Normal 5 7 2 2" xfId="931"/>
    <cellStyle name="Normal 5 7 2 2 2" xfId="1511"/>
    <cellStyle name="Normal 5 7 2 2 2 2" xfId="3015"/>
    <cellStyle name="Normal 5 7 2 2 3" xfId="1237"/>
    <cellStyle name="Normal 5 7 2 2 3 2" xfId="2743"/>
    <cellStyle name="Normal 5 7 2 2 4" xfId="1796"/>
    <cellStyle name="Normal 5 7 2 2 4 2" xfId="3287"/>
    <cellStyle name="Normal 5 7 2 2 5" xfId="2439"/>
    <cellStyle name="Normal 5 7 2 2 6" xfId="2103"/>
    <cellStyle name="Normal 5 7 2 3" xfId="1374"/>
    <cellStyle name="Normal 5 7 2 3 2" xfId="2879"/>
    <cellStyle name="Normal 5 7 2 4" xfId="1101"/>
    <cellStyle name="Normal 5 7 2 4 2" xfId="2607"/>
    <cellStyle name="Normal 5 7 2 5" xfId="1660"/>
    <cellStyle name="Normal 5 7 2 5 2" xfId="3151"/>
    <cellStyle name="Normal 5 7 2 6" xfId="2303"/>
    <cellStyle name="Normal 5 7 2 7" xfId="1967"/>
    <cellStyle name="Normal 5 7 3" xfId="863"/>
    <cellStyle name="Normal 5 7 3 2" xfId="1443"/>
    <cellStyle name="Normal 5 7 3 2 2" xfId="2947"/>
    <cellStyle name="Normal 5 7 3 3" xfId="1169"/>
    <cellStyle name="Normal 5 7 3 3 2" xfId="2675"/>
    <cellStyle name="Normal 5 7 3 4" xfId="1728"/>
    <cellStyle name="Normal 5 7 3 4 2" xfId="3219"/>
    <cellStyle name="Normal 5 7 3 5" xfId="2371"/>
    <cellStyle name="Normal 5 7 3 6" xfId="2035"/>
    <cellStyle name="Normal 5 7 4" xfId="1306"/>
    <cellStyle name="Normal 5 7 4 2" xfId="2811"/>
    <cellStyle name="Normal 5 7 5" xfId="1033"/>
    <cellStyle name="Normal 5 7 5 2" xfId="2539"/>
    <cellStyle name="Normal 5 7 6" xfId="1591"/>
    <cellStyle name="Normal 5 7 6 2" xfId="3083"/>
    <cellStyle name="Normal 5 7 7" xfId="2235"/>
    <cellStyle name="Normal 5 7 8" xfId="1899"/>
    <cellStyle name="Normal 5 8" xfId="762"/>
    <cellStyle name="Normal 5 8 2" xfId="899"/>
    <cellStyle name="Normal 5 8 2 2" xfId="1479"/>
    <cellStyle name="Normal 5 8 2 2 2" xfId="2983"/>
    <cellStyle name="Normal 5 8 2 3" xfId="1205"/>
    <cellStyle name="Normal 5 8 2 3 2" xfId="2711"/>
    <cellStyle name="Normal 5 8 2 4" xfId="1764"/>
    <cellStyle name="Normal 5 8 2 4 2" xfId="3255"/>
    <cellStyle name="Normal 5 8 2 5" xfId="2407"/>
    <cellStyle name="Normal 5 8 2 6" xfId="2071"/>
    <cellStyle name="Normal 5 8 3" xfId="1342"/>
    <cellStyle name="Normal 5 8 3 2" xfId="2847"/>
    <cellStyle name="Normal 5 8 4" xfId="1069"/>
    <cellStyle name="Normal 5 8 4 2" xfId="2575"/>
    <cellStyle name="Normal 5 8 5" xfId="1628"/>
    <cellStyle name="Normal 5 8 5 2" xfId="3119"/>
    <cellStyle name="Normal 5 8 6" xfId="2271"/>
    <cellStyle name="Normal 5 8 7" xfId="1935"/>
    <cellStyle name="Normal 5 9" xfId="830"/>
    <cellStyle name="Normal 5 9 2" xfId="1410"/>
    <cellStyle name="Normal 5 9 2 2" xfId="2915"/>
    <cellStyle name="Normal 5 9 3" xfId="1137"/>
    <cellStyle name="Normal 5 9 3 2" xfId="2643"/>
    <cellStyle name="Normal 5 9 4" xfId="1696"/>
    <cellStyle name="Normal 5 9 4 2" xfId="3187"/>
    <cellStyle name="Normal 5 9 5" xfId="2339"/>
    <cellStyle name="Normal 5 9 6" xfId="2003"/>
    <cellStyle name="Normal 6" xfId="226"/>
    <cellStyle name="Normal 6 2" xfId="834"/>
    <cellStyle name="Normal 6 2 2" xfId="1414"/>
    <cellStyle name="Normal 6 3" xfId="1277"/>
    <cellStyle name="Normal 7" xfId="232"/>
    <cellStyle name="Normal 8" xfId="657"/>
    <cellStyle name="Normal 9" xfId="669"/>
    <cellStyle name="Percent" xfId="212" builtinId="5"/>
    <cellStyle name="Percent 2" xfId="222"/>
    <cellStyle name="Percent 3" xfId="224"/>
    <cellStyle name="Percent 3 10" xfId="971"/>
    <cellStyle name="Percent 3 10 2" xfId="2477"/>
    <cellStyle name="Percent 3 10 3" xfId="2141"/>
    <cellStyle name="Percent 3 11" xfId="1003"/>
    <cellStyle name="Percent 3 11 2" xfId="2509"/>
    <cellStyle name="Percent 3 12" xfId="1553"/>
    <cellStyle name="Percent 3 12 2" xfId="3053"/>
    <cellStyle name="Percent 3 13" xfId="2173"/>
    <cellStyle name="Percent 3 14" xfId="1837"/>
    <cellStyle name="Percent 3 2" xfId="225"/>
    <cellStyle name="Percent 3 2 10" xfId="1004"/>
    <cellStyle name="Percent 3 2 10 2" xfId="2510"/>
    <cellStyle name="Percent 3 2 11" xfId="1554"/>
    <cellStyle name="Percent 3 2 11 2" xfId="3054"/>
    <cellStyle name="Percent 3 2 12" xfId="2174"/>
    <cellStyle name="Percent 3 2 13" xfId="1838"/>
    <cellStyle name="Percent 3 2 2" xfId="448"/>
    <cellStyle name="Percent 3 2 2 10" xfId="1560"/>
    <cellStyle name="Percent 3 2 2 10 2" xfId="3058"/>
    <cellStyle name="Percent 3 2 2 11" xfId="2178"/>
    <cellStyle name="Percent 3 2 2 12" xfId="1842"/>
    <cellStyle name="Percent 3 2 2 2" xfId="668"/>
    <cellStyle name="Percent 3 2 2 2 10" xfId="2186"/>
    <cellStyle name="Percent 3 2 2 2 11" xfId="1850"/>
    <cellStyle name="Percent 3 2 2 2 2" xfId="688"/>
    <cellStyle name="Percent 3 2 2 2 2 10" xfId="1866"/>
    <cellStyle name="Percent 3 2 2 2 2 2" xfId="756"/>
    <cellStyle name="Percent 3 2 2 2 2 2 2" xfId="825"/>
    <cellStyle name="Percent 3 2 2 2 2 2 2 2" xfId="962"/>
    <cellStyle name="Percent 3 2 2 2 2 2 2 2 2" xfId="1542"/>
    <cellStyle name="Percent 3 2 2 2 2 2 2 2 2 2" xfId="3046"/>
    <cellStyle name="Percent 3 2 2 2 2 2 2 2 3" xfId="1268"/>
    <cellStyle name="Percent 3 2 2 2 2 2 2 2 3 2" xfId="2774"/>
    <cellStyle name="Percent 3 2 2 2 2 2 2 2 4" xfId="1827"/>
    <cellStyle name="Percent 3 2 2 2 2 2 2 2 4 2" xfId="3318"/>
    <cellStyle name="Percent 3 2 2 2 2 2 2 2 5" xfId="2470"/>
    <cellStyle name="Percent 3 2 2 2 2 2 2 2 6" xfId="2134"/>
    <cellStyle name="Percent 3 2 2 2 2 2 2 3" xfId="1405"/>
    <cellStyle name="Percent 3 2 2 2 2 2 2 3 2" xfId="2910"/>
    <cellStyle name="Percent 3 2 2 2 2 2 2 4" xfId="1132"/>
    <cellStyle name="Percent 3 2 2 2 2 2 2 4 2" xfId="2638"/>
    <cellStyle name="Percent 3 2 2 2 2 2 2 5" xfId="1691"/>
    <cellStyle name="Percent 3 2 2 2 2 2 2 5 2" xfId="3182"/>
    <cellStyle name="Percent 3 2 2 2 2 2 2 6" xfId="2334"/>
    <cellStyle name="Percent 3 2 2 2 2 2 2 7" xfId="1998"/>
    <cellStyle name="Percent 3 2 2 2 2 2 3" xfId="894"/>
    <cellStyle name="Percent 3 2 2 2 2 2 3 2" xfId="1474"/>
    <cellStyle name="Percent 3 2 2 2 2 2 3 2 2" xfId="2978"/>
    <cellStyle name="Percent 3 2 2 2 2 2 3 3" xfId="1200"/>
    <cellStyle name="Percent 3 2 2 2 2 2 3 3 2" xfId="2706"/>
    <cellStyle name="Percent 3 2 2 2 2 2 3 4" xfId="1759"/>
    <cellStyle name="Percent 3 2 2 2 2 2 3 4 2" xfId="3250"/>
    <cellStyle name="Percent 3 2 2 2 2 2 3 5" xfId="2402"/>
    <cellStyle name="Percent 3 2 2 2 2 2 3 6" xfId="2066"/>
    <cellStyle name="Percent 3 2 2 2 2 2 4" xfId="1337"/>
    <cellStyle name="Percent 3 2 2 2 2 2 4 2" xfId="2842"/>
    <cellStyle name="Percent 3 2 2 2 2 2 5" xfId="1064"/>
    <cellStyle name="Percent 3 2 2 2 2 2 5 2" xfId="2570"/>
    <cellStyle name="Percent 3 2 2 2 2 2 6" xfId="1622"/>
    <cellStyle name="Percent 3 2 2 2 2 2 6 2" xfId="3114"/>
    <cellStyle name="Percent 3 2 2 2 2 2 7" xfId="2266"/>
    <cellStyle name="Percent 3 2 2 2 2 2 8" xfId="1930"/>
    <cellStyle name="Percent 3 2 2 2 2 3" xfId="793"/>
    <cellStyle name="Percent 3 2 2 2 2 3 2" xfId="930"/>
    <cellStyle name="Percent 3 2 2 2 2 3 2 2" xfId="1510"/>
    <cellStyle name="Percent 3 2 2 2 2 3 2 2 2" xfId="3014"/>
    <cellStyle name="Percent 3 2 2 2 2 3 2 3" xfId="1236"/>
    <cellStyle name="Percent 3 2 2 2 2 3 2 3 2" xfId="2742"/>
    <cellStyle name="Percent 3 2 2 2 2 3 2 4" xfId="1795"/>
    <cellStyle name="Percent 3 2 2 2 2 3 2 4 2" xfId="3286"/>
    <cellStyle name="Percent 3 2 2 2 2 3 2 5" xfId="2438"/>
    <cellStyle name="Percent 3 2 2 2 2 3 2 6" xfId="2102"/>
    <cellStyle name="Percent 3 2 2 2 2 3 3" xfId="1373"/>
    <cellStyle name="Percent 3 2 2 2 2 3 3 2" xfId="2878"/>
    <cellStyle name="Percent 3 2 2 2 2 3 4" xfId="1100"/>
    <cellStyle name="Percent 3 2 2 2 2 3 4 2" xfId="2606"/>
    <cellStyle name="Percent 3 2 2 2 2 3 5" xfId="1659"/>
    <cellStyle name="Percent 3 2 2 2 2 3 5 2" xfId="3150"/>
    <cellStyle name="Percent 3 2 2 2 2 3 6" xfId="2302"/>
    <cellStyle name="Percent 3 2 2 2 2 3 7" xfId="1966"/>
    <cellStyle name="Percent 3 2 2 2 2 4" xfId="862"/>
    <cellStyle name="Percent 3 2 2 2 2 4 2" xfId="1442"/>
    <cellStyle name="Percent 3 2 2 2 2 4 2 2" xfId="2946"/>
    <cellStyle name="Percent 3 2 2 2 2 4 3" xfId="1168"/>
    <cellStyle name="Percent 3 2 2 2 2 4 3 2" xfId="2674"/>
    <cellStyle name="Percent 3 2 2 2 2 4 4" xfId="1727"/>
    <cellStyle name="Percent 3 2 2 2 2 4 4 2" xfId="3218"/>
    <cellStyle name="Percent 3 2 2 2 2 4 5" xfId="2370"/>
    <cellStyle name="Percent 3 2 2 2 2 4 6" xfId="2034"/>
    <cellStyle name="Percent 3 2 2 2 2 5" xfId="720"/>
    <cellStyle name="Percent 3 2 2 2 2 5 2" xfId="1305"/>
    <cellStyle name="Percent 3 2 2 2 2 5 2 2" xfId="2810"/>
    <cellStyle name="Percent 3 2 2 2 2 5 3" xfId="2234"/>
    <cellStyle name="Percent 3 2 2 2 2 5 4" xfId="1898"/>
    <cellStyle name="Percent 3 2 2 2 2 6" xfId="1000"/>
    <cellStyle name="Percent 3 2 2 2 2 6 2" xfId="2506"/>
    <cellStyle name="Percent 3 2 2 2 2 6 3" xfId="2170"/>
    <cellStyle name="Percent 3 2 2 2 2 7" xfId="1032"/>
    <cellStyle name="Percent 3 2 2 2 2 7 2" xfId="2538"/>
    <cellStyle name="Percent 3 2 2 2 2 8" xfId="1588"/>
    <cellStyle name="Percent 3 2 2 2 2 8 2" xfId="3082"/>
    <cellStyle name="Percent 3 2 2 2 2 9" xfId="2202"/>
    <cellStyle name="Percent 3 2 2 2 3" xfId="740"/>
    <cellStyle name="Percent 3 2 2 2 3 2" xfId="809"/>
    <cellStyle name="Percent 3 2 2 2 3 2 2" xfId="946"/>
    <cellStyle name="Percent 3 2 2 2 3 2 2 2" xfId="1526"/>
    <cellStyle name="Percent 3 2 2 2 3 2 2 2 2" xfId="3030"/>
    <cellStyle name="Percent 3 2 2 2 3 2 2 3" xfId="1252"/>
    <cellStyle name="Percent 3 2 2 2 3 2 2 3 2" xfId="2758"/>
    <cellStyle name="Percent 3 2 2 2 3 2 2 4" xfId="1811"/>
    <cellStyle name="Percent 3 2 2 2 3 2 2 4 2" xfId="3302"/>
    <cellStyle name="Percent 3 2 2 2 3 2 2 5" xfId="2454"/>
    <cellStyle name="Percent 3 2 2 2 3 2 2 6" xfId="2118"/>
    <cellStyle name="Percent 3 2 2 2 3 2 3" xfId="1389"/>
    <cellStyle name="Percent 3 2 2 2 3 2 3 2" xfId="2894"/>
    <cellStyle name="Percent 3 2 2 2 3 2 4" xfId="1116"/>
    <cellStyle name="Percent 3 2 2 2 3 2 4 2" xfId="2622"/>
    <cellStyle name="Percent 3 2 2 2 3 2 5" xfId="1675"/>
    <cellStyle name="Percent 3 2 2 2 3 2 5 2" xfId="3166"/>
    <cellStyle name="Percent 3 2 2 2 3 2 6" xfId="2318"/>
    <cellStyle name="Percent 3 2 2 2 3 2 7" xfId="1982"/>
    <cellStyle name="Percent 3 2 2 2 3 3" xfId="878"/>
    <cellStyle name="Percent 3 2 2 2 3 3 2" xfId="1458"/>
    <cellStyle name="Percent 3 2 2 2 3 3 2 2" xfId="2962"/>
    <cellStyle name="Percent 3 2 2 2 3 3 3" xfId="1184"/>
    <cellStyle name="Percent 3 2 2 2 3 3 3 2" xfId="2690"/>
    <cellStyle name="Percent 3 2 2 2 3 3 4" xfId="1743"/>
    <cellStyle name="Percent 3 2 2 2 3 3 4 2" xfId="3234"/>
    <cellStyle name="Percent 3 2 2 2 3 3 5" xfId="2386"/>
    <cellStyle name="Percent 3 2 2 2 3 3 6" xfId="2050"/>
    <cellStyle name="Percent 3 2 2 2 3 4" xfId="1321"/>
    <cellStyle name="Percent 3 2 2 2 3 4 2" xfId="2826"/>
    <cellStyle name="Percent 3 2 2 2 3 5" xfId="1048"/>
    <cellStyle name="Percent 3 2 2 2 3 5 2" xfId="2554"/>
    <cellStyle name="Percent 3 2 2 2 3 6" xfId="1606"/>
    <cellStyle name="Percent 3 2 2 2 3 6 2" xfId="3098"/>
    <cellStyle name="Percent 3 2 2 2 3 7" xfId="2250"/>
    <cellStyle name="Percent 3 2 2 2 3 8" xfId="1914"/>
    <cellStyle name="Percent 3 2 2 2 4" xfId="777"/>
    <cellStyle name="Percent 3 2 2 2 4 2" xfId="914"/>
    <cellStyle name="Percent 3 2 2 2 4 2 2" xfId="1494"/>
    <cellStyle name="Percent 3 2 2 2 4 2 2 2" xfId="2998"/>
    <cellStyle name="Percent 3 2 2 2 4 2 3" xfId="1220"/>
    <cellStyle name="Percent 3 2 2 2 4 2 3 2" xfId="2726"/>
    <cellStyle name="Percent 3 2 2 2 4 2 4" xfId="1779"/>
    <cellStyle name="Percent 3 2 2 2 4 2 4 2" xfId="3270"/>
    <cellStyle name="Percent 3 2 2 2 4 2 5" xfId="2422"/>
    <cellStyle name="Percent 3 2 2 2 4 2 6" xfId="2086"/>
    <cellStyle name="Percent 3 2 2 2 4 3" xfId="1357"/>
    <cellStyle name="Percent 3 2 2 2 4 3 2" xfId="2862"/>
    <cellStyle name="Percent 3 2 2 2 4 4" xfId="1084"/>
    <cellStyle name="Percent 3 2 2 2 4 4 2" xfId="2590"/>
    <cellStyle name="Percent 3 2 2 2 4 5" xfId="1643"/>
    <cellStyle name="Percent 3 2 2 2 4 5 2" xfId="3134"/>
    <cellStyle name="Percent 3 2 2 2 4 6" xfId="2286"/>
    <cellStyle name="Percent 3 2 2 2 4 7" xfId="1950"/>
    <cellStyle name="Percent 3 2 2 2 5" xfId="846"/>
    <cellStyle name="Percent 3 2 2 2 5 2" xfId="1426"/>
    <cellStyle name="Percent 3 2 2 2 5 2 2" xfId="2930"/>
    <cellStyle name="Percent 3 2 2 2 5 3" xfId="1152"/>
    <cellStyle name="Percent 3 2 2 2 5 3 2" xfId="2658"/>
    <cellStyle name="Percent 3 2 2 2 5 4" xfId="1711"/>
    <cellStyle name="Percent 3 2 2 2 5 4 2" xfId="3202"/>
    <cellStyle name="Percent 3 2 2 2 5 5" xfId="2354"/>
    <cellStyle name="Percent 3 2 2 2 5 6" xfId="2018"/>
    <cellStyle name="Percent 3 2 2 2 6" xfId="704"/>
    <cellStyle name="Percent 3 2 2 2 6 2" xfId="1289"/>
    <cellStyle name="Percent 3 2 2 2 6 2 2" xfId="2794"/>
    <cellStyle name="Percent 3 2 2 2 6 3" xfId="2218"/>
    <cellStyle name="Percent 3 2 2 2 6 4" xfId="1882"/>
    <cellStyle name="Percent 3 2 2 2 7" xfId="984"/>
    <cellStyle name="Percent 3 2 2 2 7 2" xfId="2490"/>
    <cellStyle name="Percent 3 2 2 2 7 3" xfId="2154"/>
    <cellStyle name="Percent 3 2 2 2 8" xfId="1016"/>
    <cellStyle name="Percent 3 2 2 2 8 2" xfId="2522"/>
    <cellStyle name="Percent 3 2 2 2 9" xfId="1570"/>
    <cellStyle name="Percent 3 2 2 2 9 2" xfId="3066"/>
    <cellStyle name="Percent 3 2 2 3" xfId="680"/>
    <cellStyle name="Percent 3 2 2 3 10" xfId="1858"/>
    <cellStyle name="Percent 3 2 2 3 2" xfId="748"/>
    <cellStyle name="Percent 3 2 2 3 2 2" xfId="817"/>
    <cellStyle name="Percent 3 2 2 3 2 2 2" xfId="954"/>
    <cellStyle name="Percent 3 2 2 3 2 2 2 2" xfId="1534"/>
    <cellStyle name="Percent 3 2 2 3 2 2 2 2 2" xfId="3038"/>
    <cellStyle name="Percent 3 2 2 3 2 2 2 3" xfId="1260"/>
    <cellStyle name="Percent 3 2 2 3 2 2 2 3 2" xfId="2766"/>
    <cellStyle name="Percent 3 2 2 3 2 2 2 4" xfId="1819"/>
    <cellStyle name="Percent 3 2 2 3 2 2 2 4 2" xfId="3310"/>
    <cellStyle name="Percent 3 2 2 3 2 2 2 5" xfId="2462"/>
    <cellStyle name="Percent 3 2 2 3 2 2 2 6" xfId="2126"/>
    <cellStyle name="Percent 3 2 2 3 2 2 3" xfId="1397"/>
    <cellStyle name="Percent 3 2 2 3 2 2 3 2" xfId="2902"/>
    <cellStyle name="Percent 3 2 2 3 2 2 4" xfId="1124"/>
    <cellStyle name="Percent 3 2 2 3 2 2 4 2" xfId="2630"/>
    <cellStyle name="Percent 3 2 2 3 2 2 5" xfId="1683"/>
    <cellStyle name="Percent 3 2 2 3 2 2 5 2" xfId="3174"/>
    <cellStyle name="Percent 3 2 2 3 2 2 6" xfId="2326"/>
    <cellStyle name="Percent 3 2 2 3 2 2 7" xfId="1990"/>
    <cellStyle name="Percent 3 2 2 3 2 3" xfId="886"/>
    <cellStyle name="Percent 3 2 2 3 2 3 2" xfId="1466"/>
    <cellStyle name="Percent 3 2 2 3 2 3 2 2" xfId="2970"/>
    <cellStyle name="Percent 3 2 2 3 2 3 3" xfId="1192"/>
    <cellStyle name="Percent 3 2 2 3 2 3 3 2" xfId="2698"/>
    <cellStyle name="Percent 3 2 2 3 2 3 4" xfId="1751"/>
    <cellStyle name="Percent 3 2 2 3 2 3 4 2" xfId="3242"/>
    <cellStyle name="Percent 3 2 2 3 2 3 5" xfId="2394"/>
    <cellStyle name="Percent 3 2 2 3 2 3 6" xfId="2058"/>
    <cellStyle name="Percent 3 2 2 3 2 4" xfId="1329"/>
    <cellStyle name="Percent 3 2 2 3 2 4 2" xfId="2834"/>
    <cellStyle name="Percent 3 2 2 3 2 5" xfId="1056"/>
    <cellStyle name="Percent 3 2 2 3 2 5 2" xfId="2562"/>
    <cellStyle name="Percent 3 2 2 3 2 6" xfId="1614"/>
    <cellStyle name="Percent 3 2 2 3 2 6 2" xfId="3106"/>
    <cellStyle name="Percent 3 2 2 3 2 7" xfId="2258"/>
    <cellStyle name="Percent 3 2 2 3 2 8" xfId="1922"/>
    <cellStyle name="Percent 3 2 2 3 3" xfId="785"/>
    <cellStyle name="Percent 3 2 2 3 3 2" xfId="922"/>
    <cellStyle name="Percent 3 2 2 3 3 2 2" xfId="1502"/>
    <cellStyle name="Percent 3 2 2 3 3 2 2 2" xfId="3006"/>
    <cellStyle name="Percent 3 2 2 3 3 2 3" xfId="1228"/>
    <cellStyle name="Percent 3 2 2 3 3 2 3 2" xfId="2734"/>
    <cellStyle name="Percent 3 2 2 3 3 2 4" xfId="1787"/>
    <cellStyle name="Percent 3 2 2 3 3 2 4 2" xfId="3278"/>
    <cellStyle name="Percent 3 2 2 3 3 2 5" xfId="2430"/>
    <cellStyle name="Percent 3 2 2 3 3 2 6" xfId="2094"/>
    <cellStyle name="Percent 3 2 2 3 3 3" xfId="1365"/>
    <cellStyle name="Percent 3 2 2 3 3 3 2" xfId="2870"/>
    <cellStyle name="Percent 3 2 2 3 3 4" xfId="1092"/>
    <cellStyle name="Percent 3 2 2 3 3 4 2" xfId="2598"/>
    <cellStyle name="Percent 3 2 2 3 3 5" xfId="1651"/>
    <cellStyle name="Percent 3 2 2 3 3 5 2" xfId="3142"/>
    <cellStyle name="Percent 3 2 2 3 3 6" xfId="2294"/>
    <cellStyle name="Percent 3 2 2 3 3 7" xfId="1958"/>
    <cellStyle name="Percent 3 2 2 3 4" xfId="854"/>
    <cellStyle name="Percent 3 2 2 3 4 2" xfId="1434"/>
    <cellStyle name="Percent 3 2 2 3 4 2 2" xfId="2938"/>
    <cellStyle name="Percent 3 2 2 3 4 3" xfId="1160"/>
    <cellStyle name="Percent 3 2 2 3 4 3 2" xfId="2666"/>
    <cellStyle name="Percent 3 2 2 3 4 4" xfId="1719"/>
    <cellStyle name="Percent 3 2 2 3 4 4 2" xfId="3210"/>
    <cellStyle name="Percent 3 2 2 3 4 5" xfId="2362"/>
    <cellStyle name="Percent 3 2 2 3 4 6" xfId="2026"/>
    <cellStyle name="Percent 3 2 2 3 5" xfId="712"/>
    <cellStyle name="Percent 3 2 2 3 5 2" xfId="1297"/>
    <cellStyle name="Percent 3 2 2 3 5 2 2" xfId="2802"/>
    <cellStyle name="Percent 3 2 2 3 5 3" xfId="2226"/>
    <cellStyle name="Percent 3 2 2 3 5 4" xfId="1890"/>
    <cellStyle name="Percent 3 2 2 3 6" xfId="992"/>
    <cellStyle name="Percent 3 2 2 3 6 2" xfId="2498"/>
    <cellStyle name="Percent 3 2 2 3 6 3" xfId="2162"/>
    <cellStyle name="Percent 3 2 2 3 7" xfId="1024"/>
    <cellStyle name="Percent 3 2 2 3 7 2" xfId="2530"/>
    <cellStyle name="Percent 3 2 2 3 8" xfId="1580"/>
    <cellStyle name="Percent 3 2 2 3 8 2" xfId="3074"/>
    <cellStyle name="Percent 3 2 2 3 9" xfId="2194"/>
    <cellStyle name="Percent 3 2 2 4" xfId="732"/>
    <cellStyle name="Percent 3 2 2 4 2" xfId="801"/>
    <cellStyle name="Percent 3 2 2 4 2 2" xfId="938"/>
    <cellStyle name="Percent 3 2 2 4 2 2 2" xfId="1518"/>
    <cellStyle name="Percent 3 2 2 4 2 2 2 2" xfId="3022"/>
    <cellStyle name="Percent 3 2 2 4 2 2 3" xfId="1244"/>
    <cellStyle name="Percent 3 2 2 4 2 2 3 2" xfId="2750"/>
    <cellStyle name="Percent 3 2 2 4 2 2 4" xfId="1803"/>
    <cellStyle name="Percent 3 2 2 4 2 2 4 2" xfId="3294"/>
    <cellStyle name="Percent 3 2 2 4 2 2 5" xfId="2446"/>
    <cellStyle name="Percent 3 2 2 4 2 2 6" xfId="2110"/>
    <cellStyle name="Percent 3 2 2 4 2 3" xfId="1381"/>
    <cellStyle name="Percent 3 2 2 4 2 3 2" xfId="2886"/>
    <cellStyle name="Percent 3 2 2 4 2 4" xfId="1108"/>
    <cellStyle name="Percent 3 2 2 4 2 4 2" xfId="2614"/>
    <cellStyle name="Percent 3 2 2 4 2 5" xfId="1667"/>
    <cellStyle name="Percent 3 2 2 4 2 5 2" xfId="3158"/>
    <cellStyle name="Percent 3 2 2 4 2 6" xfId="2310"/>
    <cellStyle name="Percent 3 2 2 4 2 7" xfId="1974"/>
    <cellStyle name="Percent 3 2 2 4 3" xfId="870"/>
    <cellStyle name="Percent 3 2 2 4 3 2" xfId="1450"/>
    <cellStyle name="Percent 3 2 2 4 3 2 2" xfId="2954"/>
    <cellStyle name="Percent 3 2 2 4 3 3" xfId="1176"/>
    <cellStyle name="Percent 3 2 2 4 3 3 2" xfId="2682"/>
    <cellStyle name="Percent 3 2 2 4 3 4" xfId="1735"/>
    <cellStyle name="Percent 3 2 2 4 3 4 2" xfId="3226"/>
    <cellStyle name="Percent 3 2 2 4 3 5" xfId="2378"/>
    <cellStyle name="Percent 3 2 2 4 3 6" xfId="2042"/>
    <cellStyle name="Percent 3 2 2 4 4" xfId="1313"/>
    <cellStyle name="Percent 3 2 2 4 4 2" xfId="2818"/>
    <cellStyle name="Percent 3 2 2 4 5" xfId="1040"/>
    <cellStyle name="Percent 3 2 2 4 5 2" xfId="2546"/>
    <cellStyle name="Percent 3 2 2 4 6" xfId="1598"/>
    <cellStyle name="Percent 3 2 2 4 6 2" xfId="3090"/>
    <cellStyle name="Percent 3 2 2 4 7" xfId="2242"/>
    <cellStyle name="Percent 3 2 2 4 8" xfId="1906"/>
    <cellStyle name="Percent 3 2 2 5" xfId="769"/>
    <cellStyle name="Percent 3 2 2 5 2" xfId="906"/>
    <cellStyle name="Percent 3 2 2 5 2 2" xfId="1486"/>
    <cellStyle name="Percent 3 2 2 5 2 2 2" xfId="2990"/>
    <cellStyle name="Percent 3 2 2 5 2 3" xfId="1212"/>
    <cellStyle name="Percent 3 2 2 5 2 3 2" xfId="2718"/>
    <cellStyle name="Percent 3 2 2 5 2 4" xfId="1771"/>
    <cellStyle name="Percent 3 2 2 5 2 4 2" xfId="3262"/>
    <cellStyle name="Percent 3 2 2 5 2 5" xfId="2414"/>
    <cellStyle name="Percent 3 2 2 5 2 6" xfId="2078"/>
    <cellStyle name="Percent 3 2 2 5 3" xfId="1349"/>
    <cellStyle name="Percent 3 2 2 5 3 2" xfId="2854"/>
    <cellStyle name="Percent 3 2 2 5 4" xfId="1076"/>
    <cellStyle name="Percent 3 2 2 5 4 2" xfId="2582"/>
    <cellStyle name="Percent 3 2 2 5 5" xfId="1635"/>
    <cellStyle name="Percent 3 2 2 5 5 2" xfId="3126"/>
    <cellStyle name="Percent 3 2 2 5 6" xfId="2278"/>
    <cellStyle name="Percent 3 2 2 5 7" xfId="1942"/>
    <cellStyle name="Percent 3 2 2 6" xfId="838"/>
    <cellStyle name="Percent 3 2 2 6 2" xfId="1418"/>
    <cellStyle name="Percent 3 2 2 6 2 2" xfId="2922"/>
    <cellStyle name="Percent 3 2 2 6 3" xfId="1144"/>
    <cellStyle name="Percent 3 2 2 6 3 2" xfId="2650"/>
    <cellStyle name="Percent 3 2 2 6 4" xfId="1703"/>
    <cellStyle name="Percent 3 2 2 6 4 2" xfId="3194"/>
    <cellStyle name="Percent 3 2 2 6 5" xfId="2346"/>
    <cellStyle name="Percent 3 2 2 6 6" xfId="2010"/>
    <cellStyle name="Percent 3 2 2 7" xfId="696"/>
    <cellStyle name="Percent 3 2 2 7 2" xfId="1281"/>
    <cellStyle name="Percent 3 2 2 7 2 2" xfId="2786"/>
    <cellStyle name="Percent 3 2 2 7 3" xfId="2210"/>
    <cellStyle name="Percent 3 2 2 7 4" xfId="1874"/>
    <cellStyle name="Percent 3 2 2 8" xfId="976"/>
    <cellStyle name="Percent 3 2 2 8 2" xfId="2482"/>
    <cellStyle name="Percent 3 2 2 8 3" xfId="2146"/>
    <cellStyle name="Percent 3 2 2 9" xfId="1008"/>
    <cellStyle name="Percent 3 2 2 9 2" xfId="2514"/>
    <cellStyle name="Percent 3 2 3" xfId="664"/>
    <cellStyle name="Percent 3 2 3 10" xfId="2182"/>
    <cellStyle name="Percent 3 2 3 11" xfId="1846"/>
    <cellStyle name="Percent 3 2 3 2" xfId="684"/>
    <cellStyle name="Percent 3 2 3 2 10" xfId="1862"/>
    <cellStyle name="Percent 3 2 3 2 2" xfId="752"/>
    <cellStyle name="Percent 3 2 3 2 2 2" xfId="821"/>
    <cellStyle name="Percent 3 2 3 2 2 2 2" xfId="958"/>
    <cellStyle name="Percent 3 2 3 2 2 2 2 2" xfId="1538"/>
    <cellStyle name="Percent 3 2 3 2 2 2 2 2 2" xfId="3042"/>
    <cellStyle name="Percent 3 2 3 2 2 2 2 3" xfId="1264"/>
    <cellStyle name="Percent 3 2 3 2 2 2 2 3 2" xfId="2770"/>
    <cellStyle name="Percent 3 2 3 2 2 2 2 4" xfId="1823"/>
    <cellStyle name="Percent 3 2 3 2 2 2 2 4 2" xfId="3314"/>
    <cellStyle name="Percent 3 2 3 2 2 2 2 5" xfId="2466"/>
    <cellStyle name="Percent 3 2 3 2 2 2 2 6" xfId="2130"/>
    <cellStyle name="Percent 3 2 3 2 2 2 3" xfId="1401"/>
    <cellStyle name="Percent 3 2 3 2 2 2 3 2" xfId="2906"/>
    <cellStyle name="Percent 3 2 3 2 2 2 4" xfId="1128"/>
    <cellStyle name="Percent 3 2 3 2 2 2 4 2" xfId="2634"/>
    <cellStyle name="Percent 3 2 3 2 2 2 5" xfId="1687"/>
    <cellStyle name="Percent 3 2 3 2 2 2 5 2" xfId="3178"/>
    <cellStyle name="Percent 3 2 3 2 2 2 6" xfId="2330"/>
    <cellStyle name="Percent 3 2 3 2 2 2 7" xfId="1994"/>
    <cellStyle name="Percent 3 2 3 2 2 3" xfId="890"/>
    <cellStyle name="Percent 3 2 3 2 2 3 2" xfId="1470"/>
    <cellStyle name="Percent 3 2 3 2 2 3 2 2" xfId="2974"/>
    <cellStyle name="Percent 3 2 3 2 2 3 3" xfId="1196"/>
    <cellStyle name="Percent 3 2 3 2 2 3 3 2" xfId="2702"/>
    <cellStyle name="Percent 3 2 3 2 2 3 4" xfId="1755"/>
    <cellStyle name="Percent 3 2 3 2 2 3 4 2" xfId="3246"/>
    <cellStyle name="Percent 3 2 3 2 2 3 5" xfId="2398"/>
    <cellStyle name="Percent 3 2 3 2 2 3 6" xfId="2062"/>
    <cellStyle name="Percent 3 2 3 2 2 4" xfId="1333"/>
    <cellStyle name="Percent 3 2 3 2 2 4 2" xfId="2838"/>
    <cellStyle name="Percent 3 2 3 2 2 5" xfId="1060"/>
    <cellStyle name="Percent 3 2 3 2 2 5 2" xfId="2566"/>
    <cellStyle name="Percent 3 2 3 2 2 6" xfId="1618"/>
    <cellStyle name="Percent 3 2 3 2 2 6 2" xfId="3110"/>
    <cellStyle name="Percent 3 2 3 2 2 7" xfId="2262"/>
    <cellStyle name="Percent 3 2 3 2 2 8" xfId="1926"/>
    <cellStyle name="Percent 3 2 3 2 3" xfId="789"/>
    <cellStyle name="Percent 3 2 3 2 3 2" xfId="926"/>
    <cellStyle name="Percent 3 2 3 2 3 2 2" xfId="1506"/>
    <cellStyle name="Percent 3 2 3 2 3 2 2 2" xfId="3010"/>
    <cellStyle name="Percent 3 2 3 2 3 2 3" xfId="1232"/>
    <cellStyle name="Percent 3 2 3 2 3 2 3 2" xfId="2738"/>
    <cellStyle name="Percent 3 2 3 2 3 2 4" xfId="1791"/>
    <cellStyle name="Percent 3 2 3 2 3 2 4 2" xfId="3282"/>
    <cellStyle name="Percent 3 2 3 2 3 2 5" xfId="2434"/>
    <cellStyle name="Percent 3 2 3 2 3 2 6" xfId="2098"/>
    <cellStyle name="Percent 3 2 3 2 3 3" xfId="1369"/>
    <cellStyle name="Percent 3 2 3 2 3 3 2" xfId="2874"/>
    <cellStyle name="Percent 3 2 3 2 3 4" xfId="1096"/>
    <cellStyle name="Percent 3 2 3 2 3 4 2" xfId="2602"/>
    <cellStyle name="Percent 3 2 3 2 3 5" xfId="1655"/>
    <cellStyle name="Percent 3 2 3 2 3 5 2" xfId="3146"/>
    <cellStyle name="Percent 3 2 3 2 3 6" xfId="2298"/>
    <cellStyle name="Percent 3 2 3 2 3 7" xfId="1962"/>
    <cellStyle name="Percent 3 2 3 2 4" xfId="858"/>
    <cellStyle name="Percent 3 2 3 2 4 2" xfId="1438"/>
    <cellStyle name="Percent 3 2 3 2 4 2 2" xfId="2942"/>
    <cellStyle name="Percent 3 2 3 2 4 3" xfId="1164"/>
    <cellStyle name="Percent 3 2 3 2 4 3 2" xfId="2670"/>
    <cellStyle name="Percent 3 2 3 2 4 4" xfId="1723"/>
    <cellStyle name="Percent 3 2 3 2 4 4 2" xfId="3214"/>
    <cellStyle name="Percent 3 2 3 2 4 5" xfId="2366"/>
    <cellStyle name="Percent 3 2 3 2 4 6" xfId="2030"/>
    <cellStyle name="Percent 3 2 3 2 5" xfId="716"/>
    <cellStyle name="Percent 3 2 3 2 5 2" xfId="1301"/>
    <cellStyle name="Percent 3 2 3 2 5 2 2" xfId="2806"/>
    <cellStyle name="Percent 3 2 3 2 5 3" xfId="2230"/>
    <cellStyle name="Percent 3 2 3 2 5 4" xfId="1894"/>
    <cellStyle name="Percent 3 2 3 2 6" xfId="996"/>
    <cellStyle name="Percent 3 2 3 2 6 2" xfId="2502"/>
    <cellStyle name="Percent 3 2 3 2 6 3" xfId="2166"/>
    <cellStyle name="Percent 3 2 3 2 7" xfId="1028"/>
    <cellStyle name="Percent 3 2 3 2 7 2" xfId="2534"/>
    <cellStyle name="Percent 3 2 3 2 8" xfId="1584"/>
    <cellStyle name="Percent 3 2 3 2 8 2" xfId="3078"/>
    <cellStyle name="Percent 3 2 3 2 9" xfId="2198"/>
    <cellStyle name="Percent 3 2 3 3" xfId="736"/>
    <cellStyle name="Percent 3 2 3 3 2" xfId="805"/>
    <cellStyle name="Percent 3 2 3 3 2 2" xfId="942"/>
    <cellStyle name="Percent 3 2 3 3 2 2 2" xfId="1522"/>
    <cellStyle name="Percent 3 2 3 3 2 2 2 2" xfId="3026"/>
    <cellStyle name="Percent 3 2 3 3 2 2 3" xfId="1248"/>
    <cellStyle name="Percent 3 2 3 3 2 2 3 2" xfId="2754"/>
    <cellStyle name="Percent 3 2 3 3 2 2 4" xfId="1807"/>
    <cellStyle name="Percent 3 2 3 3 2 2 4 2" xfId="3298"/>
    <cellStyle name="Percent 3 2 3 3 2 2 5" xfId="2450"/>
    <cellStyle name="Percent 3 2 3 3 2 2 6" xfId="2114"/>
    <cellStyle name="Percent 3 2 3 3 2 3" xfId="1385"/>
    <cellStyle name="Percent 3 2 3 3 2 3 2" xfId="2890"/>
    <cellStyle name="Percent 3 2 3 3 2 4" xfId="1112"/>
    <cellStyle name="Percent 3 2 3 3 2 4 2" xfId="2618"/>
    <cellStyle name="Percent 3 2 3 3 2 5" xfId="1671"/>
    <cellStyle name="Percent 3 2 3 3 2 5 2" xfId="3162"/>
    <cellStyle name="Percent 3 2 3 3 2 6" xfId="2314"/>
    <cellStyle name="Percent 3 2 3 3 2 7" xfId="1978"/>
    <cellStyle name="Percent 3 2 3 3 3" xfId="874"/>
    <cellStyle name="Percent 3 2 3 3 3 2" xfId="1454"/>
    <cellStyle name="Percent 3 2 3 3 3 2 2" xfId="2958"/>
    <cellStyle name="Percent 3 2 3 3 3 3" xfId="1180"/>
    <cellStyle name="Percent 3 2 3 3 3 3 2" xfId="2686"/>
    <cellStyle name="Percent 3 2 3 3 3 4" xfId="1739"/>
    <cellStyle name="Percent 3 2 3 3 3 4 2" xfId="3230"/>
    <cellStyle name="Percent 3 2 3 3 3 5" xfId="2382"/>
    <cellStyle name="Percent 3 2 3 3 3 6" xfId="2046"/>
    <cellStyle name="Percent 3 2 3 3 4" xfId="1317"/>
    <cellStyle name="Percent 3 2 3 3 4 2" xfId="2822"/>
    <cellStyle name="Percent 3 2 3 3 5" xfId="1044"/>
    <cellStyle name="Percent 3 2 3 3 5 2" xfId="2550"/>
    <cellStyle name="Percent 3 2 3 3 6" xfId="1602"/>
    <cellStyle name="Percent 3 2 3 3 6 2" xfId="3094"/>
    <cellStyle name="Percent 3 2 3 3 7" xfId="2246"/>
    <cellStyle name="Percent 3 2 3 3 8" xfId="1910"/>
    <cellStyle name="Percent 3 2 3 4" xfId="773"/>
    <cellStyle name="Percent 3 2 3 4 2" xfId="910"/>
    <cellStyle name="Percent 3 2 3 4 2 2" xfId="1490"/>
    <cellStyle name="Percent 3 2 3 4 2 2 2" xfId="2994"/>
    <cellStyle name="Percent 3 2 3 4 2 3" xfId="1216"/>
    <cellStyle name="Percent 3 2 3 4 2 3 2" xfId="2722"/>
    <cellStyle name="Percent 3 2 3 4 2 4" xfId="1775"/>
    <cellStyle name="Percent 3 2 3 4 2 4 2" xfId="3266"/>
    <cellStyle name="Percent 3 2 3 4 2 5" xfId="2418"/>
    <cellStyle name="Percent 3 2 3 4 2 6" xfId="2082"/>
    <cellStyle name="Percent 3 2 3 4 3" xfId="1353"/>
    <cellStyle name="Percent 3 2 3 4 3 2" xfId="2858"/>
    <cellStyle name="Percent 3 2 3 4 4" xfId="1080"/>
    <cellStyle name="Percent 3 2 3 4 4 2" xfId="2586"/>
    <cellStyle name="Percent 3 2 3 4 5" xfId="1639"/>
    <cellStyle name="Percent 3 2 3 4 5 2" xfId="3130"/>
    <cellStyle name="Percent 3 2 3 4 6" xfId="2282"/>
    <cellStyle name="Percent 3 2 3 4 7" xfId="1946"/>
    <cellStyle name="Percent 3 2 3 5" xfId="842"/>
    <cellStyle name="Percent 3 2 3 5 2" xfId="1422"/>
    <cellStyle name="Percent 3 2 3 5 2 2" xfId="2926"/>
    <cellStyle name="Percent 3 2 3 5 3" xfId="1148"/>
    <cellStyle name="Percent 3 2 3 5 3 2" xfId="2654"/>
    <cellStyle name="Percent 3 2 3 5 4" xfId="1707"/>
    <cellStyle name="Percent 3 2 3 5 4 2" xfId="3198"/>
    <cellStyle name="Percent 3 2 3 5 5" xfId="2350"/>
    <cellStyle name="Percent 3 2 3 5 6" xfId="2014"/>
    <cellStyle name="Percent 3 2 3 6" xfId="700"/>
    <cellStyle name="Percent 3 2 3 6 2" xfId="1285"/>
    <cellStyle name="Percent 3 2 3 6 2 2" xfId="2790"/>
    <cellStyle name="Percent 3 2 3 6 3" xfId="2214"/>
    <cellStyle name="Percent 3 2 3 6 4" xfId="1878"/>
    <cellStyle name="Percent 3 2 3 7" xfId="980"/>
    <cellStyle name="Percent 3 2 3 7 2" xfId="2486"/>
    <cellStyle name="Percent 3 2 3 7 3" xfId="2150"/>
    <cellStyle name="Percent 3 2 3 8" xfId="1012"/>
    <cellStyle name="Percent 3 2 3 8 2" xfId="2518"/>
    <cellStyle name="Percent 3 2 3 9" xfId="1566"/>
    <cellStyle name="Percent 3 2 3 9 2" xfId="3062"/>
    <cellStyle name="Percent 3 2 4" xfId="676"/>
    <cellStyle name="Percent 3 2 4 10" xfId="1854"/>
    <cellStyle name="Percent 3 2 4 2" xfId="744"/>
    <cellStyle name="Percent 3 2 4 2 2" xfId="813"/>
    <cellStyle name="Percent 3 2 4 2 2 2" xfId="950"/>
    <cellStyle name="Percent 3 2 4 2 2 2 2" xfId="1530"/>
    <cellStyle name="Percent 3 2 4 2 2 2 2 2" xfId="3034"/>
    <cellStyle name="Percent 3 2 4 2 2 2 3" xfId="1256"/>
    <cellStyle name="Percent 3 2 4 2 2 2 3 2" xfId="2762"/>
    <cellStyle name="Percent 3 2 4 2 2 2 4" xfId="1815"/>
    <cellStyle name="Percent 3 2 4 2 2 2 4 2" xfId="3306"/>
    <cellStyle name="Percent 3 2 4 2 2 2 5" xfId="2458"/>
    <cellStyle name="Percent 3 2 4 2 2 2 6" xfId="2122"/>
    <cellStyle name="Percent 3 2 4 2 2 3" xfId="1393"/>
    <cellStyle name="Percent 3 2 4 2 2 3 2" xfId="2898"/>
    <cellStyle name="Percent 3 2 4 2 2 4" xfId="1120"/>
    <cellStyle name="Percent 3 2 4 2 2 4 2" xfId="2626"/>
    <cellStyle name="Percent 3 2 4 2 2 5" xfId="1679"/>
    <cellStyle name="Percent 3 2 4 2 2 5 2" xfId="3170"/>
    <cellStyle name="Percent 3 2 4 2 2 6" xfId="2322"/>
    <cellStyle name="Percent 3 2 4 2 2 7" xfId="1986"/>
    <cellStyle name="Percent 3 2 4 2 3" xfId="882"/>
    <cellStyle name="Percent 3 2 4 2 3 2" xfId="1462"/>
    <cellStyle name="Percent 3 2 4 2 3 2 2" xfId="2966"/>
    <cellStyle name="Percent 3 2 4 2 3 3" xfId="1188"/>
    <cellStyle name="Percent 3 2 4 2 3 3 2" xfId="2694"/>
    <cellStyle name="Percent 3 2 4 2 3 4" xfId="1747"/>
    <cellStyle name="Percent 3 2 4 2 3 4 2" xfId="3238"/>
    <cellStyle name="Percent 3 2 4 2 3 5" xfId="2390"/>
    <cellStyle name="Percent 3 2 4 2 3 6" xfId="2054"/>
    <cellStyle name="Percent 3 2 4 2 4" xfId="1325"/>
    <cellStyle name="Percent 3 2 4 2 4 2" xfId="2830"/>
    <cellStyle name="Percent 3 2 4 2 5" xfId="1052"/>
    <cellStyle name="Percent 3 2 4 2 5 2" xfId="2558"/>
    <cellStyle name="Percent 3 2 4 2 6" xfId="1610"/>
    <cellStyle name="Percent 3 2 4 2 6 2" xfId="3102"/>
    <cellStyle name="Percent 3 2 4 2 7" xfId="2254"/>
    <cellStyle name="Percent 3 2 4 2 8" xfId="1918"/>
    <cellStyle name="Percent 3 2 4 3" xfId="781"/>
    <cellStyle name="Percent 3 2 4 3 2" xfId="918"/>
    <cellStyle name="Percent 3 2 4 3 2 2" xfId="1498"/>
    <cellStyle name="Percent 3 2 4 3 2 2 2" xfId="3002"/>
    <cellStyle name="Percent 3 2 4 3 2 3" xfId="1224"/>
    <cellStyle name="Percent 3 2 4 3 2 3 2" xfId="2730"/>
    <cellStyle name="Percent 3 2 4 3 2 4" xfId="1783"/>
    <cellStyle name="Percent 3 2 4 3 2 4 2" xfId="3274"/>
    <cellStyle name="Percent 3 2 4 3 2 5" xfId="2426"/>
    <cellStyle name="Percent 3 2 4 3 2 6" xfId="2090"/>
    <cellStyle name="Percent 3 2 4 3 3" xfId="1361"/>
    <cellStyle name="Percent 3 2 4 3 3 2" xfId="2866"/>
    <cellStyle name="Percent 3 2 4 3 4" xfId="1088"/>
    <cellStyle name="Percent 3 2 4 3 4 2" xfId="2594"/>
    <cellStyle name="Percent 3 2 4 3 5" xfId="1647"/>
    <cellStyle name="Percent 3 2 4 3 5 2" xfId="3138"/>
    <cellStyle name="Percent 3 2 4 3 6" xfId="2290"/>
    <cellStyle name="Percent 3 2 4 3 7" xfId="1954"/>
    <cellStyle name="Percent 3 2 4 4" xfId="850"/>
    <cellStyle name="Percent 3 2 4 4 2" xfId="1430"/>
    <cellStyle name="Percent 3 2 4 4 2 2" xfId="2934"/>
    <cellStyle name="Percent 3 2 4 4 3" xfId="1156"/>
    <cellStyle name="Percent 3 2 4 4 3 2" xfId="2662"/>
    <cellStyle name="Percent 3 2 4 4 4" xfId="1715"/>
    <cellStyle name="Percent 3 2 4 4 4 2" xfId="3206"/>
    <cellStyle name="Percent 3 2 4 4 5" xfId="2358"/>
    <cellStyle name="Percent 3 2 4 4 6" xfId="2022"/>
    <cellStyle name="Percent 3 2 4 5" xfId="708"/>
    <cellStyle name="Percent 3 2 4 5 2" xfId="1293"/>
    <cellStyle name="Percent 3 2 4 5 2 2" xfId="2798"/>
    <cellStyle name="Percent 3 2 4 5 3" xfId="2222"/>
    <cellStyle name="Percent 3 2 4 5 4" xfId="1886"/>
    <cellStyle name="Percent 3 2 4 6" xfId="988"/>
    <cellStyle name="Percent 3 2 4 6 2" xfId="2494"/>
    <cellStyle name="Percent 3 2 4 6 3" xfId="2158"/>
    <cellStyle name="Percent 3 2 4 7" xfId="1020"/>
    <cellStyle name="Percent 3 2 4 7 2" xfId="2526"/>
    <cellStyle name="Percent 3 2 4 8" xfId="1576"/>
    <cellStyle name="Percent 3 2 4 8 2" xfId="3070"/>
    <cellStyle name="Percent 3 2 4 9" xfId="2190"/>
    <cellStyle name="Percent 3 2 5" xfId="728"/>
    <cellStyle name="Percent 3 2 5 2" xfId="797"/>
    <cellStyle name="Percent 3 2 5 2 2" xfId="934"/>
    <cellStyle name="Percent 3 2 5 2 2 2" xfId="1514"/>
    <cellStyle name="Percent 3 2 5 2 2 2 2" xfId="3018"/>
    <cellStyle name="Percent 3 2 5 2 2 3" xfId="1240"/>
    <cellStyle name="Percent 3 2 5 2 2 3 2" xfId="2746"/>
    <cellStyle name="Percent 3 2 5 2 2 4" xfId="1799"/>
    <cellStyle name="Percent 3 2 5 2 2 4 2" xfId="3290"/>
    <cellStyle name="Percent 3 2 5 2 2 5" xfId="2442"/>
    <cellStyle name="Percent 3 2 5 2 2 6" xfId="2106"/>
    <cellStyle name="Percent 3 2 5 2 3" xfId="1377"/>
    <cellStyle name="Percent 3 2 5 2 3 2" xfId="2882"/>
    <cellStyle name="Percent 3 2 5 2 4" xfId="1104"/>
    <cellStyle name="Percent 3 2 5 2 4 2" xfId="2610"/>
    <cellStyle name="Percent 3 2 5 2 5" xfId="1663"/>
    <cellStyle name="Percent 3 2 5 2 5 2" xfId="3154"/>
    <cellStyle name="Percent 3 2 5 2 6" xfId="2306"/>
    <cellStyle name="Percent 3 2 5 2 7" xfId="1970"/>
    <cellStyle name="Percent 3 2 5 3" xfId="866"/>
    <cellStyle name="Percent 3 2 5 3 2" xfId="1446"/>
    <cellStyle name="Percent 3 2 5 3 2 2" xfId="2950"/>
    <cellStyle name="Percent 3 2 5 3 3" xfId="1172"/>
    <cellStyle name="Percent 3 2 5 3 3 2" xfId="2678"/>
    <cellStyle name="Percent 3 2 5 3 4" xfId="1731"/>
    <cellStyle name="Percent 3 2 5 3 4 2" xfId="3222"/>
    <cellStyle name="Percent 3 2 5 3 5" xfId="2374"/>
    <cellStyle name="Percent 3 2 5 3 6" xfId="2038"/>
    <cellStyle name="Percent 3 2 5 4" xfId="1309"/>
    <cellStyle name="Percent 3 2 5 4 2" xfId="2814"/>
    <cellStyle name="Percent 3 2 5 5" xfId="1036"/>
    <cellStyle name="Percent 3 2 5 5 2" xfId="2542"/>
    <cellStyle name="Percent 3 2 5 6" xfId="1594"/>
    <cellStyle name="Percent 3 2 5 6 2" xfId="3086"/>
    <cellStyle name="Percent 3 2 5 7" xfId="2238"/>
    <cellStyle name="Percent 3 2 5 8" xfId="1902"/>
    <cellStyle name="Percent 3 2 6" xfId="765"/>
    <cellStyle name="Percent 3 2 6 2" xfId="902"/>
    <cellStyle name="Percent 3 2 6 2 2" xfId="1482"/>
    <cellStyle name="Percent 3 2 6 2 2 2" xfId="2986"/>
    <cellStyle name="Percent 3 2 6 2 3" xfId="1208"/>
    <cellStyle name="Percent 3 2 6 2 3 2" xfId="2714"/>
    <cellStyle name="Percent 3 2 6 2 4" xfId="1767"/>
    <cellStyle name="Percent 3 2 6 2 4 2" xfId="3258"/>
    <cellStyle name="Percent 3 2 6 2 5" xfId="2410"/>
    <cellStyle name="Percent 3 2 6 2 6" xfId="2074"/>
    <cellStyle name="Percent 3 2 6 3" xfId="1345"/>
    <cellStyle name="Percent 3 2 6 3 2" xfId="2850"/>
    <cellStyle name="Percent 3 2 6 4" xfId="1072"/>
    <cellStyle name="Percent 3 2 6 4 2" xfId="2578"/>
    <cellStyle name="Percent 3 2 6 5" xfId="1631"/>
    <cellStyle name="Percent 3 2 6 5 2" xfId="3122"/>
    <cellStyle name="Percent 3 2 6 6" xfId="2274"/>
    <cellStyle name="Percent 3 2 6 7" xfId="1938"/>
    <cellStyle name="Percent 3 2 7" xfId="833"/>
    <cellStyle name="Percent 3 2 7 2" xfId="1413"/>
    <cellStyle name="Percent 3 2 7 2 2" xfId="2918"/>
    <cellStyle name="Percent 3 2 7 3" xfId="1140"/>
    <cellStyle name="Percent 3 2 7 3 2" xfId="2646"/>
    <cellStyle name="Percent 3 2 7 4" xfId="1699"/>
    <cellStyle name="Percent 3 2 7 4 2" xfId="3190"/>
    <cellStyle name="Percent 3 2 7 5" xfId="2342"/>
    <cellStyle name="Percent 3 2 7 6" xfId="2006"/>
    <cellStyle name="Percent 3 2 8" xfId="692"/>
    <cellStyle name="Percent 3 2 8 2" xfId="1276"/>
    <cellStyle name="Percent 3 2 8 2 2" xfId="2782"/>
    <cellStyle name="Percent 3 2 8 3" xfId="2206"/>
    <cellStyle name="Percent 3 2 8 4" xfId="1870"/>
    <cellStyle name="Percent 3 2 9" xfId="972"/>
    <cellStyle name="Percent 3 2 9 2" xfId="2478"/>
    <cellStyle name="Percent 3 2 9 3" xfId="2142"/>
    <cellStyle name="Percent 3 3" xfId="447"/>
    <cellStyle name="Percent 3 3 10" xfId="1559"/>
    <cellStyle name="Percent 3 3 10 2" xfId="3057"/>
    <cellStyle name="Percent 3 3 11" xfId="2177"/>
    <cellStyle name="Percent 3 3 12" xfId="1841"/>
    <cellStyle name="Percent 3 3 2" xfId="667"/>
    <cellStyle name="Percent 3 3 2 10" xfId="2185"/>
    <cellStyle name="Percent 3 3 2 11" xfId="1849"/>
    <cellStyle name="Percent 3 3 2 2" xfId="687"/>
    <cellStyle name="Percent 3 3 2 2 10" xfId="1865"/>
    <cellStyle name="Percent 3 3 2 2 2" xfId="755"/>
    <cellStyle name="Percent 3 3 2 2 2 2" xfId="824"/>
    <cellStyle name="Percent 3 3 2 2 2 2 2" xfId="961"/>
    <cellStyle name="Percent 3 3 2 2 2 2 2 2" xfId="1541"/>
    <cellStyle name="Percent 3 3 2 2 2 2 2 2 2" xfId="3045"/>
    <cellStyle name="Percent 3 3 2 2 2 2 2 3" xfId="1267"/>
    <cellStyle name="Percent 3 3 2 2 2 2 2 3 2" xfId="2773"/>
    <cellStyle name="Percent 3 3 2 2 2 2 2 4" xfId="1826"/>
    <cellStyle name="Percent 3 3 2 2 2 2 2 4 2" xfId="3317"/>
    <cellStyle name="Percent 3 3 2 2 2 2 2 5" xfId="2469"/>
    <cellStyle name="Percent 3 3 2 2 2 2 2 6" xfId="2133"/>
    <cellStyle name="Percent 3 3 2 2 2 2 3" xfId="1404"/>
    <cellStyle name="Percent 3 3 2 2 2 2 3 2" xfId="2909"/>
    <cellStyle name="Percent 3 3 2 2 2 2 4" xfId="1131"/>
    <cellStyle name="Percent 3 3 2 2 2 2 4 2" xfId="2637"/>
    <cellStyle name="Percent 3 3 2 2 2 2 5" xfId="1690"/>
    <cellStyle name="Percent 3 3 2 2 2 2 5 2" xfId="3181"/>
    <cellStyle name="Percent 3 3 2 2 2 2 6" xfId="2333"/>
    <cellStyle name="Percent 3 3 2 2 2 2 7" xfId="1997"/>
    <cellStyle name="Percent 3 3 2 2 2 3" xfId="893"/>
    <cellStyle name="Percent 3 3 2 2 2 3 2" xfId="1473"/>
    <cellStyle name="Percent 3 3 2 2 2 3 2 2" xfId="2977"/>
    <cellStyle name="Percent 3 3 2 2 2 3 3" xfId="1199"/>
    <cellStyle name="Percent 3 3 2 2 2 3 3 2" xfId="2705"/>
    <cellStyle name="Percent 3 3 2 2 2 3 4" xfId="1758"/>
    <cellStyle name="Percent 3 3 2 2 2 3 4 2" xfId="3249"/>
    <cellStyle name="Percent 3 3 2 2 2 3 5" xfId="2401"/>
    <cellStyle name="Percent 3 3 2 2 2 3 6" xfId="2065"/>
    <cellStyle name="Percent 3 3 2 2 2 4" xfId="1336"/>
    <cellStyle name="Percent 3 3 2 2 2 4 2" xfId="2841"/>
    <cellStyle name="Percent 3 3 2 2 2 5" xfId="1063"/>
    <cellStyle name="Percent 3 3 2 2 2 5 2" xfId="2569"/>
    <cellStyle name="Percent 3 3 2 2 2 6" xfId="1621"/>
    <cellStyle name="Percent 3 3 2 2 2 6 2" xfId="3113"/>
    <cellStyle name="Percent 3 3 2 2 2 7" xfId="2265"/>
    <cellStyle name="Percent 3 3 2 2 2 8" xfId="1929"/>
    <cellStyle name="Percent 3 3 2 2 3" xfId="792"/>
    <cellStyle name="Percent 3 3 2 2 3 2" xfId="929"/>
    <cellStyle name="Percent 3 3 2 2 3 2 2" xfId="1509"/>
    <cellStyle name="Percent 3 3 2 2 3 2 2 2" xfId="3013"/>
    <cellStyle name="Percent 3 3 2 2 3 2 3" xfId="1235"/>
    <cellStyle name="Percent 3 3 2 2 3 2 3 2" xfId="2741"/>
    <cellStyle name="Percent 3 3 2 2 3 2 4" xfId="1794"/>
    <cellStyle name="Percent 3 3 2 2 3 2 4 2" xfId="3285"/>
    <cellStyle name="Percent 3 3 2 2 3 2 5" xfId="2437"/>
    <cellStyle name="Percent 3 3 2 2 3 2 6" xfId="2101"/>
    <cellStyle name="Percent 3 3 2 2 3 3" xfId="1372"/>
    <cellStyle name="Percent 3 3 2 2 3 3 2" xfId="2877"/>
    <cellStyle name="Percent 3 3 2 2 3 4" xfId="1099"/>
    <cellStyle name="Percent 3 3 2 2 3 4 2" xfId="2605"/>
    <cellStyle name="Percent 3 3 2 2 3 5" xfId="1658"/>
    <cellStyle name="Percent 3 3 2 2 3 5 2" xfId="3149"/>
    <cellStyle name="Percent 3 3 2 2 3 6" xfId="2301"/>
    <cellStyle name="Percent 3 3 2 2 3 7" xfId="1965"/>
    <cellStyle name="Percent 3 3 2 2 4" xfId="861"/>
    <cellStyle name="Percent 3 3 2 2 4 2" xfId="1441"/>
    <cellStyle name="Percent 3 3 2 2 4 2 2" xfId="2945"/>
    <cellStyle name="Percent 3 3 2 2 4 3" xfId="1167"/>
    <cellStyle name="Percent 3 3 2 2 4 3 2" xfId="2673"/>
    <cellStyle name="Percent 3 3 2 2 4 4" xfId="1726"/>
    <cellStyle name="Percent 3 3 2 2 4 4 2" xfId="3217"/>
    <cellStyle name="Percent 3 3 2 2 4 5" xfId="2369"/>
    <cellStyle name="Percent 3 3 2 2 4 6" xfId="2033"/>
    <cellStyle name="Percent 3 3 2 2 5" xfId="719"/>
    <cellStyle name="Percent 3 3 2 2 5 2" xfId="1304"/>
    <cellStyle name="Percent 3 3 2 2 5 2 2" xfId="2809"/>
    <cellStyle name="Percent 3 3 2 2 5 3" xfId="2233"/>
    <cellStyle name="Percent 3 3 2 2 5 4" xfId="1897"/>
    <cellStyle name="Percent 3 3 2 2 6" xfId="999"/>
    <cellStyle name="Percent 3 3 2 2 6 2" xfId="2505"/>
    <cellStyle name="Percent 3 3 2 2 6 3" xfId="2169"/>
    <cellStyle name="Percent 3 3 2 2 7" xfId="1031"/>
    <cellStyle name="Percent 3 3 2 2 7 2" xfId="2537"/>
    <cellStyle name="Percent 3 3 2 2 8" xfId="1587"/>
    <cellStyle name="Percent 3 3 2 2 8 2" xfId="3081"/>
    <cellStyle name="Percent 3 3 2 2 9" xfId="2201"/>
    <cellStyle name="Percent 3 3 2 3" xfId="739"/>
    <cellStyle name="Percent 3 3 2 3 2" xfId="808"/>
    <cellStyle name="Percent 3 3 2 3 2 2" xfId="945"/>
    <cellStyle name="Percent 3 3 2 3 2 2 2" xfId="1525"/>
    <cellStyle name="Percent 3 3 2 3 2 2 2 2" xfId="3029"/>
    <cellStyle name="Percent 3 3 2 3 2 2 3" xfId="1251"/>
    <cellStyle name="Percent 3 3 2 3 2 2 3 2" xfId="2757"/>
    <cellStyle name="Percent 3 3 2 3 2 2 4" xfId="1810"/>
    <cellStyle name="Percent 3 3 2 3 2 2 4 2" xfId="3301"/>
    <cellStyle name="Percent 3 3 2 3 2 2 5" xfId="2453"/>
    <cellStyle name="Percent 3 3 2 3 2 2 6" xfId="2117"/>
    <cellStyle name="Percent 3 3 2 3 2 3" xfId="1388"/>
    <cellStyle name="Percent 3 3 2 3 2 3 2" xfId="2893"/>
    <cellStyle name="Percent 3 3 2 3 2 4" xfId="1115"/>
    <cellStyle name="Percent 3 3 2 3 2 4 2" xfId="2621"/>
    <cellStyle name="Percent 3 3 2 3 2 5" xfId="1674"/>
    <cellStyle name="Percent 3 3 2 3 2 5 2" xfId="3165"/>
    <cellStyle name="Percent 3 3 2 3 2 6" xfId="2317"/>
    <cellStyle name="Percent 3 3 2 3 2 7" xfId="1981"/>
    <cellStyle name="Percent 3 3 2 3 3" xfId="877"/>
    <cellStyle name="Percent 3 3 2 3 3 2" xfId="1457"/>
    <cellStyle name="Percent 3 3 2 3 3 2 2" xfId="2961"/>
    <cellStyle name="Percent 3 3 2 3 3 3" xfId="1183"/>
    <cellStyle name="Percent 3 3 2 3 3 3 2" xfId="2689"/>
    <cellStyle name="Percent 3 3 2 3 3 4" xfId="1742"/>
    <cellStyle name="Percent 3 3 2 3 3 4 2" xfId="3233"/>
    <cellStyle name="Percent 3 3 2 3 3 5" xfId="2385"/>
    <cellStyle name="Percent 3 3 2 3 3 6" xfId="2049"/>
    <cellStyle name="Percent 3 3 2 3 4" xfId="1320"/>
    <cellStyle name="Percent 3 3 2 3 4 2" xfId="2825"/>
    <cellStyle name="Percent 3 3 2 3 5" xfId="1047"/>
    <cellStyle name="Percent 3 3 2 3 5 2" xfId="2553"/>
    <cellStyle name="Percent 3 3 2 3 6" xfId="1605"/>
    <cellStyle name="Percent 3 3 2 3 6 2" xfId="3097"/>
    <cellStyle name="Percent 3 3 2 3 7" xfId="2249"/>
    <cellStyle name="Percent 3 3 2 3 8" xfId="1913"/>
    <cellStyle name="Percent 3 3 2 4" xfId="776"/>
    <cellStyle name="Percent 3 3 2 4 2" xfId="913"/>
    <cellStyle name="Percent 3 3 2 4 2 2" xfId="1493"/>
    <cellStyle name="Percent 3 3 2 4 2 2 2" xfId="2997"/>
    <cellStyle name="Percent 3 3 2 4 2 3" xfId="1219"/>
    <cellStyle name="Percent 3 3 2 4 2 3 2" xfId="2725"/>
    <cellStyle name="Percent 3 3 2 4 2 4" xfId="1778"/>
    <cellStyle name="Percent 3 3 2 4 2 4 2" xfId="3269"/>
    <cellStyle name="Percent 3 3 2 4 2 5" xfId="2421"/>
    <cellStyle name="Percent 3 3 2 4 2 6" xfId="2085"/>
    <cellStyle name="Percent 3 3 2 4 3" xfId="1356"/>
    <cellStyle name="Percent 3 3 2 4 3 2" xfId="2861"/>
    <cellStyle name="Percent 3 3 2 4 4" xfId="1083"/>
    <cellStyle name="Percent 3 3 2 4 4 2" xfId="2589"/>
    <cellStyle name="Percent 3 3 2 4 5" xfId="1642"/>
    <cellStyle name="Percent 3 3 2 4 5 2" xfId="3133"/>
    <cellStyle name="Percent 3 3 2 4 6" xfId="2285"/>
    <cellStyle name="Percent 3 3 2 4 7" xfId="1949"/>
    <cellStyle name="Percent 3 3 2 5" xfId="845"/>
    <cellStyle name="Percent 3 3 2 5 2" xfId="1425"/>
    <cellStyle name="Percent 3 3 2 5 2 2" xfId="2929"/>
    <cellStyle name="Percent 3 3 2 5 3" xfId="1151"/>
    <cellStyle name="Percent 3 3 2 5 3 2" xfId="2657"/>
    <cellStyle name="Percent 3 3 2 5 4" xfId="1710"/>
    <cellStyle name="Percent 3 3 2 5 4 2" xfId="3201"/>
    <cellStyle name="Percent 3 3 2 5 5" xfId="2353"/>
    <cellStyle name="Percent 3 3 2 5 6" xfId="2017"/>
    <cellStyle name="Percent 3 3 2 6" xfId="703"/>
    <cellStyle name="Percent 3 3 2 6 2" xfId="1288"/>
    <cellStyle name="Percent 3 3 2 6 2 2" xfId="2793"/>
    <cellStyle name="Percent 3 3 2 6 3" xfId="2217"/>
    <cellStyle name="Percent 3 3 2 6 4" xfId="1881"/>
    <cellStyle name="Percent 3 3 2 7" xfId="983"/>
    <cellStyle name="Percent 3 3 2 7 2" xfId="2489"/>
    <cellStyle name="Percent 3 3 2 7 3" xfId="2153"/>
    <cellStyle name="Percent 3 3 2 8" xfId="1015"/>
    <cellStyle name="Percent 3 3 2 8 2" xfId="2521"/>
    <cellStyle name="Percent 3 3 2 9" xfId="1569"/>
    <cellStyle name="Percent 3 3 2 9 2" xfId="3065"/>
    <cellStyle name="Percent 3 3 3" xfId="679"/>
    <cellStyle name="Percent 3 3 3 10" xfId="1857"/>
    <cellStyle name="Percent 3 3 3 2" xfId="747"/>
    <cellStyle name="Percent 3 3 3 2 2" xfId="816"/>
    <cellStyle name="Percent 3 3 3 2 2 2" xfId="953"/>
    <cellStyle name="Percent 3 3 3 2 2 2 2" xfId="1533"/>
    <cellStyle name="Percent 3 3 3 2 2 2 2 2" xfId="3037"/>
    <cellStyle name="Percent 3 3 3 2 2 2 3" xfId="1259"/>
    <cellStyle name="Percent 3 3 3 2 2 2 3 2" xfId="2765"/>
    <cellStyle name="Percent 3 3 3 2 2 2 4" xfId="1818"/>
    <cellStyle name="Percent 3 3 3 2 2 2 4 2" xfId="3309"/>
    <cellStyle name="Percent 3 3 3 2 2 2 5" xfId="2461"/>
    <cellStyle name="Percent 3 3 3 2 2 2 6" xfId="2125"/>
    <cellStyle name="Percent 3 3 3 2 2 3" xfId="1396"/>
    <cellStyle name="Percent 3 3 3 2 2 3 2" xfId="2901"/>
    <cellStyle name="Percent 3 3 3 2 2 4" xfId="1123"/>
    <cellStyle name="Percent 3 3 3 2 2 4 2" xfId="2629"/>
    <cellStyle name="Percent 3 3 3 2 2 5" xfId="1682"/>
    <cellStyle name="Percent 3 3 3 2 2 5 2" xfId="3173"/>
    <cellStyle name="Percent 3 3 3 2 2 6" xfId="2325"/>
    <cellStyle name="Percent 3 3 3 2 2 7" xfId="1989"/>
    <cellStyle name="Percent 3 3 3 2 3" xfId="885"/>
    <cellStyle name="Percent 3 3 3 2 3 2" xfId="1465"/>
    <cellStyle name="Percent 3 3 3 2 3 2 2" xfId="2969"/>
    <cellStyle name="Percent 3 3 3 2 3 3" xfId="1191"/>
    <cellStyle name="Percent 3 3 3 2 3 3 2" xfId="2697"/>
    <cellStyle name="Percent 3 3 3 2 3 4" xfId="1750"/>
    <cellStyle name="Percent 3 3 3 2 3 4 2" xfId="3241"/>
    <cellStyle name="Percent 3 3 3 2 3 5" xfId="2393"/>
    <cellStyle name="Percent 3 3 3 2 3 6" xfId="2057"/>
    <cellStyle name="Percent 3 3 3 2 4" xfId="1328"/>
    <cellStyle name="Percent 3 3 3 2 4 2" xfId="2833"/>
    <cellStyle name="Percent 3 3 3 2 5" xfId="1055"/>
    <cellStyle name="Percent 3 3 3 2 5 2" xfId="2561"/>
    <cellStyle name="Percent 3 3 3 2 6" xfId="1613"/>
    <cellStyle name="Percent 3 3 3 2 6 2" xfId="3105"/>
    <cellStyle name="Percent 3 3 3 2 7" xfId="2257"/>
    <cellStyle name="Percent 3 3 3 2 8" xfId="1921"/>
    <cellStyle name="Percent 3 3 3 3" xfId="784"/>
    <cellStyle name="Percent 3 3 3 3 2" xfId="921"/>
    <cellStyle name="Percent 3 3 3 3 2 2" xfId="1501"/>
    <cellStyle name="Percent 3 3 3 3 2 2 2" xfId="3005"/>
    <cellStyle name="Percent 3 3 3 3 2 3" xfId="1227"/>
    <cellStyle name="Percent 3 3 3 3 2 3 2" xfId="2733"/>
    <cellStyle name="Percent 3 3 3 3 2 4" xfId="1786"/>
    <cellStyle name="Percent 3 3 3 3 2 4 2" xfId="3277"/>
    <cellStyle name="Percent 3 3 3 3 2 5" xfId="2429"/>
    <cellStyle name="Percent 3 3 3 3 2 6" xfId="2093"/>
    <cellStyle name="Percent 3 3 3 3 3" xfId="1364"/>
    <cellStyle name="Percent 3 3 3 3 3 2" xfId="2869"/>
    <cellStyle name="Percent 3 3 3 3 4" xfId="1091"/>
    <cellStyle name="Percent 3 3 3 3 4 2" xfId="2597"/>
    <cellStyle name="Percent 3 3 3 3 5" xfId="1650"/>
    <cellStyle name="Percent 3 3 3 3 5 2" xfId="3141"/>
    <cellStyle name="Percent 3 3 3 3 6" xfId="2293"/>
    <cellStyle name="Percent 3 3 3 3 7" xfId="1957"/>
    <cellStyle name="Percent 3 3 3 4" xfId="853"/>
    <cellStyle name="Percent 3 3 3 4 2" xfId="1433"/>
    <cellStyle name="Percent 3 3 3 4 2 2" xfId="2937"/>
    <cellStyle name="Percent 3 3 3 4 3" xfId="1159"/>
    <cellStyle name="Percent 3 3 3 4 3 2" xfId="2665"/>
    <cellStyle name="Percent 3 3 3 4 4" xfId="1718"/>
    <cellStyle name="Percent 3 3 3 4 4 2" xfId="3209"/>
    <cellStyle name="Percent 3 3 3 4 5" xfId="2361"/>
    <cellStyle name="Percent 3 3 3 4 6" xfId="2025"/>
    <cellStyle name="Percent 3 3 3 5" xfId="711"/>
    <cellStyle name="Percent 3 3 3 5 2" xfId="1296"/>
    <cellStyle name="Percent 3 3 3 5 2 2" xfId="2801"/>
    <cellStyle name="Percent 3 3 3 5 3" xfId="2225"/>
    <cellStyle name="Percent 3 3 3 5 4" xfId="1889"/>
    <cellStyle name="Percent 3 3 3 6" xfId="991"/>
    <cellStyle name="Percent 3 3 3 6 2" xfId="2497"/>
    <cellStyle name="Percent 3 3 3 6 3" xfId="2161"/>
    <cellStyle name="Percent 3 3 3 7" xfId="1023"/>
    <cellStyle name="Percent 3 3 3 7 2" xfId="2529"/>
    <cellStyle name="Percent 3 3 3 8" xfId="1579"/>
    <cellStyle name="Percent 3 3 3 8 2" xfId="3073"/>
    <cellStyle name="Percent 3 3 3 9" xfId="2193"/>
    <cellStyle name="Percent 3 3 4" xfId="731"/>
    <cellStyle name="Percent 3 3 4 2" xfId="800"/>
    <cellStyle name="Percent 3 3 4 2 2" xfId="937"/>
    <cellStyle name="Percent 3 3 4 2 2 2" xfId="1517"/>
    <cellStyle name="Percent 3 3 4 2 2 2 2" xfId="3021"/>
    <cellStyle name="Percent 3 3 4 2 2 3" xfId="1243"/>
    <cellStyle name="Percent 3 3 4 2 2 3 2" xfId="2749"/>
    <cellStyle name="Percent 3 3 4 2 2 4" xfId="1802"/>
    <cellStyle name="Percent 3 3 4 2 2 4 2" xfId="3293"/>
    <cellStyle name="Percent 3 3 4 2 2 5" xfId="2445"/>
    <cellStyle name="Percent 3 3 4 2 2 6" xfId="2109"/>
    <cellStyle name="Percent 3 3 4 2 3" xfId="1380"/>
    <cellStyle name="Percent 3 3 4 2 3 2" xfId="2885"/>
    <cellStyle name="Percent 3 3 4 2 4" xfId="1107"/>
    <cellStyle name="Percent 3 3 4 2 4 2" xfId="2613"/>
    <cellStyle name="Percent 3 3 4 2 5" xfId="1666"/>
    <cellStyle name="Percent 3 3 4 2 5 2" xfId="3157"/>
    <cellStyle name="Percent 3 3 4 2 6" xfId="2309"/>
    <cellStyle name="Percent 3 3 4 2 7" xfId="1973"/>
    <cellStyle name="Percent 3 3 4 3" xfId="869"/>
    <cellStyle name="Percent 3 3 4 3 2" xfId="1449"/>
    <cellStyle name="Percent 3 3 4 3 2 2" xfId="2953"/>
    <cellStyle name="Percent 3 3 4 3 3" xfId="1175"/>
    <cellStyle name="Percent 3 3 4 3 3 2" xfId="2681"/>
    <cellStyle name="Percent 3 3 4 3 4" xfId="1734"/>
    <cellStyle name="Percent 3 3 4 3 4 2" xfId="3225"/>
    <cellStyle name="Percent 3 3 4 3 5" xfId="2377"/>
    <cellStyle name="Percent 3 3 4 3 6" xfId="2041"/>
    <cellStyle name="Percent 3 3 4 4" xfId="1312"/>
    <cellStyle name="Percent 3 3 4 4 2" xfId="2817"/>
    <cellStyle name="Percent 3 3 4 5" xfId="1039"/>
    <cellStyle name="Percent 3 3 4 5 2" xfId="2545"/>
    <cellStyle name="Percent 3 3 4 6" xfId="1597"/>
    <cellStyle name="Percent 3 3 4 6 2" xfId="3089"/>
    <cellStyle name="Percent 3 3 4 7" xfId="2241"/>
    <cellStyle name="Percent 3 3 4 8" xfId="1905"/>
    <cellStyle name="Percent 3 3 5" xfId="768"/>
    <cellStyle name="Percent 3 3 5 2" xfId="905"/>
    <cellStyle name="Percent 3 3 5 2 2" xfId="1485"/>
    <cellStyle name="Percent 3 3 5 2 2 2" xfId="2989"/>
    <cellStyle name="Percent 3 3 5 2 3" xfId="1211"/>
    <cellStyle name="Percent 3 3 5 2 3 2" xfId="2717"/>
    <cellStyle name="Percent 3 3 5 2 4" xfId="1770"/>
    <cellStyle name="Percent 3 3 5 2 4 2" xfId="3261"/>
    <cellStyle name="Percent 3 3 5 2 5" xfId="2413"/>
    <cellStyle name="Percent 3 3 5 2 6" xfId="2077"/>
    <cellStyle name="Percent 3 3 5 3" xfId="1348"/>
    <cellStyle name="Percent 3 3 5 3 2" xfId="2853"/>
    <cellStyle name="Percent 3 3 5 4" xfId="1075"/>
    <cellStyle name="Percent 3 3 5 4 2" xfId="2581"/>
    <cellStyle name="Percent 3 3 5 5" xfId="1634"/>
    <cellStyle name="Percent 3 3 5 5 2" xfId="3125"/>
    <cellStyle name="Percent 3 3 5 6" xfId="2277"/>
    <cellStyle name="Percent 3 3 5 7" xfId="1941"/>
    <cellStyle name="Percent 3 3 6" xfId="837"/>
    <cellStyle name="Percent 3 3 6 2" xfId="1417"/>
    <cellStyle name="Percent 3 3 6 2 2" xfId="2921"/>
    <cellStyle name="Percent 3 3 6 3" xfId="1143"/>
    <cellStyle name="Percent 3 3 6 3 2" xfId="2649"/>
    <cellStyle name="Percent 3 3 6 4" xfId="1702"/>
    <cellStyle name="Percent 3 3 6 4 2" xfId="3193"/>
    <cellStyle name="Percent 3 3 6 5" xfId="2345"/>
    <cellStyle name="Percent 3 3 6 6" xfId="2009"/>
    <cellStyle name="Percent 3 3 7" xfId="695"/>
    <cellStyle name="Percent 3 3 7 2" xfId="1280"/>
    <cellStyle name="Percent 3 3 7 2 2" xfId="2785"/>
    <cellStyle name="Percent 3 3 7 3" xfId="2209"/>
    <cellStyle name="Percent 3 3 7 4" xfId="1873"/>
    <cellStyle name="Percent 3 3 8" xfId="975"/>
    <cellStyle name="Percent 3 3 8 2" xfId="2481"/>
    <cellStyle name="Percent 3 3 8 3" xfId="2145"/>
    <cellStyle name="Percent 3 3 9" xfId="1007"/>
    <cellStyle name="Percent 3 3 9 2" xfId="2513"/>
    <cellStyle name="Percent 3 4" xfId="663"/>
    <cellStyle name="Percent 3 4 10" xfId="2181"/>
    <cellStyle name="Percent 3 4 11" xfId="1845"/>
    <cellStyle name="Percent 3 4 2" xfId="683"/>
    <cellStyle name="Percent 3 4 2 10" xfId="1861"/>
    <cellStyle name="Percent 3 4 2 2" xfId="751"/>
    <cellStyle name="Percent 3 4 2 2 2" xfId="820"/>
    <cellStyle name="Percent 3 4 2 2 2 2" xfId="957"/>
    <cellStyle name="Percent 3 4 2 2 2 2 2" xfId="1537"/>
    <cellStyle name="Percent 3 4 2 2 2 2 2 2" xfId="3041"/>
    <cellStyle name="Percent 3 4 2 2 2 2 3" xfId="1263"/>
    <cellStyle name="Percent 3 4 2 2 2 2 3 2" xfId="2769"/>
    <cellStyle name="Percent 3 4 2 2 2 2 4" xfId="1822"/>
    <cellStyle name="Percent 3 4 2 2 2 2 4 2" xfId="3313"/>
    <cellStyle name="Percent 3 4 2 2 2 2 5" xfId="2465"/>
    <cellStyle name="Percent 3 4 2 2 2 2 6" xfId="2129"/>
    <cellStyle name="Percent 3 4 2 2 2 3" xfId="1400"/>
    <cellStyle name="Percent 3 4 2 2 2 3 2" xfId="2905"/>
    <cellStyle name="Percent 3 4 2 2 2 4" xfId="1127"/>
    <cellStyle name="Percent 3 4 2 2 2 4 2" xfId="2633"/>
    <cellStyle name="Percent 3 4 2 2 2 5" xfId="1686"/>
    <cellStyle name="Percent 3 4 2 2 2 5 2" xfId="3177"/>
    <cellStyle name="Percent 3 4 2 2 2 6" xfId="2329"/>
    <cellStyle name="Percent 3 4 2 2 2 7" xfId="1993"/>
    <cellStyle name="Percent 3 4 2 2 3" xfId="889"/>
    <cellStyle name="Percent 3 4 2 2 3 2" xfId="1469"/>
    <cellStyle name="Percent 3 4 2 2 3 2 2" xfId="2973"/>
    <cellStyle name="Percent 3 4 2 2 3 3" xfId="1195"/>
    <cellStyle name="Percent 3 4 2 2 3 3 2" xfId="2701"/>
    <cellStyle name="Percent 3 4 2 2 3 4" xfId="1754"/>
    <cellStyle name="Percent 3 4 2 2 3 4 2" xfId="3245"/>
    <cellStyle name="Percent 3 4 2 2 3 5" xfId="2397"/>
    <cellStyle name="Percent 3 4 2 2 3 6" xfId="2061"/>
    <cellStyle name="Percent 3 4 2 2 4" xfId="1332"/>
    <cellStyle name="Percent 3 4 2 2 4 2" xfId="2837"/>
    <cellStyle name="Percent 3 4 2 2 5" xfId="1059"/>
    <cellStyle name="Percent 3 4 2 2 5 2" xfId="2565"/>
    <cellStyle name="Percent 3 4 2 2 6" xfId="1617"/>
    <cellStyle name="Percent 3 4 2 2 6 2" xfId="3109"/>
    <cellStyle name="Percent 3 4 2 2 7" xfId="2261"/>
    <cellStyle name="Percent 3 4 2 2 8" xfId="1925"/>
    <cellStyle name="Percent 3 4 2 3" xfId="788"/>
    <cellStyle name="Percent 3 4 2 3 2" xfId="925"/>
    <cellStyle name="Percent 3 4 2 3 2 2" xfId="1505"/>
    <cellStyle name="Percent 3 4 2 3 2 2 2" xfId="3009"/>
    <cellStyle name="Percent 3 4 2 3 2 3" xfId="1231"/>
    <cellStyle name="Percent 3 4 2 3 2 3 2" xfId="2737"/>
    <cellStyle name="Percent 3 4 2 3 2 4" xfId="1790"/>
    <cellStyle name="Percent 3 4 2 3 2 4 2" xfId="3281"/>
    <cellStyle name="Percent 3 4 2 3 2 5" xfId="2433"/>
    <cellStyle name="Percent 3 4 2 3 2 6" xfId="2097"/>
    <cellStyle name="Percent 3 4 2 3 3" xfId="1368"/>
    <cellStyle name="Percent 3 4 2 3 3 2" xfId="2873"/>
    <cellStyle name="Percent 3 4 2 3 4" xfId="1095"/>
    <cellStyle name="Percent 3 4 2 3 4 2" xfId="2601"/>
    <cellStyle name="Percent 3 4 2 3 5" xfId="1654"/>
    <cellStyle name="Percent 3 4 2 3 5 2" xfId="3145"/>
    <cellStyle name="Percent 3 4 2 3 6" xfId="2297"/>
    <cellStyle name="Percent 3 4 2 3 7" xfId="1961"/>
    <cellStyle name="Percent 3 4 2 4" xfId="857"/>
    <cellStyle name="Percent 3 4 2 4 2" xfId="1437"/>
    <cellStyle name="Percent 3 4 2 4 2 2" xfId="2941"/>
    <cellStyle name="Percent 3 4 2 4 3" xfId="1163"/>
    <cellStyle name="Percent 3 4 2 4 3 2" xfId="2669"/>
    <cellStyle name="Percent 3 4 2 4 4" xfId="1722"/>
    <cellStyle name="Percent 3 4 2 4 4 2" xfId="3213"/>
    <cellStyle name="Percent 3 4 2 4 5" xfId="2365"/>
    <cellStyle name="Percent 3 4 2 4 6" xfId="2029"/>
    <cellStyle name="Percent 3 4 2 5" xfId="715"/>
    <cellStyle name="Percent 3 4 2 5 2" xfId="1300"/>
    <cellStyle name="Percent 3 4 2 5 2 2" xfId="2805"/>
    <cellStyle name="Percent 3 4 2 5 3" xfId="2229"/>
    <cellStyle name="Percent 3 4 2 5 4" xfId="1893"/>
    <cellStyle name="Percent 3 4 2 6" xfId="995"/>
    <cellStyle name="Percent 3 4 2 6 2" xfId="2501"/>
    <cellStyle name="Percent 3 4 2 6 3" xfId="2165"/>
    <cellStyle name="Percent 3 4 2 7" xfId="1027"/>
    <cellStyle name="Percent 3 4 2 7 2" xfId="2533"/>
    <cellStyle name="Percent 3 4 2 8" xfId="1583"/>
    <cellStyle name="Percent 3 4 2 8 2" xfId="3077"/>
    <cellStyle name="Percent 3 4 2 9" xfId="2197"/>
    <cellStyle name="Percent 3 4 3" xfId="735"/>
    <cellStyle name="Percent 3 4 3 2" xfId="804"/>
    <cellStyle name="Percent 3 4 3 2 2" xfId="941"/>
    <cellStyle name="Percent 3 4 3 2 2 2" xfId="1521"/>
    <cellStyle name="Percent 3 4 3 2 2 2 2" xfId="3025"/>
    <cellStyle name="Percent 3 4 3 2 2 3" xfId="1247"/>
    <cellStyle name="Percent 3 4 3 2 2 3 2" xfId="2753"/>
    <cellStyle name="Percent 3 4 3 2 2 4" xfId="1806"/>
    <cellStyle name="Percent 3 4 3 2 2 4 2" xfId="3297"/>
    <cellStyle name="Percent 3 4 3 2 2 5" xfId="2449"/>
    <cellStyle name="Percent 3 4 3 2 2 6" xfId="2113"/>
    <cellStyle name="Percent 3 4 3 2 3" xfId="1384"/>
    <cellStyle name="Percent 3 4 3 2 3 2" xfId="2889"/>
    <cellStyle name="Percent 3 4 3 2 4" xfId="1111"/>
    <cellStyle name="Percent 3 4 3 2 4 2" xfId="2617"/>
    <cellStyle name="Percent 3 4 3 2 5" xfId="1670"/>
    <cellStyle name="Percent 3 4 3 2 5 2" xfId="3161"/>
    <cellStyle name="Percent 3 4 3 2 6" xfId="2313"/>
    <cellStyle name="Percent 3 4 3 2 7" xfId="1977"/>
    <cellStyle name="Percent 3 4 3 3" xfId="873"/>
    <cellStyle name="Percent 3 4 3 3 2" xfId="1453"/>
    <cellStyle name="Percent 3 4 3 3 2 2" xfId="2957"/>
    <cellStyle name="Percent 3 4 3 3 3" xfId="1179"/>
    <cellStyle name="Percent 3 4 3 3 3 2" xfId="2685"/>
    <cellStyle name="Percent 3 4 3 3 4" xfId="1738"/>
    <cellStyle name="Percent 3 4 3 3 4 2" xfId="3229"/>
    <cellStyle name="Percent 3 4 3 3 5" xfId="2381"/>
    <cellStyle name="Percent 3 4 3 3 6" xfId="2045"/>
    <cellStyle name="Percent 3 4 3 4" xfId="1316"/>
    <cellStyle name="Percent 3 4 3 4 2" xfId="2821"/>
    <cellStyle name="Percent 3 4 3 5" xfId="1043"/>
    <cellStyle name="Percent 3 4 3 5 2" xfId="2549"/>
    <cellStyle name="Percent 3 4 3 6" xfId="1601"/>
    <cellStyle name="Percent 3 4 3 6 2" xfId="3093"/>
    <cellStyle name="Percent 3 4 3 7" xfId="2245"/>
    <cellStyle name="Percent 3 4 3 8" xfId="1909"/>
    <cellStyle name="Percent 3 4 4" xfId="772"/>
    <cellStyle name="Percent 3 4 4 2" xfId="909"/>
    <cellStyle name="Percent 3 4 4 2 2" xfId="1489"/>
    <cellStyle name="Percent 3 4 4 2 2 2" xfId="2993"/>
    <cellStyle name="Percent 3 4 4 2 3" xfId="1215"/>
    <cellStyle name="Percent 3 4 4 2 3 2" xfId="2721"/>
    <cellStyle name="Percent 3 4 4 2 4" xfId="1774"/>
    <cellStyle name="Percent 3 4 4 2 4 2" xfId="3265"/>
    <cellStyle name="Percent 3 4 4 2 5" xfId="2417"/>
    <cellStyle name="Percent 3 4 4 2 6" xfId="2081"/>
    <cellStyle name="Percent 3 4 4 3" xfId="1352"/>
    <cellStyle name="Percent 3 4 4 3 2" xfId="2857"/>
    <cellStyle name="Percent 3 4 4 4" xfId="1079"/>
    <cellStyle name="Percent 3 4 4 4 2" xfId="2585"/>
    <cellStyle name="Percent 3 4 4 5" xfId="1638"/>
    <cellStyle name="Percent 3 4 4 5 2" xfId="3129"/>
    <cellStyle name="Percent 3 4 4 6" xfId="2281"/>
    <cellStyle name="Percent 3 4 4 7" xfId="1945"/>
    <cellStyle name="Percent 3 4 5" xfId="841"/>
    <cellStyle name="Percent 3 4 5 2" xfId="1421"/>
    <cellStyle name="Percent 3 4 5 2 2" xfId="2925"/>
    <cellStyle name="Percent 3 4 5 3" xfId="1147"/>
    <cellStyle name="Percent 3 4 5 3 2" xfId="2653"/>
    <cellStyle name="Percent 3 4 5 4" xfId="1706"/>
    <cellStyle name="Percent 3 4 5 4 2" xfId="3197"/>
    <cellStyle name="Percent 3 4 5 5" xfId="2349"/>
    <cellStyle name="Percent 3 4 5 6" xfId="2013"/>
    <cellStyle name="Percent 3 4 6" xfId="699"/>
    <cellStyle name="Percent 3 4 6 2" xfId="1284"/>
    <cellStyle name="Percent 3 4 6 2 2" xfId="2789"/>
    <cellStyle name="Percent 3 4 6 3" xfId="2213"/>
    <cellStyle name="Percent 3 4 6 4" xfId="1877"/>
    <cellStyle name="Percent 3 4 7" xfId="979"/>
    <cellStyle name="Percent 3 4 7 2" xfId="2485"/>
    <cellStyle name="Percent 3 4 7 3" xfId="2149"/>
    <cellStyle name="Percent 3 4 8" xfId="1011"/>
    <cellStyle name="Percent 3 4 8 2" xfId="2517"/>
    <cellStyle name="Percent 3 4 9" xfId="1565"/>
    <cellStyle name="Percent 3 4 9 2" xfId="3061"/>
    <cellStyle name="Percent 3 5" xfId="675"/>
    <cellStyle name="Percent 3 5 10" xfId="1853"/>
    <cellStyle name="Percent 3 5 2" xfId="743"/>
    <cellStyle name="Percent 3 5 2 2" xfId="812"/>
    <cellStyle name="Percent 3 5 2 2 2" xfId="949"/>
    <cellStyle name="Percent 3 5 2 2 2 2" xfId="1529"/>
    <cellStyle name="Percent 3 5 2 2 2 2 2" xfId="3033"/>
    <cellStyle name="Percent 3 5 2 2 2 3" xfId="1255"/>
    <cellStyle name="Percent 3 5 2 2 2 3 2" xfId="2761"/>
    <cellStyle name="Percent 3 5 2 2 2 4" xfId="1814"/>
    <cellStyle name="Percent 3 5 2 2 2 4 2" xfId="3305"/>
    <cellStyle name="Percent 3 5 2 2 2 5" xfId="2457"/>
    <cellStyle name="Percent 3 5 2 2 2 6" xfId="2121"/>
    <cellStyle name="Percent 3 5 2 2 3" xfId="1392"/>
    <cellStyle name="Percent 3 5 2 2 3 2" xfId="2897"/>
    <cellStyle name="Percent 3 5 2 2 4" xfId="1119"/>
    <cellStyle name="Percent 3 5 2 2 4 2" xfId="2625"/>
    <cellStyle name="Percent 3 5 2 2 5" xfId="1678"/>
    <cellStyle name="Percent 3 5 2 2 5 2" xfId="3169"/>
    <cellStyle name="Percent 3 5 2 2 6" xfId="2321"/>
    <cellStyle name="Percent 3 5 2 2 7" xfId="1985"/>
    <cellStyle name="Percent 3 5 2 3" xfId="881"/>
    <cellStyle name="Percent 3 5 2 3 2" xfId="1461"/>
    <cellStyle name="Percent 3 5 2 3 2 2" xfId="2965"/>
    <cellStyle name="Percent 3 5 2 3 3" xfId="1187"/>
    <cellStyle name="Percent 3 5 2 3 3 2" xfId="2693"/>
    <cellStyle name="Percent 3 5 2 3 4" xfId="1746"/>
    <cellStyle name="Percent 3 5 2 3 4 2" xfId="3237"/>
    <cellStyle name="Percent 3 5 2 3 5" xfId="2389"/>
    <cellStyle name="Percent 3 5 2 3 6" xfId="2053"/>
    <cellStyle name="Percent 3 5 2 4" xfId="1324"/>
    <cellStyle name="Percent 3 5 2 4 2" xfId="2829"/>
    <cellStyle name="Percent 3 5 2 5" xfId="1051"/>
    <cellStyle name="Percent 3 5 2 5 2" xfId="2557"/>
    <cellStyle name="Percent 3 5 2 6" xfId="1609"/>
    <cellStyle name="Percent 3 5 2 6 2" xfId="3101"/>
    <cellStyle name="Percent 3 5 2 7" xfId="2253"/>
    <cellStyle name="Percent 3 5 2 8" xfId="1917"/>
    <cellStyle name="Percent 3 5 3" xfId="780"/>
    <cellStyle name="Percent 3 5 3 2" xfId="917"/>
    <cellStyle name="Percent 3 5 3 2 2" xfId="1497"/>
    <cellStyle name="Percent 3 5 3 2 2 2" xfId="3001"/>
    <cellStyle name="Percent 3 5 3 2 3" xfId="1223"/>
    <cellStyle name="Percent 3 5 3 2 3 2" xfId="2729"/>
    <cellStyle name="Percent 3 5 3 2 4" xfId="1782"/>
    <cellStyle name="Percent 3 5 3 2 4 2" xfId="3273"/>
    <cellStyle name="Percent 3 5 3 2 5" xfId="2425"/>
    <cellStyle name="Percent 3 5 3 2 6" xfId="2089"/>
    <cellStyle name="Percent 3 5 3 3" xfId="1360"/>
    <cellStyle name="Percent 3 5 3 3 2" xfId="2865"/>
    <cellStyle name="Percent 3 5 3 4" xfId="1087"/>
    <cellStyle name="Percent 3 5 3 4 2" xfId="2593"/>
    <cellStyle name="Percent 3 5 3 5" xfId="1646"/>
    <cellStyle name="Percent 3 5 3 5 2" xfId="3137"/>
    <cellStyle name="Percent 3 5 3 6" xfId="2289"/>
    <cellStyle name="Percent 3 5 3 7" xfId="1953"/>
    <cellStyle name="Percent 3 5 4" xfId="849"/>
    <cellStyle name="Percent 3 5 4 2" xfId="1429"/>
    <cellStyle name="Percent 3 5 4 2 2" xfId="2933"/>
    <cellStyle name="Percent 3 5 4 3" xfId="1155"/>
    <cellStyle name="Percent 3 5 4 3 2" xfId="2661"/>
    <cellStyle name="Percent 3 5 4 4" xfId="1714"/>
    <cellStyle name="Percent 3 5 4 4 2" xfId="3205"/>
    <cellStyle name="Percent 3 5 4 5" xfId="2357"/>
    <cellStyle name="Percent 3 5 4 6" xfId="2021"/>
    <cellStyle name="Percent 3 5 5" xfId="707"/>
    <cellStyle name="Percent 3 5 5 2" xfId="1292"/>
    <cellStyle name="Percent 3 5 5 2 2" xfId="2797"/>
    <cellStyle name="Percent 3 5 5 3" xfId="2221"/>
    <cellStyle name="Percent 3 5 5 4" xfId="1885"/>
    <cellStyle name="Percent 3 5 6" xfId="987"/>
    <cellStyle name="Percent 3 5 6 2" xfId="2493"/>
    <cellStyle name="Percent 3 5 6 3" xfId="2157"/>
    <cellStyle name="Percent 3 5 7" xfId="1019"/>
    <cellStyle name="Percent 3 5 7 2" xfId="2525"/>
    <cellStyle name="Percent 3 5 8" xfId="1575"/>
    <cellStyle name="Percent 3 5 8 2" xfId="3069"/>
    <cellStyle name="Percent 3 5 9" xfId="2189"/>
    <cellStyle name="Percent 3 6" xfId="727"/>
    <cellStyle name="Percent 3 6 2" xfId="796"/>
    <cellStyle name="Percent 3 6 2 2" xfId="933"/>
    <cellStyle name="Percent 3 6 2 2 2" xfId="1513"/>
    <cellStyle name="Percent 3 6 2 2 2 2" xfId="3017"/>
    <cellStyle name="Percent 3 6 2 2 3" xfId="1239"/>
    <cellStyle name="Percent 3 6 2 2 3 2" xfId="2745"/>
    <cellStyle name="Percent 3 6 2 2 4" xfId="1798"/>
    <cellStyle name="Percent 3 6 2 2 4 2" xfId="3289"/>
    <cellStyle name="Percent 3 6 2 2 5" xfId="2441"/>
    <cellStyle name="Percent 3 6 2 2 6" xfId="2105"/>
    <cellStyle name="Percent 3 6 2 3" xfId="1376"/>
    <cellStyle name="Percent 3 6 2 3 2" xfId="2881"/>
    <cellStyle name="Percent 3 6 2 4" xfId="1103"/>
    <cellStyle name="Percent 3 6 2 4 2" xfId="2609"/>
    <cellStyle name="Percent 3 6 2 5" xfId="1662"/>
    <cellStyle name="Percent 3 6 2 5 2" xfId="3153"/>
    <cellStyle name="Percent 3 6 2 6" xfId="2305"/>
    <cellStyle name="Percent 3 6 2 7" xfId="1969"/>
    <cellStyle name="Percent 3 6 3" xfId="865"/>
    <cellStyle name="Percent 3 6 3 2" xfId="1445"/>
    <cellStyle name="Percent 3 6 3 2 2" xfId="2949"/>
    <cellStyle name="Percent 3 6 3 3" xfId="1171"/>
    <cellStyle name="Percent 3 6 3 3 2" xfId="2677"/>
    <cellStyle name="Percent 3 6 3 4" xfId="1730"/>
    <cellStyle name="Percent 3 6 3 4 2" xfId="3221"/>
    <cellStyle name="Percent 3 6 3 5" xfId="2373"/>
    <cellStyle name="Percent 3 6 3 6" xfId="2037"/>
    <cellStyle name="Percent 3 6 4" xfId="1308"/>
    <cellStyle name="Percent 3 6 4 2" xfId="2813"/>
    <cellStyle name="Percent 3 6 5" xfId="1035"/>
    <cellStyle name="Percent 3 6 5 2" xfId="2541"/>
    <cellStyle name="Percent 3 6 6" xfId="1593"/>
    <cellStyle name="Percent 3 6 6 2" xfId="3085"/>
    <cellStyle name="Percent 3 6 7" xfId="2237"/>
    <cellStyle name="Percent 3 6 8" xfId="1901"/>
    <cellStyle name="Percent 3 7" xfId="764"/>
    <cellStyle name="Percent 3 7 2" xfId="901"/>
    <cellStyle name="Percent 3 7 2 2" xfId="1481"/>
    <cellStyle name="Percent 3 7 2 2 2" xfId="2985"/>
    <cellStyle name="Percent 3 7 2 3" xfId="1207"/>
    <cellStyle name="Percent 3 7 2 3 2" xfId="2713"/>
    <cellStyle name="Percent 3 7 2 4" xfId="1766"/>
    <cellStyle name="Percent 3 7 2 4 2" xfId="3257"/>
    <cellStyle name="Percent 3 7 2 5" xfId="2409"/>
    <cellStyle name="Percent 3 7 2 6" xfId="2073"/>
    <cellStyle name="Percent 3 7 3" xfId="1344"/>
    <cellStyle name="Percent 3 7 3 2" xfId="2849"/>
    <cellStyle name="Percent 3 7 4" xfId="1071"/>
    <cellStyle name="Percent 3 7 4 2" xfId="2577"/>
    <cellStyle name="Percent 3 7 5" xfId="1630"/>
    <cellStyle name="Percent 3 7 5 2" xfId="3121"/>
    <cellStyle name="Percent 3 7 6" xfId="2273"/>
    <cellStyle name="Percent 3 7 7" xfId="1937"/>
    <cellStyle name="Percent 3 8" xfId="832"/>
    <cellStyle name="Percent 3 8 2" xfId="1412"/>
    <cellStyle name="Percent 3 8 2 2" xfId="2917"/>
    <cellStyle name="Percent 3 8 3" xfId="1139"/>
    <cellStyle name="Percent 3 8 3 2" xfId="2645"/>
    <cellStyle name="Percent 3 8 4" xfId="1698"/>
    <cellStyle name="Percent 3 8 4 2" xfId="3189"/>
    <cellStyle name="Percent 3 8 5" xfId="2341"/>
    <cellStyle name="Percent 3 8 6" xfId="2005"/>
    <cellStyle name="Percent 3 9" xfId="691"/>
    <cellStyle name="Percent 3 9 2" xfId="1275"/>
    <cellStyle name="Percent 3 9 2 2" xfId="2781"/>
    <cellStyle name="Percent 3 9 3" xfId="2205"/>
    <cellStyle name="Percent 3 9 4" xfId="1869"/>
    <cellStyle name="Percent 4" xfId="441"/>
    <cellStyle name="Percent 5" xfId="660"/>
    <cellStyle name="Percent 6" xfId="672"/>
    <cellStyle name="Percent 7" xfId="724"/>
    <cellStyle name="Percent 8" xfId="761"/>
    <cellStyle name="Percent 8 2" xfId="829"/>
    <cellStyle name="Percent 8 2 2" xfId="966"/>
    <cellStyle name="Percent 8 2 2 2" xfId="1546"/>
    <cellStyle name="Percent 8 2 2 2 2" xfId="3050"/>
    <cellStyle name="Percent 8 2 2 3" xfId="1272"/>
    <cellStyle name="Percent 8 2 2 3 2" xfId="2778"/>
    <cellStyle name="Percent 8 2 2 4" xfId="1831"/>
    <cellStyle name="Percent 8 2 2 4 2" xfId="3322"/>
    <cellStyle name="Percent 8 2 2 5" xfId="2474"/>
    <cellStyle name="Percent 8 2 2 6" xfId="2138"/>
    <cellStyle name="Percent 8 2 3" xfId="1409"/>
    <cellStyle name="Percent 8 2 3 2" xfId="2914"/>
    <cellStyle name="Percent 8 2 4" xfId="1136"/>
    <cellStyle name="Percent 8 2 4 2" xfId="2642"/>
    <cellStyle name="Percent 8 2 5" xfId="1695"/>
    <cellStyle name="Percent 8 2 5 2" xfId="3186"/>
    <cellStyle name="Percent 8 2 6" xfId="2338"/>
    <cellStyle name="Percent 8 2 7" xfId="2002"/>
    <cellStyle name="Percent 8 3" xfId="898"/>
    <cellStyle name="Percent 8 3 2" xfId="1478"/>
    <cellStyle name="Percent 8 3 2 2" xfId="2982"/>
    <cellStyle name="Percent 8 3 3" xfId="1204"/>
    <cellStyle name="Percent 8 3 3 2" xfId="2710"/>
    <cellStyle name="Percent 8 3 4" xfId="1763"/>
    <cellStyle name="Percent 8 3 4 2" xfId="3254"/>
    <cellStyle name="Percent 8 3 5" xfId="2406"/>
    <cellStyle name="Percent 8 3 6" xfId="2070"/>
    <cellStyle name="Percent 8 4" xfId="1341"/>
    <cellStyle name="Percent 8 4 2" xfId="2846"/>
    <cellStyle name="Percent 8 5" xfId="1068"/>
    <cellStyle name="Percent 8 5 2" xfId="2574"/>
    <cellStyle name="Percent 8 6" xfId="1627"/>
    <cellStyle name="Percent 8 6 2" xfId="3118"/>
    <cellStyle name="Percent 8 7" xfId="2270"/>
    <cellStyle name="Percent 8 8" xfId="1934"/>
    <cellStyle name="Title 2" xfId="227"/>
  </cellStyles>
  <dxfs count="0"/>
  <tableStyles count="0" defaultTableStyle="TableStyleMedium9" defaultPivotStyle="PivotStyleMedium4"/>
  <colors>
    <mruColors>
      <color rgb="FFFFFFCC"/>
      <color rgb="FFF2A4F4"/>
      <color rgb="FFFFA400"/>
      <color rgb="FF3FAE2A"/>
      <color rgb="FFE84B37"/>
      <color rgb="FF007078"/>
      <color rgb="FF7C98AB"/>
      <color rgb="FFF17FD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Sources</a:t>
            </a:r>
            <a:r>
              <a:rPr lang="en-AU" baseline="0"/>
              <a:t> of Spending</a:t>
            </a:r>
            <a:endParaRPr lang="en-AU"/>
          </a:p>
        </c:rich>
      </c:tx>
      <c:overlay val="0"/>
    </c:title>
    <c:autoTitleDeleted val="0"/>
    <c:plotArea>
      <c:layout/>
      <c:barChart>
        <c:barDir val="col"/>
        <c:grouping val="stacked"/>
        <c:varyColors val="0"/>
        <c:ser>
          <c:idx val="0"/>
          <c:order val="1"/>
          <c:tx>
            <c:strRef>
              <c:f>'Test Sheet'!$CY$25</c:f>
              <c:strCache>
                <c:ptCount val="1"/>
                <c:pt idx="0">
                  <c:v>Centrelink</c:v>
                </c:pt>
              </c:strCache>
            </c:strRef>
          </c:tx>
          <c:spPr>
            <a:ln>
              <a:solidFill>
                <a:schemeClr val="bg1">
                  <a:lumMod val="95000"/>
                </a:schemeClr>
              </a:solidFill>
            </a:ln>
          </c:spPr>
          <c:invertIfNegative val="0"/>
          <c:val>
            <c:numRef>
              <c:f>'Test Sheet'!$CY$26:$CY$74</c:f>
              <c:numCache>
                <c:formatCode>_-"$"* #,##0_-;\-"$"* #,##0_-;_-"$"* "-"??_-;_-@_-</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er>
        <c:ser>
          <c:idx val="3"/>
          <c:order val="2"/>
          <c:tx>
            <c:strRef>
              <c:f>'Test Sheet'!$DC$25</c:f>
              <c:strCache>
                <c:ptCount val="1"/>
                <c:pt idx="0">
                  <c:v>Annuity</c:v>
                </c:pt>
              </c:strCache>
            </c:strRef>
          </c:tx>
          <c:spPr>
            <a:ln>
              <a:solidFill>
                <a:schemeClr val="bg1">
                  <a:lumMod val="95000"/>
                </a:schemeClr>
              </a:solidFill>
            </a:ln>
          </c:spPr>
          <c:invertIfNegative val="0"/>
          <c:val>
            <c:numRef>
              <c:f>'Test Sheet'!$DC$26:$DC$74</c:f>
              <c:numCache>
                <c:formatCode>_-"$"* #,##0_-;\-"$"* #,##0_-;_-"$"* "-"??_-;_-@_-</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er>
        <c:ser>
          <c:idx val="1"/>
          <c:order val="3"/>
          <c:tx>
            <c:strRef>
              <c:f>'Test Sheet'!$CZ$25</c:f>
              <c:strCache>
                <c:ptCount val="1"/>
                <c:pt idx="0">
                  <c:v>Pension</c:v>
                </c:pt>
              </c:strCache>
            </c:strRef>
          </c:tx>
          <c:spPr>
            <a:ln>
              <a:solidFill>
                <a:schemeClr val="bg1">
                  <a:lumMod val="95000"/>
                </a:schemeClr>
              </a:solidFill>
            </a:ln>
          </c:spPr>
          <c:invertIfNegative val="0"/>
          <c:val>
            <c:numRef>
              <c:f>'Test Sheet'!$CZ$26:$CZ$74</c:f>
              <c:numCache>
                <c:formatCode>_-"$"* #,##0_-;\-"$"* #,##0_-;_-"$"* "-"??_-;_-@_-</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er>
        <c:ser>
          <c:idx val="2"/>
          <c:order val="4"/>
          <c:tx>
            <c:strRef>
              <c:f>'Test Sheet'!$DA$25</c:f>
              <c:strCache>
                <c:ptCount val="1"/>
                <c:pt idx="0">
                  <c:v>NonSuper</c:v>
                </c:pt>
              </c:strCache>
            </c:strRef>
          </c:tx>
          <c:spPr>
            <a:ln>
              <a:solidFill>
                <a:schemeClr val="bg1">
                  <a:lumMod val="95000"/>
                </a:schemeClr>
              </a:solidFill>
            </a:ln>
          </c:spPr>
          <c:invertIfNegative val="0"/>
          <c:val>
            <c:numRef>
              <c:f>'Test Sheet'!$DA$26:$DA$74</c:f>
              <c:numCache>
                <c:formatCode>_-"$"* #,##0_-;\-"$"* #,##0_-;_-"$"* "-"??_-;_-@_-</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er>
        <c:ser>
          <c:idx val="5"/>
          <c:order val="5"/>
          <c:tx>
            <c:strRef>
              <c:f>'Test Sheet'!$CX$25</c:f>
              <c:strCache>
                <c:ptCount val="1"/>
                <c:pt idx="0">
                  <c:v>OtherIncome</c:v>
                </c:pt>
              </c:strCache>
            </c:strRef>
          </c:tx>
          <c:spPr>
            <a:solidFill>
              <a:schemeClr val="accent4">
                <a:lumMod val="60000"/>
                <a:lumOff val="40000"/>
              </a:schemeClr>
            </a:solidFill>
            <a:ln w="28575">
              <a:solidFill>
                <a:schemeClr val="bg1">
                  <a:lumMod val="95000"/>
                </a:schemeClr>
              </a:solidFill>
            </a:ln>
          </c:spPr>
          <c:invertIfNegative val="0"/>
          <c:val>
            <c:numRef>
              <c:f>'Test Sheet'!$CX$26:$CX$74</c:f>
              <c:numCache>
                <c:formatCode>_-"$"* #,##0_-;\-"$"* #,##0_-;_-"$"* "-"??_-;_-@_-</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er>
        <c:dLbls>
          <c:showLegendKey val="0"/>
          <c:showVal val="0"/>
          <c:showCatName val="0"/>
          <c:showSerName val="0"/>
          <c:showPercent val="0"/>
          <c:showBubbleSize val="0"/>
        </c:dLbls>
        <c:gapWidth val="6"/>
        <c:overlap val="100"/>
        <c:axId val="212277504"/>
        <c:axId val="220112384"/>
      </c:barChart>
      <c:lineChart>
        <c:grouping val="standard"/>
        <c:varyColors val="0"/>
        <c:ser>
          <c:idx val="4"/>
          <c:order val="0"/>
          <c:spPr>
            <a:ln>
              <a:noFill/>
            </a:ln>
          </c:spPr>
          <c:marker>
            <c:symbol val="circle"/>
            <c:size val="3"/>
            <c:spPr>
              <a:solidFill>
                <a:schemeClr val="tx1"/>
              </a:solidFill>
              <a:ln>
                <a:solidFill>
                  <a:sysClr val="windowText" lastClr="000000"/>
                </a:solidFill>
              </a:ln>
            </c:spPr>
          </c:marker>
          <c:val>
            <c:numRef>
              <c:f>'Test Sheet'!$Q$26:$Q$71</c:f>
              <c:numCache>
                <c:formatCode>"$"#,##0</c:formatCode>
                <c:ptCount val="46"/>
              </c:numCache>
            </c:numRef>
          </c:val>
          <c:smooth val="0"/>
        </c:ser>
        <c:dLbls>
          <c:showLegendKey val="0"/>
          <c:showVal val="0"/>
          <c:showCatName val="0"/>
          <c:showSerName val="0"/>
          <c:showPercent val="0"/>
          <c:showBubbleSize val="0"/>
        </c:dLbls>
        <c:marker val="1"/>
        <c:smooth val="0"/>
        <c:axId val="212277504"/>
        <c:axId val="220112384"/>
      </c:lineChart>
      <c:catAx>
        <c:axId val="212277504"/>
        <c:scaling>
          <c:orientation val="minMax"/>
        </c:scaling>
        <c:delete val="0"/>
        <c:axPos val="b"/>
        <c:majorTickMark val="out"/>
        <c:minorTickMark val="none"/>
        <c:tickLblPos val="nextTo"/>
        <c:crossAx val="220112384"/>
        <c:crosses val="autoZero"/>
        <c:auto val="1"/>
        <c:lblAlgn val="ctr"/>
        <c:lblOffset val="100"/>
        <c:noMultiLvlLbl val="0"/>
      </c:catAx>
      <c:valAx>
        <c:axId val="220112384"/>
        <c:scaling>
          <c:orientation val="minMax"/>
          <c:min val="0"/>
        </c:scaling>
        <c:delete val="0"/>
        <c:axPos val="l"/>
        <c:majorGridlines/>
        <c:numFmt formatCode="_-&quot;$&quot;* #,##0_-;\-&quot;$&quot;* #,##0_-;_-&quot;$&quot;* &quot;-&quot;??_-;_-@_-" sourceLinked="1"/>
        <c:majorTickMark val="out"/>
        <c:minorTickMark val="none"/>
        <c:tickLblPos val="nextTo"/>
        <c:crossAx val="212277504"/>
        <c:crosses val="autoZero"/>
        <c:crossBetween val="between"/>
      </c:valAx>
      <c:spPr>
        <a:noFill/>
        <a:ln w="25400">
          <a:noFill/>
        </a:ln>
      </c:spPr>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'Test Sheet'!$DE$25</c:f>
              <c:strCache>
                <c:ptCount val="1"/>
                <c:pt idx="0">
                  <c:v>Wealth</c:v>
                </c:pt>
              </c:strCache>
            </c:strRef>
          </c:tx>
          <c:marker>
            <c:symbol val="none"/>
          </c:marker>
          <c:val>
            <c:numRef>
              <c:f>'Test Sheet'!$DE$26:$DE$63</c:f>
              <c:numCache>
                <c:formatCode>_-"$"* #,##0_-;\-"$"* #,##0_-;_-"$"* "-"??_-;_-@_-</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smooth val="0"/>
        </c:ser>
        <c:dLbls>
          <c:showLegendKey val="0"/>
          <c:showVal val="0"/>
          <c:showCatName val="0"/>
          <c:showSerName val="0"/>
          <c:showPercent val="0"/>
          <c:showBubbleSize val="0"/>
        </c:dLbls>
        <c:marker val="1"/>
        <c:smooth val="0"/>
        <c:axId val="256053248"/>
        <c:axId val="256055168"/>
      </c:lineChart>
      <c:catAx>
        <c:axId val="256053248"/>
        <c:scaling>
          <c:orientation val="minMax"/>
        </c:scaling>
        <c:delete val="0"/>
        <c:axPos val="b"/>
        <c:majorTickMark val="out"/>
        <c:minorTickMark val="none"/>
        <c:tickLblPos val="nextTo"/>
        <c:crossAx val="256055168"/>
        <c:crosses val="autoZero"/>
        <c:auto val="1"/>
        <c:lblAlgn val="ctr"/>
        <c:lblOffset val="100"/>
        <c:noMultiLvlLbl val="0"/>
      </c:catAx>
      <c:valAx>
        <c:axId val="256055168"/>
        <c:scaling>
          <c:orientation val="minMax"/>
        </c:scaling>
        <c:delete val="0"/>
        <c:axPos val="l"/>
        <c:majorGridlines/>
        <c:numFmt formatCode="_-&quot;$&quot;* #,##0_-;\-&quot;$&quot;* #,##0_-;_-&quot;$&quot;* &quot;-&quot;??_-;_-@_-" sourceLinked="1"/>
        <c:majorTickMark val="out"/>
        <c:minorTickMark val="none"/>
        <c:tickLblPos val="nextTo"/>
        <c:crossAx val="256053248"/>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tx>
            <c:strRef>
              <c:f>'Test Sheet'!$JW$24:$JW$25</c:f>
              <c:strCache>
                <c:ptCount val="1"/>
                <c:pt idx="0">
                  <c:v>Commutation Value (start)</c:v>
                </c:pt>
              </c:strCache>
            </c:strRef>
          </c:tx>
          <c:spPr>
            <a:ln>
              <a:solidFill>
                <a:schemeClr val="accent1"/>
              </a:solidFill>
            </a:ln>
          </c:spPr>
          <c:marker>
            <c:symbol val="none"/>
          </c:marker>
          <c:cat>
            <c:numRef>
              <c:f>MortalityTest!$I$2:$I$32</c:f>
              <c:numCache>
                <c:formatCode>General</c:formatCode>
                <c:ptCount val="3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numCache>
            </c:numRef>
          </c:cat>
          <c:val>
            <c:numRef>
              <c:f>'Test Sheet'!$JW$26:$JW$61</c:f>
              <c:numCache>
                <c:formatCode>_-"$"* #,##0_-;\-"$"* #,##0_-;_-"$"* "-"??_-;_-@_-</c:formatCode>
                <c:ptCount val="36"/>
              </c:numCache>
            </c:numRef>
          </c:val>
          <c:smooth val="0"/>
        </c:ser>
        <c:ser>
          <c:idx val="0"/>
          <c:order val="1"/>
          <c:tx>
            <c:strRef>
              <c:f>'Test Sheet'!$JU$24:$JU$25</c:f>
              <c:strCache>
                <c:ptCount val="1"/>
                <c:pt idx="0">
                  <c:v>Total Balance</c:v>
                </c:pt>
              </c:strCache>
            </c:strRef>
          </c:tx>
          <c:spPr>
            <a:ln>
              <a:solidFill>
                <a:schemeClr val="accent2"/>
              </a:solidFill>
            </a:ln>
          </c:spPr>
          <c:marker>
            <c:symbol val="none"/>
          </c:marker>
          <c:cat>
            <c:numRef>
              <c:f>MortalityTest!$I$2:$I$32</c:f>
              <c:numCache>
                <c:formatCode>General</c:formatCode>
                <c:ptCount val="3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numCache>
            </c:numRef>
          </c:cat>
          <c:val>
            <c:numRef>
              <c:f>'Test Sheet'!$JU$26:$JU$61</c:f>
              <c:numCache>
                <c:formatCode>_-"$"* #,##0_-;\-"$"* #,##0_-;_-"$"* "-"??_-;_-@_-</c:formatCode>
                <c:ptCount val="36"/>
              </c:numCache>
            </c:numRef>
          </c:val>
          <c:smooth val="0"/>
        </c:ser>
        <c:dLbls>
          <c:showLegendKey val="0"/>
          <c:showVal val="0"/>
          <c:showCatName val="0"/>
          <c:showSerName val="0"/>
          <c:showPercent val="0"/>
          <c:showBubbleSize val="0"/>
        </c:dLbls>
        <c:marker val="1"/>
        <c:smooth val="0"/>
        <c:axId val="257054592"/>
        <c:axId val="332738560"/>
      </c:lineChart>
      <c:catAx>
        <c:axId val="257054592"/>
        <c:scaling>
          <c:orientation val="minMax"/>
        </c:scaling>
        <c:delete val="0"/>
        <c:axPos val="b"/>
        <c:numFmt formatCode="General" sourceLinked="1"/>
        <c:majorTickMark val="out"/>
        <c:minorTickMark val="none"/>
        <c:tickLblPos val="nextTo"/>
        <c:crossAx val="332738560"/>
        <c:crosses val="autoZero"/>
        <c:auto val="1"/>
        <c:lblAlgn val="ctr"/>
        <c:lblOffset val="100"/>
        <c:noMultiLvlLbl val="0"/>
      </c:catAx>
      <c:valAx>
        <c:axId val="332738560"/>
        <c:scaling>
          <c:orientation val="minMax"/>
        </c:scaling>
        <c:delete val="0"/>
        <c:axPos val="l"/>
        <c:majorGridlines/>
        <c:numFmt formatCode="_-&quot;$&quot;* #,##0_-;\-&quot;$&quot;* #,##0_-;_-&quot;$&quot;* &quot;-&quot;??_-;_-@_-" sourceLinked="1"/>
        <c:majorTickMark val="out"/>
        <c:minorTickMark val="none"/>
        <c:tickLblPos val="nextTo"/>
        <c:crossAx val="25705459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1"/>
          <c:order val="1"/>
          <c:tx>
            <c:strRef>
              <c:f>'Test Sheet'!$KA$24:$KA$25</c:f>
              <c:strCache>
                <c:ptCount val="1"/>
                <c:pt idx="0">
                  <c:v>Pension  Minimums</c:v>
                </c:pt>
              </c:strCache>
            </c:strRef>
          </c:tx>
          <c:invertIfNegative val="0"/>
          <c:cat>
            <c:numRef>
              <c:f>MortalityTest!$I$2:$I$27</c:f>
              <c:numCache>
                <c:formatCode>General</c:formatCode>
                <c:ptCount val="26"/>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numCache>
            </c:numRef>
          </c:cat>
          <c:val>
            <c:numRef>
              <c:f>'Test Sheet'!$KA$26:$KA$54</c:f>
              <c:numCache>
                <c:formatCode>_-"$"* #,##0_-;\-"$"* #,##0_-;_-"$"* "-"??_-;_-@_-</c:formatCode>
                <c:ptCount val="29"/>
              </c:numCache>
            </c:numRef>
          </c:val>
        </c:ser>
        <c:ser>
          <c:idx val="2"/>
          <c:order val="2"/>
          <c:tx>
            <c:strRef>
              <c:f>'Test Sheet'!$KB$24:$KB$25</c:f>
              <c:strCache>
                <c:ptCount val="1"/>
                <c:pt idx="0">
                  <c:v>Extra super spend</c:v>
                </c:pt>
              </c:strCache>
            </c:strRef>
          </c:tx>
          <c:invertIfNegative val="0"/>
          <c:val>
            <c:numRef>
              <c:f>'Test Sheet'!$KB$26:$KB$54</c:f>
              <c:numCache>
                <c:formatCode>_-"$"* #,##0_-;\-"$"* #,##0_-;_-"$"* "-"??_-;_-@_-</c:formatCode>
                <c:ptCount val="29"/>
              </c:numCache>
            </c:numRef>
          </c:val>
        </c:ser>
        <c:dLbls>
          <c:showLegendKey val="0"/>
          <c:showVal val="0"/>
          <c:showCatName val="0"/>
          <c:showSerName val="0"/>
          <c:showPercent val="0"/>
          <c:showBubbleSize val="0"/>
        </c:dLbls>
        <c:gapWidth val="150"/>
        <c:overlap val="100"/>
        <c:axId val="337629952"/>
        <c:axId val="337631488"/>
      </c:barChart>
      <c:lineChart>
        <c:grouping val="standard"/>
        <c:varyColors val="0"/>
        <c:ser>
          <c:idx val="0"/>
          <c:order val="0"/>
          <c:tx>
            <c:strRef>
              <c:f>'Test Sheet'!$JY$24:$JY$25</c:f>
              <c:strCache>
                <c:ptCount val="1"/>
                <c:pt idx="0">
                  <c:v>Total annuity Income (net fee)</c:v>
                </c:pt>
              </c:strCache>
            </c:strRef>
          </c:tx>
          <c:spPr>
            <a:ln w="38100">
              <a:solidFill>
                <a:schemeClr val="tx2">
                  <a:lumMod val="50000"/>
                </a:schemeClr>
              </a:solidFill>
            </a:ln>
          </c:spPr>
          <c:marker>
            <c:symbol val="none"/>
          </c:marker>
          <c:cat>
            <c:numRef>
              <c:f>MortalityTest!$I$2:$I$27</c:f>
              <c:numCache>
                <c:formatCode>General</c:formatCode>
                <c:ptCount val="26"/>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numCache>
            </c:numRef>
          </c:cat>
          <c:val>
            <c:numRef>
              <c:f>'Test Sheet'!$JY$26:$JY$52</c:f>
              <c:numCache>
                <c:formatCode>_-"$"* #,##0_-;\-"$"* #,##0_-;_-"$"* "-"??_-;_-@_-</c:formatCode>
                <c:ptCount val="27"/>
              </c:numCache>
            </c:numRef>
          </c:val>
          <c:smooth val="0"/>
        </c:ser>
        <c:dLbls>
          <c:showLegendKey val="0"/>
          <c:showVal val="0"/>
          <c:showCatName val="0"/>
          <c:showSerName val="0"/>
          <c:showPercent val="0"/>
          <c:showBubbleSize val="0"/>
        </c:dLbls>
        <c:marker val="1"/>
        <c:smooth val="0"/>
        <c:axId val="337629952"/>
        <c:axId val="337631488"/>
      </c:lineChart>
      <c:catAx>
        <c:axId val="337629952"/>
        <c:scaling>
          <c:orientation val="minMax"/>
        </c:scaling>
        <c:delete val="0"/>
        <c:axPos val="b"/>
        <c:numFmt formatCode="General" sourceLinked="1"/>
        <c:majorTickMark val="out"/>
        <c:minorTickMark val="none"/>
        <c:tickLblPos val="nextTo"/>
        <c:crossAx val="337631488"/>
        <c:crosses val="autoZero"/>
        <c:auto val="1"/>
        <c:lblAlgn val="ctr"/>
        <c:lblOffset val="100"/>
        <c:noMultiLvlLbl val="0"/>
      </c:catAx>
      <c:valAx>
        <c:axId val="337631488"/>
        <c:scaling>
          <c:orientation val="minMax"/>
        </c:scaling>
        <c:delete val="0"/>
        <c:axPos val="l"/>
        <c:majorGridlines/>
        <c:numFmt formatCode="_-&quot;$&quot;* #,##0_-;\-&quot;$&quot;* #,##0_-;_-&quot;$&quot;* &quot;-&quot;??_-;_-@_-" sourceLinked="1"/>
        <c:majorTickMark val="out"/>
        <c:minorTickMark val="none"/>
        <c:tickLblPos val="nextTo"/>
        <c:crossAx val="33762995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4182505781662"/>
          <c:y val="1.8547571262562401E-2"/>
          <c:w val="0.68748004511253202"/>
          <c:h val="0.94810672680480201"/>
        </c:manualLayout>
      </c:layout>
      <c:pieChart>
        <c:varyColors val="1"/>
        <c:ser>
          <c:idx val="1"/>
          <c:order val="0"/>
          <c:tx>
            <c:strRef>
              <c:f>'Client Results'!$B$59</c:f>
              <c:strCache>
                <c:ptCount val="1"/>
                <c:pt idx="0">
                  <c:v>inner</c:v>
                </c:pt>
              </c:strCache>
            </c:strRef>
          </c:tx>
          <c:spPr>
            <a:noFill/>
            <a:ln>
              <a:noFill/>
            </a:ln>
          </c:spPr>
          <c:dPt>
            <c:idx val="1"/>
            <c:bubble3D val="0"/>
            <c:spPr>
              <a:solidFill>
                <a:schemeClr val="tx1"/>
              </a:solidFill>
              <a:ln>
                <a:noFill/>
              </a:ln>
            </c:spPr>
          </c:dPt>
          <c:dLbls>
            <c:dLbl>
              <c:idx val="1"/>
              <c:delete val="1"/>
              <c:extLst>
                <c:ext xmlns:c15="http://schemas.microsoft.com/office/drawing/2012/chart" uri="{CE6537A1-D6FC-4f65-9D91-7224C49458BB}"/>
              </c:extLst>
            </c:dLbl>
            <c:spPr>
              <a:noFill/>
              <a:ln>
                <a:noFill/>
              </a:ln>
              <a:effectLst/>
            </c:spPr>
            <c:dLblPos val="ctr"/>
            <c:showLegendKey val="0"/>
            <c:showVal val="0"/>
            <c:showCatName val="1"/>
            <c:showSerName val="0"/>
            <c:showPercent val="0"/>
            <c:showBubbleSize val="0"/>
            <c:showLeaderLines val="0"/>
            <c:extLst>
              <c:ext xmlns:c15="http://schemas.microsoft.com/office/drawing/2012/chart" uri="{CE6537A1-D6FC-4f65-9D91-7224C49458BB}"/>
            </c:extLst>
          </c:dLbls>
          <c:cat>
            <c:strRef>
              <c:f>'Client Results'!$C$60:$C$63</c:f>
              <c:strCache>
                <c:ptCount val="2"/>
                <c:pt idx="1">
                  <c:v>95% success</c:v>
                </c:pt>
              </c:strCache>
            </c:strRef>
          </c:cat>
          <c:val>
            <c:numRef>
              <c:f>'Client Results'!$B$60:$B$63</c:f>
              <c:numCache>
                <c:formatCode>General</c:formatCode>
                <c:ptCount val="4"/>
                <c:pt idx="0">
                  <c:v>170</c:v>
                </c:pt>
                <c:pt idx="1">
                  <c:v>5</c:v>
                </c:pt>
                <c:pt idx="2">
                  <c:v>5</c:v>
                </c:pt>
                <c:pt idx="3">
                  <c:v>180</c:v>
                </c:pt>
              </c:numCache>
            </c:numRef>
          </c:val>
        </c:ser>
        <c:dLbls>
          <c:showLegendKey val="0"/>
          <c:showVal val="0"/>
          <c:showCatName val="0"/>
          <c:showSerName val="0"/>
          <c:showPercent val="0"/>
          <c:showBubbleSize val="0"/>
          <c:showLeaderLines val="0"/>
        </c:dLbls>
        <c:firstSliceAng val="270"/>
      </c:pieChart>
      <c:doughnutChart>
        <c:varyColors val="1"/>
        <c:ser>
          <c:idx val="0"/>
          <c:order val="1"/>
          <c:spPr>
            <a:gradFill flip="none" rotWithShape="1">
              <a:gsLst>
                <a:gs pos="0">
                  <a:srgbClr val="C00000"/>
                </a:gs>
                <a:gs pos="50000">
                  <a:srgbClr val="FFC000"/>
                </a:gs>
                <a:gs pos="100000">
                  <a:srgbClr val="00B050"/>
                </a:gs>
              </a:gsLst>
              <a:lin ang="0" scaled="1"/>
              <a:tileRect/>
            </a:gradFill>
          </c:spPr>
          <c:dPt>
            <c:idx val="0"/>
            <c:bubble3D val="0"/>
            <c:spPr>
              <a:solidFill>
                <a:srgbClr val="E84B37"/>
              </a:solidFill>
            </c:spPr>
          </c:dPt>
          <c:dPt>
            <c:idx val="1"/>
            <c:bubble3D val="0"/>
            <c:spPr>
              <a:solidFill>
                <a:srgbClr val="FFA400"/>
              </a:solidFill>
              <a:ln>
                <a:solidFill>
                  <a:srgbClr val="FFC000"/>
                </a:solidFill>
              </a:ln>
            </c:spPr>
          </c:dPt>
          <c:dPt>
            <c:idx val="2"/>
            <c:bubble3D val="0"/>
            <c:spPr>
              <a:solidFill>
                <a:srgbClr val="3FAE2A"/>
              </a:solidFill>
            </c:spPr>
          </c:dPt>
          <c:dPt>
            <c:idx val="3"/>
            <c:bubble3D val="0"/>
            <c:spPr>
              <a:noFill/>
            </c:spPr>
          </c:dPt>
          <c:dLbls>
            <c:dLbl>
              <c:idx val="0"/>
              <c:layout>
                <c:manualLayout>
                  <c:x val="3.4144743703991057E-3"/>
                  <c:y val="-2.2242064283230223E-2"/>
                </c:manualLayout>
              </c:layout>
              <c:showLegendKey val="0"/>
              <c:showVal val="0"/>
              <c:showCatName val="1"/>
              <c:showSerName val="0"/>
              <c:showPercent val="0"/>
              <c:showBubbleSize val="0"/>
              <c:extLst>
                <c:ext xmlns:c15="http://schemas.microsoft.com/office/drawing/2012/chart" uri="{CE6537A1-D6FC-4f65-9D91-7224C49458BB}"/>
              </c:extLst>
            </c:dLbl>
            <c:dLbl>
              <c:idx val="2"/>
              <c:layout>
                <c:manualLayout>
                  <c:x val="0"/>
                  <c:y val="2.796283668340567E-3"/>
                </c:manualLayout>
              </c:layout>
              <c:showLegendKey val="0"/>
              <c:showVal val="0"/>
              <c:showCatName val="1"/>
              <c:showSerName val="0"/>
              <c:showPercent val="0"/>
              <c:showBubbleSize val="0"/>
              <c:extLst>
                <c:ext xmlns:c15="http://schemas.microsoft.com/office/drawing/2012/chart" uri="{CE6537A1-D6FC-4f65-9D91-7224C49458BB}"/>
              </c:extLst>
            </c:dLbl>
            <c:dLbl>
              <c:idx val="3"/>
              <c:delete val="1"/>
              <c:extLst>
                <c:ext xmlns:c15="http://schemas.microsoft.com/office/drawing/2012/chart" uri="{CE6537A1-D6FC-4f65-9D91-7224C49458BB}"/>
              </c:extLst>
            </c:dLbl>
            <c:spPr>
              <a:noFill/>
              <a:ln>
                <a:noFill/>
              </a:ln>
              <a:effectLst/>
            </c:spPr>
            <c:txPr>
              <a:bodyPr/>
              <a:lstStyle/>
              <a:p>
                <a:pPr>
                  <a:defRPr sz="1200" b="1"/>
                </a:pPr>
                <a:endParaRPr lang="en-US"/>
              </a:p>
            </c:txPr>
            <c:showLegendKey val="0"/>
            <c:showVal val="0"/>
            <c:showCatName val="1"/>
            <c:showSerName val="0"/>
            <c:showPercent val="0"/>
            <c:showBubbleSize val="0"/>
            <c:showLeaderLines val="1"/>
            <c:extLst>
              <c:ext xmlns:c15="http://schemas.microsoft.com/office/drawing/2012/chart" uri="{CE6537A1-D6FC-4f65-9D91-7224C49458BB}"/>
            </c:extLst>
          </c:dLbls>
          <c:cat>
            <c:strRef>
              <c:f>'Client Results'!$C$68:$C$71</c:f>
              <c:strCache>
                <c:ptCount val="3"/>
                <c:pt idx="0">
                  <c:v>Low</c:v>
                </c:pt>
                <c:pt idx="1">
                  <c:v>Medium</c:v>
                </c:pt>
                <c:pt idx="2">
                  <c:v>High</c:v>
                </c:pt>
              </c:strCache>
            </c:strRef>
          </c:cat>
          <c:val>
            <c:numRef>
              <c:f>'Client Results'!$B$68:$B$71</c:f>
              <c:numCache>
                <c:formatCode>General</c:formatCode>
                <c:ptCount val="4"/>
                <c:pt idx="0">
                  <c:v>90</c:v>
                </c:pt>
                <c:pt idx="1">
                  <c:v>54</c:v>
                </c:pt>
                <c:pt idx="2">
                  <c:v>36</c:v>
                </c:pt>
                <c:pt idx="3">
                  <c:v>180</c:v>
                </c:pt>
              </c:numCache>
            </c:numRef>
          </c:val>
        </c:ser>
        <c:dLbls>
          <c:showLegendKey val="0"/>
          <c:showVal val="1"/>
          <c:showCatName val="0"/>
          <c:showSerName val="0"/>
          <c:showPercent val="0"/>
          <c:showBubbleSize val="0"/>
          <c:showLeaderLines val="1"/>
        </c:dLbls>
        <c:firstSliceAng val="270"/>
        <c:holeSize val="55"/>
      </c:doughnutChart>
    </c:plotArea>
    <c:plotVisOnly val="1"/>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Chance that you are still alive</a:t>
            </a:r>
          </a:p>
        </c:rich>
      </c:tx>
      <c:layout>
        <c:manualLayout>
          <c:xMode val="edge"/>
          <c:yMode val="edge"/>
          <c:x val="0.28683264177040113"/>
          <c:y val="4.3165467625899283E-2"/>
        </c:manualLayout>
      </c:layout>
      <c:overlay val="0"/>
      <c:spPr>
        <a:noFill/>
        <a:ln>
          <a:noFill/>
        </a:ln>
        <a:effectLst/>
      </c:spPr>
    </c:title>
    <c:autoTitleDeleted val="0"/>
    <c:plotArea>
      <c:layout>
        <c:manualLayout>
          <c:layoutTarget val="inner"/>
          <c:xMode val="edge"/>
          <c:yMode val="edge"/>
          <c:x val="0.10864404698959042"/>
          <c:y val="0.17406223293366638"/>
          <c:w val="0.85698275637078591"/>
          <c:h val="0.66957143719511014"/>
        </c:manualLayout>
      </c:layout>
      <c:lineChart>
        <c:grouping val="standard"/>
        <c:varyColors val="0"/>
        <c:ser>
          <c:idx val="0"/>
          <c:order val="0"/>
          <c:spPr>
            <a:ln w="28575" cap="rnd">
              <a:solidFill>
                <a:schemeClr val="accent1"/>
              </a:solidFill>
              <a:round/>
            </a:ln>
            <a:effectLst/>
          </c:spPr>
          <c:marker>
            <c:symbol val="none"/>
          </c:marker>
          <c:cat>
            <c:numRef>
              <c:f>[0]!YearsOfMortality</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MortalityTest!$C$2:$C$37</c:f>
              <c:numCache>
                <c:formatCode>General</c:formatCode>
                <c:ptCount val="36"/>
                <c:pt idx="0">
                  <c:v>1</c:v>
                </c:pt>
                <c:pt idx="1">
                  <c:v>1</c:v>
                </c:pt>
                <c:pt idx="2">
                  <c:v>1</c:v>
                </c:pt>
                <c:pt idx="3">
                  <c:v>1</c:v>
                </c:pt>
                <c:pt idx="4">
                  <c:v>1</c:v>
                </c:pt>
                <c:pt idx="5">
                  <c:v>1</c:v>
                </c:pt>
                <c:pt idx="6">
                  <c:v>0.96399999999999997</c:v>
                </c:pt>
                <c:pt idx="7" formatCode="0.000">
                  <c:v>0.92100000000000004</c:v>
                </c:pt>
                <c:pt idx="8">
                  <c:v>0.86599999999999999</c:v>
                </c:pt>
                <c:pt idx="9">
                  <c:v>0.81399999999999995</c:v>
                </c:pt>
                <c:pt idx="10">
                  <c:v>0.754</c:v>
                </c:pt>
                <c:pt idx="11">
                  <c:v>0.69099999999999995</c:v>
                </c:pt>
                <c:pt idx="12">
                  <c:v>0.622</c:v>
                </c:pt>
                <c:pt idx="13">
                  <c:v>0.54200000000000004</c:v>
                </c:pt>
                <c:pt idx="14">
                  <c:v>0.47</c:v>
                </c:pt>
                <c:pt idx="15">
                  <c:v>0.40799999999999997</c:v>
                </c:pt>
                <c:pt idx="16">
                  <c:v>0.34200000000000003</c:v>
                </c:pt>
                <c:pt idx="17">
                  <c:v>0.28399999999999997</c:v>
                </c:pt>
                <c:pt idx="18">
                  <c:v>0.222</c:v>
                </c:pt>
              </c:numCache>
            </c:numRef>
          </c:val>
          <c:smooth val="0"/>
        </c:ser>
        <c:dLbls>
          <c:showLegendKey val="0"/>
          <c:showVal val="0"/>
          <c:showCatName val="0"/>
          <c:showSerName val="0"/>
          <c:showPercent val="0"/>
          <c:showBubbleSize val="0"/>
        </c:dLbls>
        <c:marker val="1"/>
        <c:smooth val="0"/>
        <c:axId val="404115456"/>
        <c:axId val="404117760"/>
      </c:lineChart>
      <c:catAx>
        <c:axId val="40411545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AU" b="1">
                    <a:solidFill>
                      <a:sysClr val="windowText" lastClr="000000"/>
                    </a:solidFill>
                  </a:rPr>
                  <a:t>Years from valuation date</a:t>
                </a:r>
              </a:p>
            </c:rich>
          </c:tx>
          <c:layout>
            <c:manualLayout>
              <c:xMode val="edge"/>
              <c:yMode val="edge"/>
              <c:x val="0.41359057296261204"/>
              <c:y val="0.88390868407636092"/>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117760"/>
        <c:crosses val="autoZero"/>
        <c:auto val="1"/>
        <c:lblAlgn val="ctr"/>
        <c:lblOffset val="100"/>
        <c:noMultiLvlLbl val="0"/>
      </c:catAx>
      <c:valAx>
        <c:axId val="404117760"/>
        <c:scaling>
          <c:orientation val="minMax"/>
          <c:max val="1"/>
          <c:min val="0"/>
        </c:scaling>
        <c:delete val="0"/>
        <c:axPos val="l"/>
        <c:title>
          <c:tx>
            <c:rich>
              <a:bodyPr rot="-5400000" vert="horz"/>
              <a:lstStyle/>
              <a:p>
                <a:pPr>
                  <a:defRPr/>
                </a:pPr>
                <a:r>
                  <a:rPr lang="en-AU"/>
                  <a:t>Probability</a:t>
                </a:r>
              </a:p>
            </c:rich>
          </c:tx>
          <c:layout>
            <c:manualLayout>
              <c:xMode val="edge"/>
              <c:yMode val="edge"/>
              <c:x val="2.2130013831258646E-2"/>
              <c:y val="0.3590086670820824"/>
            </c:manualLayout>
          </c:layout>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11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Chance that one person is still alive</a:t>
            </a:r>
          </a:p>
        </c:rich>
      </c:tx>
      <c:layout>
        <c:manualLayout>
          <c:xMode val="edge"/>
          <c:yMode val="edge"/>
          <c:x val="0.23113888888888889"/>
          <c:y val="4.1666666666666664E-2"/>
        </c:manualLayout>
      </c:layout>
      <c:overlay val="0"/>
      <c:spPr>
        <a:noFill/>
        <a:ln>
          <a:noFill/>
        </a:ln>
        <a:effectLst/>
      </c:spPr>
    </c:title>
    <c:autoTitleDeleted val="0"/>
    <c:plotArea>
      <c:layout/>
      <c:lineChart>
        <c:grouping val="standard"/>
        <c:varyColors val="0"/>
        <c:ser>
          <c:idx val="0"/>
          <c:order val="0"/>
          <c:spPr>
            <a:ln w="28575" cap="rnd">
              <a:solidFill>
                <a:schemeClr val="accent1"/>
              </a:solidFill>
              <a:round/>
            </a:ln>
            <a:effectLst/>
          </c:spPr>
          <c:marker>
            <c:symbol val="none"/>
          </c:marker>
          <c:cat>
            <c:numRef>
              <c:f>[0]!YearsOfMortality</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MortalityTest!$G$2:$G$37</c:f>
              <c:numCache>
                <c:formatCode>General</c:formatCode>
                <c:ptCount val="36"/>
                <c:pt idx="0">
                  <c:v>1</c:v>
                </c:pt>
                <c:pt idx="1">
                  <c:v>1</c:v>
                </c:pt>
                <c:pt idx="2">
                  <c:v>1</c:v>
                </c:pt>
                <c:pt idx="3">
                  <c:v>1</c:v>
                </c:pt>
                <c:pt idx="4">
                  <c:v>1</c:v>
                </c:pt>
                <c:pt idx="5">
                  <c:v>1</c:v>
                </c:pt>
                <c:pt idx="6">
                  <c:v>0.999</c:v>
                </c:pt>
                <c:pt idx="7">
                  <c:v>0.99399999999999999</c:v>
                </c:pt>
                <c:pt idx="8">
                  <c:v>0.98399999999999999</c:v>
                </c:pt>
                <c:pt idx="9">
                  <c:v>0.96899999999999997</c:v>
                </c:pt>
                <c:pt idx="10">
                  <c:v>0.94599999999999995</c:v>
                </c:pt>
                <c:pt idx="11">
                  <c:v>0.91400000000000003</c:v>
                </c:pt>
                <c:pt idx="12">
                  <c:v>0.872</c:v>
                </c:pt>
                <c:pt idx="13">
                  <c:v>0.81599999999999995</c:v>
                </c:pt>
                <c:pt idx="14">
                  <c:v>0.749</c:v>
                </c:pt>
                <c:pt idx="15">
                  <c:v>0.68899999999999995</c:v>
                </c:pt>
                <c:pt idx="16">
                  <c:v>0.61099999999999999</c:v>
                </c:pt>
                <c:pt idx="17">
                  <c:v>0.53700000000000003</c:v>
                </c:pt>
                <c:pt idx="18">
                  <c:v>0.44600000000000001</c:v>
                </c:pt>
              </c:numCache>
            </c:numRef>
          </c:val>
          <c:smooth val="0"/>
        </c:ser>
        <c:dLbls>
          <c:showLegendKey val="0"/>
          <c:showVal val="0"/>
          <c:showCatName val="0"/>
          <c:showSerName val="0"/>
          <c:showPercent val="0"/>
          <c:showBubbleSize val="0"/>
        </c:dLbls>
        <c:marker val="1"/>
        <c:smooth val="0"/>
        <c:axId val="409333120"/>
        <c:axId val="435353472"/>
      </c:lineChart>
      <c:catAx>
        <c:axId val="409333120"/>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AU" b="1">
                    <a:solidFill>
                      <a:sysClr val="windowText" lastClr="000000"/>
                    </a:solidFill>
                  </a:rPr>
                  <a:t>Years</a:t>
                </a:r>
                <a:r>
                  <a:rPr lang="en-AU" b="1" baseline="0">
                    <a:solidFill>
                      <a:sysClr val="windowText" lastClr="000000"/>
                    </a:solidFill>
                  </a:rPr>
                  <a:t> from valuation date</a:t>
                </a:r>
                <a:endParaRPr lang="en-AU" b="1">
                  <a:solidFill>
                    <a:sysClr val="windowText" lastClr="000000"/>
                  </a:solidFill>
                </a:endParaRPr>
              </a:p>
            </c:rich>
          </c:tx>
          <c:layout>
            <c:manualLayout>
              <c:xMode val="edge"/>
              <c:yMode val="edge"/>
              <c:x val="0.36516010498687662"/>
              <c:y val="0.89256926217556143"/>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53472"/>
        <c:crosses val="autoZero"/>
        <c:auto val="1"/>
        <c:lblAlgn val="ctr"/>
        <c:lblOffset val="100"/>
        <c:noMultiLvlLbl val="0"/>
      </c:catAx>
      <c:valAx>
        <c:axId val="435353472"/>
        <c:scaling>
          <c:orientation val="minMax"/>
          <c:max val="1"/>
        </c:scaling>
        <c:delete val="0"/>
        <c:axPos val="l"/>
        <c:majorGridlines>
          <c:spPr>
            <a:ln>
              <a:noFill/>
            </a:ln>
          </c:spPr>
        </c:majorGridlines>
        <c:minorGridlines>
          <c:spPr>
            <a:ln>
              <a:noFill/>
            </a:ln>
          </c:spPr>
        </c:minorGridlines>
        <c:title>
          <c:tx>
            <c:rich>
              <a:bodyPr rot="-5400000" vert="horz"/>
              <a:lstStyle/>
              <a:p>
                <a:pPr>
                  <a:defRPr/>
                </a:pPr>
                <a:r>
                  <a:rPr lang="en-AU"/>
                  <a:t>Probability</a:t>
                </a:r>
              </a:p>
            </c:rich>
          </c:tx>
          <c:layout>
            <c:manualLayout>
              <c:xMode val="edge"/>
              <c:yMode val="edge"/>
              <c:x val="1.9444444444444445E-2"/>
              <c:y val="0.37316345873432494"/>
            </c:manualLayout>
          </c:layout>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33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Range of future net</a:t>
            </a:r>
            <a:r>
              <a:rPr lang="en-AU" baseline="0"/>
              <a:t> worth</a:t>
            </a:r>
            <a:endParaRPr lang="en-AU"/>
          </a:p>
        </c:rich>
      </c:tx>
      <c:layout>
        <c:manualLayout>
          <c:xMode val="edge"/>
          <c:yMode val="edge"/>
          <c:x val="0.32014327030777201"/>
          <c:y val="2.1276595744680851E-2"/>
        </c:manualLayout>
      </c:layout>
      <c:overlay val="0"/>
    </c:title>
    <c:autoTitleDeleted val="0"/>
    <c:plotArea>
      <c:layout>
        <c:manualLayout>
          <c:layoutTarget val="inner"/>
          <c:xMode val="edge"/>
          <c:yMode val="edge"/>
          <c:x val="0.16540531955798518"/>
          <c:y val="0.1539188481569832"/>
          <c:w val="0.81109149572863903"/>
          <c:h val="0.69015412966996148"/>
        </c:manualLayout>
      </c:layout>
      <c:areaChart>
        <c:grouping val="standard"/>
        <c:varyColors val="0"/>
        <c:ser>
          <c:idx val="0"/>
          <c:order val="0"/>
          <c:tx>
            <c:v>Upper</c:v>
          </c:tx>
          <c:spPr>
            <a:solidFill>
              <a:schemeClr val="accent2"/>
            </a:solidFill>
          </c:spPr>
          <c:cat>
            <c:numRef>
              <c:f>'Deterministic Output'!$V$2:$V$42</c:f>
              <c:numCache>
                <c:formatCode>General</c:formatCode>
                <c:ptCount val="4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numCache>
            </c:numRef>
          </c:cat>
          <c:val>
            <c:numRef>
              <c:f>[0]!UpperFD</c:f>
              <c:numCache>
                <c:formatCode>0</c:formatCode>
                <c:ptCount val="41"/>
              </c:numCache>
            </c:numRef>
          </c:val>
        </c:ser>
        <c:ser>
          <c:idx val="2"/>
          <c:order val="2"/>
          <c:tx>
            <c:v>Lower</c:v>
          </c:tx>
          <c:spPr>
            <a:solidFill>
              <a:schemeClr val="bg1"/>
            </a:solidFill>
            <a:ln>
              <a:noFill/>
            </a:ln>
          </c:spPr>
          <c:cat>
            <c:numRef>
              <c:f>'Deterministic Output'!$V$2:$V$42</c:f>
              <c:numCache>
                <c:formatCode>General</c:formatCode>
                <c:ptCount val="4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numCache>
            </c:numRef>
          </c:cat>
          <c:val>
            <c:numRef>
              <c:f>[0]!LowerFD</c:f>
              <c:numCache>
                <c:formatCode>0</c:formatCode>
                <c:ptCount val="41"/>
              </c:numCache>
            </c:numRef>
          </c:val>
        </c:ser>
        <c:dLbls>
          <c:showLegendKey val="0"/>
          <c:showVal val="0"/>
          <c:showCatName val="0"/>
          <c:showSerName val="0"/>
          <c:showPercent val="0"/>
          <c:showBubbleSize val="0"/>
        </c:dLbls>
        <c:axId val="443759616"/>
        <c:axId val="91296512"/>
      </c:areaChart>
      <c:lineChart>
        <c:grouping val="standard"/>
        <c:varyColors val="0"/>
        <c:ser>
          <c:idx val="1"/>
          <c:order val="1"/>
          <c:tx>
            <c:v>Median Outcome</c:v>
          </c:tx>
          <c:spPr>
            <a:ln>
              <a:solidFill>
                <a:schemeClr val="accent1"/>
              </a:solidFill>
            </a:ln>
          </c:spPr>
          <c:marker>
            <c:symbol val="none"/>
          </c:marker>
          <c:val>
            <c:numRef>
              <c:f>[0]!MidFD</c:f>
              <c:numCache>
                <c:formatCode>0</c:formatCode>
                <c:ptCount val="41"/>
              </c:numCache>
            </c:numRef>
          </c:val>
          <c:smooth val="0"/>
        </c:ser>
        <c:dLbls>
          <c:showLegendKey val="0"/>
          <c:showVal val="0"/>
          <c:showCatName val="0"/>
          <c:showSerName val="0"/>
          <c:showPercent val="0"/>
          <c:showBubbleSize val="0"/>
        </c:dLbls>
        <c:marker val="1"/>
        <c:smooth val="0"/>
        <c:axId val="443759616"/>
        <c:axId val="91296512"/>
      </c:lineChart>
      <c:catAx>
        <c:axId val="443759616"/>
        <c:scaling>
          <c:orientation val="minMax"/>
        </c:scaling>
        <c:delete val="0"/>
        <c:axPos val="b"/>
        <c:numFmt formatCode="General" sourceLinked="1"/>
        <c:majorTickMark val="out"/>
        <c:minorTickMark val="none"/>
        <c:tickLblPos val="nextTo"/>
        <c:crossAx val="91296512"/>
        <c:crosses val="autoZero"/>
        <c:auto val="1"/>
        <c:lblAlgn val="ctr"/>
        <c:lblOffset val="100"/>
        <c:tickLblSkip val="2"/>
        <c:noMultiLvlLbl val="0"/>
      </c:catAx>
      <c:valAx>
        <c:axId val="91296512"/>
        <c:scaling>
          <c:orientation val="minMax"/>
          <c:min val="0"/>
        </c:scaling>
        <c:delete val="0"/>
        <c:axPos val="l"/>
        <c:majorGridlines>
          <c:spPr>
            <a:ln>
              <a:noFill/>
            </a:ln>
          </c:spPr>
        </c:majorGridlines>
        <c:title>
          <c:tx>
            <c:rich>
              <a:bodyPr rot="-5400000" vert="horz"/>
              <a:lstStyle/>
              <a:p>
                <a:pPr>
                  <a:defRPr/>
                </a:pPr>
                <a:r>
                  <a:rPr lang="en-AU"/>
                  <a:t>Total net worth </a:t>
                </a:r>
              </a:p>
            </c:rich>
          </c:tx>
          <c:layout>
            <c:manualLayout>
              <c:xMode val="edge"/>
              <c:yMode val="edge"/>
              <c:x val="1.38121269873113E-2"/>
              <c:y val="0.34993650451227842"/>
            </c:manualLayout>
          </c:layout>
          <c:overlay val="0"/>
        </c:title>
        <c:numFmt formatCode="&quot;$&quot;#,##0" sourceLinked="0"/>
        <c:majorTickMark val="out"/>
        <c:minorTickMark val="none"/>
        <c:tickLblPos val="nextTo"/>
        <c:crossAx val="443759616"/>
        <c:crosses val="autoZero"/>
        <c:crossBetween val="midCat"/>
      </c:valAx>
      <c:spPr>
        <a:noFill/>
      </c:spPr>
    </c:plotArea>
    <c:legend>
      <c:legendPos val="b"/>
      <c:legendEntry>
        <c:idx val="0"/>
        <c:delete val="1"/>
      </c:legendEntry>
      <c:legendEntry>
        <c:idx val="1"/>
        <c:delete val="1"/>
      </c:legendEntry>
      <c:layout>
        <c:manualLayout>
          <c:xMode val="edge"/>
          <c:yMode val="edge"/>
          <c:x val="0.73040540314626279"/>
          <c:y val="0.14009325961914337"/>
          <c:w val="0.25228797833391847"/>
          <c:h val="6.0427446569178853E-2"/>
        </c:manualLayout>
      </c:layout>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AU"/>
              <a:t>SMSF asset allocation</a:t>
            </a:r>
          </a:p>
        </c:rich>
      </c:tx>
      <c:layout>
        <c:manualLayout>
          <c:xMode val="edge"/>
          <c:yMode val="edge"/>
          <c:x val="0.1603683104529072"/>
          <c:y val="4.2911887751383292E-2"/>
        </c:manualLayout>
      </c:layout>
      <c:overlay val="0"/>
    </c:title>
    <c:autoTitleDeleted val="0"/>
    <c:plotArea>
      <c:layout/>
      <c:pieChart>
        <c:varyColors val="1"/>
        <c:ser>
          <c:idx val="0"/>
          <c:order val="0"/>
          <c:tx>
            <c:v>SMSF Asset Allocation</c:v>
          </c:tx>
          <c:explosion val="5"/>
          <c:dPt>
            <c:idx val="2"/>
            <c:bubble3D val="0"/>
            <c:spPr>
              <a:solidFill>
                <a:schemeClr val="accent3"/>
              </a:solidFill>
            </c:spPr>
          </c:dPt>
          <c:dPt>
            <c:idx val="3"/>
            <c:bubble3D val="0"/>
            <c:spPr>
              <a:solidFill>
                <a:srgbClr val="FFA400"/>
              </a:solidFill>
            </c:spPr>
          </c:dPt>
          <c:dPt>
            <c:idx val="4"/>
            <c:bubble3D val="0"/>
            <c:spPr>
              <a:solidFill>
                <a:srgbClr val="007078"/>
              </a:solidFill>
            </c:spPr>
          </c:dPt>
          <c:dPt>
            <c:idx val="5"/>
            <c:bubble3D val="0"/>
            <c:spPr>
              <a:solidFill>
                <a:srgbClr val="E84B37"/>
              </a:solidFill>
            </c:spPr>
          </c:dPt>
          <c:cat>
            <c:strRef>
              <c:f>Input!$B$82:$B$87</c:f>
              <c:strCache>
                <c:ptCount val="6"/>
                <c:pt idx="0">
                  <c:v>Cash  </c:v>
                </c:pt>
                <c:pt idx="1">
                  <c:v>Fixed interest</c:v>
                </c:pt>
                <c:pt idx="2">
                  <c:v>Property</c:v>
                </c:pt>
                <c:pt idx="3">
                  <c:v>Australian shares</c:v>
                </c:pt>
                <c:pt idx="4">
                  <c:v>Overseas shares</c:v>
                </c:pt>
                <c:pt idx="5">
                  <c:v>Other growth</c:v>
                </c:pt>
              </c:strCache>
            </c:strRef>
          </c:cat>
          <c:val>
            <c:numRef>
              <c:f>Input!$C$82:$C$87</c:f>
              <c:numCache>
                <c:formatCode>0.0%</c:formatCode>
                <c:ptCount val="6"/>
                <c:pt idx="1">
                  <c:v>0.5</c:v>
                </c:pt>
                <c:pt idx="5">
                  <c:v>0.5</c:v>
                </c:pt>
              </c:numCache>
            </c:numRef>
          </c:val>
        </c:ser>
        <c:dLbls>
          <c:showLegendKey val="0"/>
          <c:showVal val="0"/>
          <c:showCatName val="0"/>
          <c:showSerName val="0"/>
          <c:showPercent val="0"/>
          <c:showBubbleSize val="0"/>
          <c:showLeaderLines val="0"/>
        </c:dLbls>
        <c:firstSliceAng val="0"/>
      </c:pieChart>
    </c:plotArea>
    <c:legend>
      <c:legendPos val="r"/>
      <c:layout>
        <c:manualLayout>
          <c:xMode val="edge"/>
          <c:yMode val="edge"/>
          <c:x val="0.64175443978593583"/>
          <c:y val="0.19615152632494623"/>
          <c:w val="0.33227153424003814"/>
          <c:h val="0.77751406709101367"/>
        </c:manualLayout>
      </c:layout>
      <c:overlay val="0"/>
      <c:txPr>
        <a:bodyPr/>
        <a:lstStyle/>
        <a:p>
          <a:pPr>
            <a:defRPr sz="900"/>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AU"/>
              <a:t>Non superannuation     asset allocation</a:t>
            </a:r>
          </a:p>
        </c:rich>
      </c:tx>
      <c:layout>
        <c:manualLayout>
          <c:xMode val="edge"/>
          <c:yMode val="edge"/>
          <c:x val="0.19867948324641238"/>
          <c:y val="3.5164843278784753E-2"/>
        </c:manualLayout>
      </c:layout>
      <c:overlay val="0"/>
    </c:title>
    <c:autoTitleDeleted val="0"/>
    <c:plotArea>
      <c:layout>
        <c:manualLayout>
          <c:layoutTarget val="inner"/>
          <c:xMode val="edge"/>
          <c:yMode val="edge"/>
          <c:x val="8.7100248832532312E-2"/>
          <c:y val="0.2810257058696215"/>
          <c:w val="0.48344138800831715"/>
          <c:h val="0.65450541478593982"/>
        </c:manualLayout>
      </c:layout>
      <c:pieChart>
        <c:varyColors val="1"/>
        <c:ser>
          <c:idx val="0"/>
          <c:order val="0"/>
          <c:tx>
            <c:v>Non Superannuation     Asset Allocation</c:v>
          </c:tx>
          <c:explosion val="5"/>
          <c:dPt>
            <c:idx val="1"/>
            <c:bubble3D val="0"/>
            <c:spPr>
              <a:solidFill>
                <a:schemeClr val="accent3"/>
              </a:solidFill>
            </c:spPr>
          </c:dPt>
          <c:dPt>
            <c:idx val="2"/>
            <c:bubble3D val="0"/>
            <c:spPr>
              <a:solidFill>
                <a:schemeClr val="bg2"/>
              </a:solidFill>
            </c:spPr>
          </c:dPt>
          <c:dPt>
            <c:idx val="3"/>
            <c:bubble3D val="0"/>
            <c:spPr>
              <a:solidFill>
                <a:srgbClr val="7C98AB"/>
              </a:solidFill>
            </c:spPr>
          </c:dPt>
          <c:cat>
            <c:strRef>
              <c:f>'Deterministic Output'!$AA$2:$AD$2</c:f>
              <c:strCache>
                <c:ptCount val="4"/>
                <c:pt idx="0">
                  <c:v>Cash</c:v>
                </c:pt>
                <c:pt idx="1">
                  <c:v>Property</c:v>
                </c:pt>
                <c:pt idx="2">
                  <c:v>Growth Investments</c:v>
                </c:pt>
                <c:pt idx="3">
                  <c:v>Defensive Investments</c:v>
                </c:pt>
              </c:strCache>
            </c:strRef>
          </c:cat>
          <c:val>
            <c:numRef>
              <c:f>'Deterministic Output'!$AA$3:$AD$3</c:f>
              <c:numCache>
                <c:formatCode>0.0%</c:formatCode>
                <c:ptCount val="4"/>
                <c:pt idx="0">
                  <c:v>0</c:v>
                </c:pt>
                <c:pt idx="1">
                  <c:v>0</c:v>
                </c:pt>
                <c:pt idx="2">
                  <c:v>0.5</c:v>
                </c:pt>
                <c:pt idx="3">
                  <c:v>0.5</c:v>
                </c:pt>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0.63166785969935579"/>
          <c:y val="0.2966837522272221"/>
          <c:w val="0.34235811432661828"/>
          <c:h val="0.65249335813639253"/>
        </c:manualLayout>
      </c:layout>
      <c:overlay val="0"/>
      <c:txPr>
        <a:bodyPr/>
        <a:lstStyle/>
        <a:p>
          <a:pPr>
            <a:defRPr sz="900"/>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How your retirement spending is funded</a:t>
            </a:r>
          </a:p>
        </c:rich>
      </c:tx>
      <c:layout/>
      <c:overlay val="0"/>
      <c:spPr>
        <a:noFill/>
        <a:ln>
          <a:noFill/>
        </a:ln>
        <a:effectLst/>
      </c:spPr>
    </c:title>
    <c:autoTitleDeleted val="0"/>
    <c:plotArea>
      <c:layout/>
      <c:barChart>
        <c:barDir val="col"/>
        <c:grouping val="stacked"/>
        <c:varyColors val="0"/>
        <c:ser>
          <c:idx val="0"/>
          <c:order val="0"/>
          <c:tx>
            <c:strRef>
              <c:f>'Deterministic Output'!$A$1</c:f>
              <c:strCache>
                <c:ptCount val="1"/>
                <c:pt idx="0">
                  <c:v>Age Pension</c:v>
                </c:pt>
              </c:strCache>
            </c:strRef>
          </c:tx>
          <c:spPr>
            <a:solidFill>
              <a:schemeClr val="accent1"/>
            </a:solidFill>
            <a:ln>
              <a:noFill/>
            </a:ln>
            <a:effectLst/>
          </c:spPr>
          <c:invertIfNegative val="0"/>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'Deterministic Output'!$A$2:$A$47</c:f>
              <c:numCache>
                <c:formatCode>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8785.9540469219974</c:v>
                </c:pt>
                <c:pt idx="22">
                  <c:v>21979.673473056009</c:v>
                </c:pt>
                <c:pt idx="23">
                  <c:v>29980.160289763757</c:v>
                </c:pt>
                <c:pt idx="24">
                  <c:v>32530.282774885003</c:v>
                </c:pt>
              </c:numCache>
            </c:numRef>
          </c:val>
        </c:ser>
        <c:ser>
          <c:idx val="1"/>
          <c:order val="1"/>
          <c:tx>
            <c:strRef>
              <c:f>'Deterministic Output'!$B$1</c:f>
              <c:strCache>
                <c:ptCount val="1"/>
                <c:pt idx="0">
                  <c:v>Account-based pension</c:v>
                </c:pt>
              </c:strCache>
            </c:strRef>
          </c:tx>
          <c:spPr>
            <a:solidFill>
              <a:schemeClr val="accent2"/>
            </a:solidFill>
            <a:ln>
              <a:noFill/>
            </a:ln>
            <a:effectLst/>
          </c:spPr>
          <c:invertIfNegative val="0"/>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'Deterministic Output'!$B$2:$B$47</c:f>
              <c:numCache>
                <c:formatCode>0</c:formatCode>
                <c:ptCount val="46"/>
                <c:pt idx="0">
                  <c:v>0</c:v>
                </c:pt>
                <c:pt idx="1">
                  <c:v>0</c:v>
                </c:pt>
                <c:pt idx="2">
                  <c:v>0</c:v>
                </c:pt>
                <c:pt idx="3">
                  <c:v>0</c:v>
                </c:pt>
                <c:pt idx="4">
                  <c:v>0</c:v>
                </c:pt>
                <c:pt idx="5">
                  <c:v>205335</c:v>
                </c:pt>
                <c:pt idx="6">
                  <c:v>212948.30439022003</c:v>
                </c:pt>
                <c:pt idx="7">
                  <c:v>203986.41421669003</c:v>
                </c:pt>
                <c:pt idx="8">
                  <c:v>223163.56968476</c:v>
                </c:pt>
                <c:pt idx="9">
                  <c:v>211225.44903384001</c:v>
                </c:pt>
                <c:pt idx="10">
                  <c:v>199944.78210278001</c:v>
                </c:pt>
                <c:pt idx="11">
                  <c:v>213959.44651049998</c:v>
                </c:pt>
                <c:pt idx="12">
                  <c:v>200593.52378063998</c:v>
                </c:pt>
                <c:pt idx="13">
                  <c:v>208159.40378390998</c:v>
                </c:pt>
                <c:pt idx="14">
                  <c:v>192896.83460325998</c:v>
                </c:pt>
                <c:pt idx="15">
                  <c:v>178767.83232734</c:v>
                </c:pt>
                <c:pt idx="16">
                  <c:v>183561.78114109</c:v>
                </c:pt>
                <c:pt idx="17">
                  <c:v>168337.03545493999</c:v>
                </c:pt>
                <c:pt idx="18">
                  <c:v>200779.22219532562</c:v>
                </c:pt>
                <c:pt idx="19">
                  <c:v>201400</c:v>
                </c:pt>
                <c:pt idx="20">
                  <c:v>201400</c:v>
                </c:pt>
                <c:pt idx="21">
                  <c:v>192614.04595307802</c:v>
                </c:pt>
                <c:pt idx="22">
                  <c:v>179420.326526944</c:v>
                </c:pt>
                <c:pt idx="23">
                  <c:v>171419.83971023624</c:v>
                </c:pt>
                <c:pt idx="24">
                  <c:v>168869.71722511499</c:v>
                </c:pt>
              </c:numCache>
            </c:numRef>
          </c:val>
        </c:ser>
        <c:ser>
          <c:idx val="6"/>
          <c:order val="2"/>
          <c:tx>
            <c:v>Accumulation</c:v>
          </c:tx>
          <c:spPr>
            <a:solidFill>
              <a:schemeClr val="accent5">
                <a:lumMod val="60000"/>
                <a:lumOff val="40000"/>
              </a:schemeClr>
            </a:solidFill>
            <a:ln w="28575">
              <a:noFill/>
            </a:ln>
          </c:spPr>
          <c:invertIfNegative val="0"/>
          <c:val>
            <c:numRef>
              <c:f>'Deterministic Output'!$G$2:$G$52</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er>
        <c:ser>
          <c:idx val="2"/>
          <c:order val="3"/>
          <c:tx>
            <c:strRef>
              <c:f>'Deterministic Output'!$C$1</c:f>
              <c:strCache>
                <c:ptCount val="1"/>
                <c:pt idx="0">
                  <c:v>Annuity</c:v>
                </c:pt>
              </c:strCache>
            </c:strRef>
          </c:tx>
          <c:spPr>
            <a:solidFill>
              <a:schemeClr val="accent3"/>
            </a:solidFill>
            <a:ln>
              <a:noFill/>
            </a:ln>
            <a:effectLst/>
          </c:spPr>
          <c:invertIfNegative val="0"/>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'Deterministic Output'!$C$2:$C$47</c:f>
              <c:numCache>
                <c:formatCode>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er>
        <c:ser>
          <c:idx val="3"/>
          <c:order val="4"/>
          <c:tx>
            <c:strRef>
              <c:f>'Deterministic Output'!$D$1</c:f>
              <c:strCache>
                <c:ptCount val="1"/>
                <c:pt idx="0">
                  <c:v>Non-superannuation</c:v>
                </c:pt>
              </c:strCache>
            </c:strRef>
          </c:tx>
          <c:spPr>
            <a:solidFill>
              <a:srgbClr val="E84B37"/>
            </a:solidFill>
            <a:ln>
              <a:noFill/>
            </a:ln>
            <a:effectLst/>
          </c:spPr>
          <c:invertIfNegative val="0"/>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'Deterministic Output'!$D$2:$D$47</c:f>
              <c:numCache>
                <c:formatCode>0</c:formatCode>
                <c:ptCount val="46"/>
                <c:pt idx="0">
                  <c:v>0</c:v>
                </c:pt>
                <c:pt idx="1">
                  <c:v>0</c:v>
                </c:pt>
                <c:pt idx="2">
                  <c:v>0</c:v>
                </c:pt>
                <c:pt idx="3">
                  <c:v>0</c:v>
                </c:pt>
                <c:pt idx="4">
                  <c:v>0</c:v>
                </c:pt>
                <c:pt idx="5">
                  <c:v>0</c:v>
                </c:pt>
                <c:pt idx="6">
                  <c:v>0</c:v>
                </c:pt>
                <c:pt idx="7">
                  <c:v>0</c:v>
                </c:pt>
                <c:pt idx="8">
                  <c:v>0</c:v>
                </c:pt>
                <c:pt idx="9">
                  <c:v>0</c:v>
                </c:pt>
                <c:pt idx="10">
                  <c:v>1455.2178972199908</c:v>
                </c:pt>
                <c:pt idx="11">
                  <c:v>0</c:v>
                </c:pt>
                <c:pt idx="12">
                  <c:v>806.47621936001815</c:v>
                </c:pt>
                <c:pt idx="13">
                  <c:v>0</c:v>
                </c:pt>
                <c:pt idx="14">
                  <c:v>8503.1653967400198</c:v>
                </c:pt>
                <c:pt idx="15">
                  <c:v>22632.167672659998</c:v>
                </c:pt>
                <c:pt idx="16">
                  <c:v>17838.218858909997</c:v>
                </c:pt>
                <c:pt idx="17">
                  <c:v>33062.964545060007</c:v>
                </c:pt>
                <c:pt idx="18">
                  <c:v>620.77780467438356</c:v>
                </c:pt>
                <c:pt idx="19">
                  <c:v>0</c:v>
                </c:pt>
                <c:pt idx="20">
                  <c:v>0</c:v>
                </c:pt>
                <c:pt idx="21">
                  <c:v>0</c:v>
                </c:pt>
                <c:pt idx="22">
                  <c:v>0</c:v>
                </c:pt>
                <c:pt idx="23">
                  <c:v>0</c:v>
                </c:pt>
                <c:pt idx="24">
                  <c:v>0</c:v>
                </c:pt>
              </c:numCache>
            </c:numRef>
          </c:val>
        </c:ser>
        <c:ser>
          <c:idx val="5"/>
          <c:order val="6"/>
          <c:tx>
            <c:strRef>
              <c:f>'Deterministic Output'!$F$1</c:f>
              <c:strCache>
                <c:ptCount val="1"/>
                <c:pt idx="0">
                  <c:v>Other income</c:v>
                </c:pt>
              </c:strCache>
            </c:strRef>
          </c:tx>
          <c:spPr>
            <a:solidFill>
              <a:srgbClr val="FFA400"/>
            </a:solidFill>
            <a:ln w="28575">
              <a:noFill/>
            </a:ln>
          </c:spPr>
          <c:invertIfNegative val="0"/>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'Deterministic Output'!$F$2:$F$46</c:f>
              <c:numCache>
                <c:formatCode>0</c:formatCode>
                <c:ptCount val="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er>
        <c:dLbls>
          <c:showLegendKey val="0"/>
          <c:showVal val="0"/>
          <c:showCatName val="0"/>
          <c:showSerName val="0"/>
          <c:showPercent val="0"/>
          <c:showBubbleSize val="0"/>
        </c:dLbls>
        <c:gapWidth val="150"/>
        <c:overlap val="100"/>
        <c:axId val="91345664"/>
        <c:axId val="91348352"/>
      </c:barChart>
      <c:lineChart>
        <c:grouping val="stacked"/>
        <c:varyColors val="0"/>
        <c:ser>
          <c:idx val="4"/>
          <c:order val="5"/>
          <c:tx>
            <c:v>Spend</c:v>
          </c:tx>
          <c:spPr>
            <a:ln w="28575" cap="rnd">
              <a:noFill/>
              <a:round/>
            </a:ln>
            <a:effectLst/>
          </c:spPr>
          <c:marker>
            <c:symbol val="circle"/>
            <c:size val="4"/>
            <c:spPr>
              <a:solidFill>
                <a:schemeClr val="tx1"/>
              </a:solidFill>
              <a:ln w="9525">
                <a:noFill/>
              </a:ln>
              <a:effectLst/>
            </c:spPr>
          </c:marker>
          <c:cat>
            <c:numRef>
              <c:f>MortalityTest!$A$2:$A$54</c:f>
              <c:numCache>
                <c:formatCode>General</c:formatCode>
                <c:ptCount val="53"/>
                <c:pt idx="0">
                  <c:v>77</c:v>
                </c:pt>
                <c:pt idx="1">
                  <c:v>78</c:v>
                </c:pt>
                <c:pt idx="2">
                  <c:v>79</c:v>
                </c:pt>
                <c:pt idx="3">
                  <c:v>80</c:v>
                </c:pt>
                <c:pt idx="4">
                  <c:v>81</c:v>
                </c:pt>
                <c:pt idx="5">
                  <c:v>82</c:v>
                </c:pt>
                <c:pt idx="6">
                  <c:v>83</c:v>
                </c:pt>
                <c:pt idx="7">
                  <c:v>84</c:v>
                </c:pt>
                <c:pt idx="8">
                  <c:v>85</c:v>
                </c:pt>
                <c:pt idx="9">
                  <c:v>86</c:v>
                </c:pt>
                <c:pt idx="10">
                  <c:v>87</c:v>
                </c:pt>
                <c:pt idx="11">
                  <c:v>88</c:v>
                </c:pt>
                <c:pt idx="12">
                  <c:v>89</c:v>
                </c:pt>
                <c:pt idx="13">
                  <c:v>90</c:v>
                </c:pt>
                <c:pt idx="14">
                  <c:v>91</c:v>
                </c:pt>
                <c:pt idx="15">
                  <c:v>92</c:v>
                </c:pt>
                <c:pt idx="16">
                  <c:v>93</c:v>
                </c:pt>
                <c:pt idx="17">
                  <c:v>94</c:v>
                </c:pt>
                <c:pt idx="18">
                  <c:v>95</c:v>
                </c:pt>
              </c:numCache>
            </c:numRef>
          </c:cat>
          <c:val>
            <c:numRef>
              <c:f>'Deterministic Output'!$E$2:$E$45</c:f>
              <c:numCache>
                <c:formatCode>0</c:formatCode>
                <c:ptCount val="44"/>
                <c:pt idx="0">
                  <c:v>0</c:v>
                </c:pt>
                <c:pt idx="1">
                  <c:v>0</c:v>
                </c:pt>
                <c:pt idx="2">
                  <c:v>0</c:v>
                </c:pt>
                <c:pt idx="3">
                  <c:v>0</c:v>
                </c:pt>
                <c:pt idx="4">
                  <c:v>0</c:v>
                </c:pt>
                <c:pt idx="5">
                  <c:v>201400</c:v>
                </c:pt>
                <c:pt idx="6">
                  <c:v>201400</c:v>
                </c:pt>
                <c:pt idx="7">
                  <c:v>201400</c:v>
                </c:pt>
                <c:pt idx="8">
                  <c:v>201400</c:v>
                </c:pt>
                <c:pt idx="9">
                  <c:v>201400</c:v>
                </c:pt>
                <c:pt idx="10">
                  <c:v>201400</c:v>
                </c:pt>
                <c:pt idx="11">
                  <c:v>201400</c:v>
                </c:pt>
                <c:pt idx="12">
                  <c:v>201400</c:v>
                </c:pt>
                <c:pt idx="13">
                  <c:v>201400</c:v>
                </c:pt>
                <c:pt idx="14">
                  <c:v>201400</c:v>
                </c:pt>
                <c:pt idx="15">
                  <c:v>201400</c:v>
                </c:pt>
                <c:pt idx="16">
                  <c:v>201400</c:v>
                </c:pt>
                <c:pt idx="17">
                  <c:v>201400</c:v>
                </c:pt>
                <c:pt idx="18">
                  <c:v>201400</c:v>
                </c:pt>
                <c:pt idx="19">
                  <c:v>201400</c:v>
                </c:pt>
                <c:pt idx="20">
                  <c:v>201400</c:v>
                </c:pt>
                <c:pt idx="21">
                  <c:v>201400</c:v>
                </c:pt>
                <c:pt idx="22">
                  <c:v>201400</c:v>
                </c:pt>
                <c:pt idx="23">
                  <c:v>201400</c:v>
                </c:pt>
                <c:pt idx="24">
                  <c:v>201400</c:v>
                </c:pt>
              </c:numCache>
            </c:numRef>
          </c:val>
          <c:smooth val="0"/>
        </c:ser>
        <c:dLbls>
          <c:showLegendKey val="0"/>
          <c:showVal val="0"/>
          <c:showCatName val="0"/>
          <c:showSerName val="0"/>
          <c:showPercent val="0"/>
          <c:showBubbleSize val="0"/>
        </c:dLbls>
        <c:marker val="1"/>
        <c:smooth val="0"/>
        <c:axId val="91345664"/>
        <c:axId val="91348352"/>
      </c:lineChart>
      <c:catAx>
        <c:axId val="91345664"/>
        <c:scaling>
          <c:orientation val="minMax"/>
        </c:scaling>
        <c:delete val="0"/>
        <c:axPos val="b"/>
        <c:title>
          <c:tx>
            <c:strRef>
              <c:f>'Client Results'!$C$74</c:f>
              <c:strCache>
                <c:ptCount val="1"/>
              </c:strCache>
            </c:strRef>
          </c:tx>
          <c:layout>
            <c:manualLayout>
              <c:xMode val="edge"/>
              <c:yMode val="edge"/>
              <c:x val="0.44110289889430793"/>
              <c:y val="0.80171437922957633"/>
            </c:manualLayout>
          </c:layout>
          <c:overlay val="0"/>
          <c:txPr>
            <a:bodyPr/>
            <a:lstStyle/>
            <a:p>
              <a:pPr>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48352"/>
        <c:crosses val="autoZero"/>
        <c:auto val="1"/>
        <c:lblAlgn val="ctr"/>
        <c:lblOffset val="100"/>
        <c:noMultiLvlLbl val="0"/>
      </c:catAx>
      <c:valAx>
        <c:axId val="913483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AU"/>
                  <a:t>Amount</a:t>
                </a:r>
                <a:r>
                  <a:rPr lang="en-AU" baseline="0"/>
                  <a:t> per year</a:t>
                </a:r>
                <a:endParaRPr lang="en-AU"/>
              </a:p>
            </c:rich>
          </c:tx>
          <c:layout>
            <c:manualLayout>
              <c:xMode val="edge"/>
              <c:yMode val="edge"/>
              <c:x val="1.4727982122317134E-2"/>
              <c:y val="0.27045672393574688"/>
            </c:manualLayout>
          </c:layout>
          <c:overlay val="0"/>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456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n</a:t>
            </a:r>
            <a:r>
              <a:rPr lang="en-US"/>
              <a:t>et worth at each age</a:t>
            </a:r>
          </a:p>
        </c:rich>
      </c:tx>
      <c:layout/>
      <c:overlay val="0"/>
      <c:spPr>
        <a:noFill/>
        <a:ln>
          <a:noFill/>
        </a:ln>
        <a:effectLst/>
      </c:spPr>
    </c:title>
    <c:autoTitleDeleted val="0"/>
    <c:plotArea>
      <c:layout/>
      <c:areaChart>
        <c:grouping val="stacked"/>
        <c:varyColors val="0"/>
        <c:ser>
          <c:idx val="1"/>
          <c:order val="1"/>
          <c:tx>
            <c:strRef>
              <c:f>'Deterministic Output'!$K$1</c:f>
              <c:strCache>
                <c:ptCount val="1"/>
                <c:pt idx="0">
                  <c:v>Pension</c:v>
                </c:pt>
              </c:strCache>
            </c:strRef>
          </c:tx>
          <c:val>
            <c:numRef>
              <c:f>'Deterministic Output'!$K$2:$K$39</c:f>
              <c:numCache>
                <c:formatCode>0</c:formatCode>
                <c:ptCount val="38"/>
                <c:pt idx="0">
                  <c:v>0</c:v>
                </c:pt>
                <c:pt idx="1">
                  <c:v>0</c:v>
                </c:pt>
                <c:pt idx="2">
                  <c:v>0</c:v>
                </c:pt>
                <c:pt idx="3">
                  <c:v>0</c:v>
                </c:pt>
                <c:pt idx="4">
                  <c:v>0</c:v>
                </c:pt>
                <c:pt idx="5">
                  <c:v>3159000</c:v>
                </c:pt>
                <c:pt idx="6">
                  <c:v>3042000</c:v>
                </c:pt>
                <c:pt idx="7">
                  <c:v>2914000</c:v>
                </c:pt>
                <c:pt idx="8">
                  <c:v>2791000</c:v>
                </c:pt>
                <c:pt idx="9">
                  <c:v>2645000</c:v>
                </c:pt>
                <c:pt idx="10">
                  <c:v>2507000</c:v>
                </c:pt>
                <c:pt idx="11">
                  <c:v>2377000</c:v>
                </c:pt>
                <c:pt idx="12">
                  <c:v>2228000</c:v>
                </c:pt>
                <c:pt idx="13">
                  <c:v>2089000</c:v>
                </c:pt>
                <c:pt idx="14">
                  <c:v>1938000</c:v>
                </c:pt>
                <c:pt idx="15">
                  <c:v>1798000</c:v>
                </c:pt>
                <c:pt idx="16">
                  <c:v>1668000</c:v>
                </c:pt>
                <c:pt idx="17">
                  <c:v>1530000</c:v>
                </c:pt>
                <c:pt idx="18">
                  <c:v>1403000</c:v>
                </c:pt>
                <c:pt idx="19">
                  <c:v>1240000</c:v>
                </c:pt>
                <c:pt idx="20">
                  <c:v>1071000</c:v>
                </c:pt>
                <c:pt idx="21">
                  <c:v>898000</c:v>
                </c:pt>
                <c:pt idx="22">
                  <c:v>729000</c:v>
                </c:pt>
                <c:pt idx="23">
                  <c:v>569000</c:v>
                </c:pt>
                <c:pt idx="24">
                  <c:v>412000</c:v>
                </c:pt>
              </c:numCache>
            </c:numRef>
          </c:val>
        </c:ser>
        <c:ser>
          <c:idx val="2"/>
          <c:order val="2"/>
          <c:tx>
            <c:strRef>
              <c:f>'Deterministic Output'!$L$1</c:f>
              <c:strCache>
                <c:ptCount val="1"/>
                <c:pt idx="0">
                  <c:v>Non-Super</c:v>
                </c:pt>
              </c:strCache>
            </c:strRef>
          </c:tx>
          <c:spPr>
            <a:solidFill>
              <a:srgbClr val="C00000"/>
            </a:solidFill>
          </c:spPr>
          <c:val>
            <c:numRef>
              <c:f>'Deterministic Output'!$L$2:$L$39</c:f>
              <c:numCache>
                <c:formatCode>0</c:formatCode>
                <c:ptCount val="38"/>
                <c:pt idx="0">
                  <c:v>0</c:v>
                </c:pt>
                <c:pt idx="1">
                  <c:v>0</c:v>
                </c:pt>
                <c:pt idx="2">
                  <c:v>0</c:v>
                </c:pt>
                <c:pt idx="3">
                  <c:v>0</c:v>
                </c:pt>
                <c:pt idx="4">
                  <c:v>0</c:v>
                </c:pt>
                <c:pt idx="5">
                  <c:v>0</c:v>
                </c:pt>
                <c:pt idx="6">
                  <c:v>3000</c:v>
                </c:pt>
                <c:pt idx="7">
                  <c:v>15000</c:v>
                </c:pt>
                <c:pt idx="8">
                  <c:v>18000</c:v>
                </c:pt>
                <c:pt idx="9">
                  <c:v>40000</c:v>
                </c:pt>
                <c:pt idx="10">
                  <c:v>51000</c:v>
                </c:pt>
                <c:pt idx="11">
                  <c:v>52000</c:v>
                </c:pt>
                <c:pt idx="12">
                  <c:v>66000</c:v>
                </c:pt>
                <c:pt idx="13">
                  <c:v>67000</c:v>
                </c:pt>
                <c:pt idx="14">
                  <c:v>75000</c:v>
                </c:pt>
                <c:pt idx="15">
                  <c:v>69000</c:v>
                </c:pt>
                <c:pt idx="16">
                  <c:v>49000</c:v>
                </c:pt>
                <c:pt idx="17">
                  <c:v>32000</c:v>
                </c:pt>
                <c:pt idx="18">
                  <c:v>0</c:v>
                </c:pt>
                <c:pt idx="19">
                  <c:v>0</c:v>
                </c:pt>
                <c:pt idx="20">
                  <c:v>0</c:v>
                </c:pt>
                <c:pt idx="21">
                  <c:v>0</c:v>
                </c:pt>
                <c:pt idx="22">
                  <c:v>0</c:v>
                </c:pt>
                <c:pt idx="23">
                  <c:v>0</c:v>
                </c:pt>
                <c:pt idx="24">
                  <c:v>0</c:v>
                </c:pt>
              </c:numCache>
            </c:numRef>
          </c:val>
        </c:ser>
        <c:dLbls>
          <c:showLegendKey val="0"/>
          <c:showVal val="0"/>
          <c:showCatName val="0"/>
          <c:showSerName val="0"/>
          <c:showPercent val="0"/>
          <c:showBubbleSize val="0"/>
        </c:dLbls>
        <c:axId val="96405376"/>
        <c:axId val="96415744"/>
      </c:areaChart>
      <c:barChart>
        <c:barDir val="col"/>
        <c:grouping val="stacked"/>
        <c:varyColors val="0"/>
        <c:ser>
          <c:idx val="0"/>
          <c:order val="0"/>
          <c:tx>
            <c:strRef>
              <c:f>'Deterministic Output'!$J$1</c:f>
              <c:strCache>
                <c:ptCount val="1"/>
                <c:pt idx="0">
                  <c:v>Accumulation</c:v>
                </c:pt>
              </c:strCache>
            </c:strRef>
          </c:tx>
          <c:spPr>
            <a:ln w="34925" cap="rnd">
              <a:solidFill>
                <a:schemeClr val="accent1"/>
              </a:solidFill>
              <a:round/>
            </a:ln>
            <a:effectLst/>
          </c:spPr>
          <c:invertIfNegative val="0"/>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'Deterministic Output'!$J$2:$J$39</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er>
        <c:dLbls>
          <c:showLegendKey val="0"/>
          <c:showVal val="0"/>
          <c:showCatName val="0"/>
          <c:showSerName val="0"/>
          <c:showPercent val="0"/>
          <c:showBubbleSize val="0"/>
        </c:dLbls>
        <c:gapWidth val="150"/>
        <c:overlap val="100"/>
        <c:axId val="96405376"/>
        <c:axId val="96415744"/>
      </c:barChart>
      <c:catAx>
        <c:axId val="96405376"/>
        <c:scaling>
          <c:orientation val="minMax"/>
        </c:scaling>
        <c:delete val="0"/>
        <c:axPos val="b"/>
        <c:title>
          <c:tx>
            <c:strRef>
              <c:f>'Client Results'!$C$74</c:f>
              <c:strCache>
                <c:ptCount val="1"/>
              </c:strCache>
            </c:strRef>
          </c:tx>
          <c:layout>
            <c:manualLayout>
              <c:xMode val="edge"/>
              <c:yMode val="edge"/>
              <c:x val="0.44180772136951219"/>
              <c:y val="0.89256926217556143"/>
            </c:manualLayout>
          </c:layout>
          <c:overlay val="0"/>
          <c:txPr>
            <a:bodyPr/>
            <a:lstStyle/>
            <a:p>
              <a:pPr>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15744"/>
        <c:crosses val="autoZero"/>
        <c:auto val="1"/>
        <c:lblAlgn val="ctr"/>
        <c:lblOffset val="100"/>
        <c:noMultiLvlLbl val="0"/>
      </c:catAx>
      <c:valAx>
        <c:axId val="9641574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AU"/>
                  <a:t>Total net worth</a:t>
                </a:r>
              </a:p>
            </c:rich>
          </c:tx>
          <c:layout>
            <c:manualLayout>
              <c:xMode val="edge"/>
              <c:yMode val="edge"/>
              <c:x val="1.8927441660673529E-2"/>
              <c:y val="0.31923993875765533"/>
            </c:manualLayout>
          </c:layout>
          <c:overlay val="0"/>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05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chemeClr val="tx1">
                    <a:lumMod val="75000"/>
                    <a:lumOff val="25000"/>
                  </a:schemeClr>
                </a:solidFill>
              </a:defRPr>
            </a:pPr>
            <a:r>
              <a:rPr lang="en-AU" sz="1400" b="0">
                <a:solidFill>
                  <a:schemeClr val="tx1">
                    <a:lumMod val="75000"/>
                    <a:lumOff val="25000"/>
                  </a:schemeClr>
                </a:solidFill>
              </a:rPr>
              <a:t>SMSF balance</a:t>
            </a:r>
          </a:p>
        </c:rich>
      </c:tx>
      <c:layout/>
      <c:overlay val="0"/>
    </c:title>
    <c:autoTitleDeleted val="0"/>
    <c:plotArea>
      <c:layout/>
      <c:lineChart>
        <c:grouping val="standard"/>
        <c:varyColors val="0"/>
        <c:ser>
          <c:idx val="0"/>
          <c:order val="0"/>
          <c:tx>
            <c:strRef>
              <c:f>'Deterministic Output'!$N$1</c:f>
              <c:strCache>
                <c:ptCount val="1"/>
                <c:pt idx="0">
                  <c:v>Commutation Value SMSF</c:v>
                </c:pt>
              </c:strCache>
            </c:strRef>
          </c:tx>
          <c:marker>
            <c:symbol val="none"/>
          </c:marker>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'Deterministic Output'!$N$2:$N$38</c:f>
              <c:numCache>
                <c:formatCode>0</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ser>
        <c:ser>
          <c:idx val="1"/>
          <c:order val="1"/>
          <c:tx>
            <c:strRef>
              <c:f>'Deterministic Output'!$O$1</c:f>
              <c:strCache>
                <c:ptCount val="1"/>
                <c:pt idx="0">
                  <c:v>Total Value SMSF</c:v>
                </c:pt>
              </c:strCache>
            </c:strRef>
          </c:tx>
          <c:marker>
            <c:symbol val="none"/>
          </c:marker>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'Deterministic Output'!$O$2:$O$38</c:f>
              <c:numCache>
                <c:formatCode>0</c:formatCode>
                <c:ptCount val="37"/>
                <c:pt idx="0">
                  <c:v>0</c:v>
                </c:pt>
                <c:pt idx="1">
                  <c:v>0</c:v>
                </c:pt>
                <c:pt idx="2">
                  <c:v>0</c:v>
                </c:pt>
                <c:pt idx="3">
                  <c:v>0</c:v>
                </c:pt>
                <c:pt idx="4">
                  <c:v>0</c:v>
                </c:pt>
                <c:pt idx="5">
                  <c:v>3159000</c:v>
                </c:pt>
                <c:pt idx="6">
                  <c:v>3042118.6341460003</c:v>
                </c:pt>
                <c:pt idx="7">
                  <c:v>2914091.6316670002</c:v>
                </c:pt>
                <c:pt idx="8">
                  <c:v>2791410.5371940001</c:v>
                </c:pt>
                <c:pt idx="9">
                  <c:v>2645680.9797740001</c:v>
                </c:pt>
                <c:pt idx="10">
                  <c:v>2507798.99187</c:v>
                </c:pt>
                <c:pt idx="11">
                  <c:v>2377327.1834499999</c:v>
                </c:pt>
                <c:pt idx="12">
                  <c:v>2228816.930896</c:v>
                </c:pt>
                <c:pt idx="13">
                  <c:v>2089521.5584029998</c:v>
                </c:pt>
                <c:pt idx="14">
                  <c:v>1938472.6479799999</c:v>
                </c:pt>
                <c:pt idx="15">
                  <c:v>1798488.7176900001</c:v>
                </c:pt>
                <c:pt idx="16">
                  <c:v>1668743.4649189999</c:v>
                </c:pt>
                <c:pt idx="17">
                  <c:v>1530336.6859539999</c:v>
                </c:pt>
                <c:pt idx="18">
                  <c:v>1403326.5237149999</c:v>
                </c:pt>
                <c:pt idx="19">
                  <c:v>1240075.1365080001</c:v>
                </c:pt>
                <c:pt idx="20">
                  <c:v>1071726.1195089999</c:v>
                </c:pt>
                <c:pt idx="21">
                  <c:v>898759.56350100006</c:v>
                </c:pt>
                <c:pt idx="22">
                  <c:v>729609.31444799993</c:v>
                </c:pt>
                <c:pt idx="23">
                  <c:v>569048.59755299997</c:v>
                </c:pt>
                <c:pt idx="24">
                  <c:v>412117.98308399995</c:v>
                </c:pt>
              </c:numCache>
            </c:numRef>
          </c:val>
          <c:smooth val="0"/>
        </c:ser>
        <c:ser>
          <c:idx val="2"/>
          <c:order val="2"/>
          <c:tx>
            <c:strRef>
              <c:f>'Deterministic Output'!$P$1</c:f>
              <c:strCache>
                <c:ptCount val="1"/>
                <c:pt idx="0">
                  <c:v>Nominal SMSF value</c:v>
                </c:pt>
              </c:strCache>
            </c:strRef>
          </c:tx>
          <c:spPr>
            <a:ln>
              <a:prstDash val="dash"/>
            </a:ln>
          </c:spPr>
          <c:marker>
            <c:symbol val="none"/>
          </c:marker>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'Deterministic Output'!$P$2:$P$38</c:f>
              <c:numCache>
                <c:formatCode>0</c:formatCode>
                <c:ptCount val="37"/>
                <c:pt idx="0">
                  <c:v>0</c:v>
                </c:pt>
                <c:pt idx="1">
                  <c:v>0</c:v>
                </c:pt>
                <c:pt idx="2">
                  <c:v>0</c:v>
                </c:pt>
                <c:pt idx="3">
                  <c:v>0</c:v>
                </c:pt>
                <c:pt idx="4">
                  <c:v>0</c:v>
                </c:pt>
                <c:pt idx="5">
                  <c:v>3159000</c:v>
                </c:pt>
                <c:pt idx="6">
                  <c:v>3118171.5999996499</c:v>
                </c:pt>
                <c:pt idx="7">
                  <c:v>3061617.5205201418</c:v>
                </c:pt>
                <c:pt idx="8">
                  <c:v>3006043.8380304324</c:v>
                </c:pt>
                <c:pt idx="9">
                  <c:v>2920336.7699559205</c:v>
                </c:pt>
                <c:pt idx="10">
                  <c:v>2837344.3756805467</c:v>
                </c:pt>
                <c:pt idx="11">
                  <c:v>2756970.6875855532</c:v>
                </c:pt>
                <c:pt idx="12">
                  <c:v>2649362.9332905835</c:v>
                </c:pt>
                <c:pt idx="13">
                  <c:v>2545879.1211676532</c:v>
                </c:pt>
                <c:pt idx="14">
                  <c:v>2420886.7083186177</c:v>
                </c:pt>
                <c:pt idx="15">
                  <c:v>2302217.6104264939</c:v>
                </c:pt>
                <c:pt idx="16">
                  <c:v>2189536.0356132742</c:v>
                </c:pt>
                <c:pt idx="17">
                  <c:v>2058132.7062736496</c:v>
                </c:pt>
                <c:pt idx="18">
                  <c:v>1934501.1124755272</c:v>
                </c:pt>
                <c:pt idx="19">
                  <c:v>1752193.7039262729</c:v>
                </c:pt>
                <c:pt idx="20">
                  <c:v>1552178.9738730183</c:v>
                </c:pt>
                <c:pt idx="21">
                  <c:v>1334213.6236396681</c:v>
                </c:pt>
                <c:pt idx="22">
                  <c:v>1110186.8563889642</c:v>
                </c:pt>
                <c:pt idx="23">
                  <c:v>887521.60597219574</c:v>
                </c:pt>
                <c:pt idx="24">
                  <c:v>658832.49016659602</c:v>
                </c:pt>
              </c:numCache>
            </c:numRef>
          </c:val>
          <c:smooth val="0"/>
        </c:ser>
        <c:dLbls>
          <c:showLegendKey val="0"/>
          <c:showVal val="0"/>
          <c:showCatName val="0"/>
          <c:showSerName val="0"/>
          <c:showPercent val="0"/>
          <c:showBubbleSize val="0"/>
        </c:dLbls>
        <c:marker val="1"/>
        <c:smooth val="0"/>
        <c:axId val="96425472"/>
        <c:axId val="96427008"/>
      </c:lineChart>
      <c:catAx>
        <c:axId val="96425472"/>
        <c:scaling>
          <c:orientation val="minMax"/>
        </c:scaling>
        <c:delete val="0"/>
        <c:axPos val="b"/>
        <c:numFmt formatCode="General" sourceLinked="1"/>
        <c:majorTickMark val="out"/>
        <c:minorTickMark val="none"/>
        <c:tickLblPos val="nextTo"/>
        <c:spPr>
          <a:ln>
            <a:noFill/>
          </a:ln>
        </c:spPr>
        <c:txPr>
          <a:bodyPr/>
          <a:lstStyle/>
          <a:p>
            <a:pPr>
              <a:defRPr>
                <a:solidFill>
                  <a:schemeClr val="tx1">
                    <a:lumMod val="50000"/>
                    <a:lumOff val="50000"/>
                  </a:schemeClr>
                </a:solidFill>
              </a:defRPr>
            </a:pPr>
            <a:endParaRPr lang="en-US"/>
          </a:p>
        </c:txPr>
        <c:crossAx val="96427008"/>
        <c:crosses val="autoZero"/>
        <c:auto val="1"/>
        <c:lblAlgn val="ctr"/>
        <c:lblOffset val="100"/>
        <c:noMultiLvlLbl val="0"/>
      </c:catAx>
      <c:valAx>
        <c:axId val="96427008"/>
        <c:scaling>
          <c:orientation val="minMax"/>
        </c:scaling>
        <c:delete val="0"/>
        <c:axPos val="l"/>
        <c:majorGridlines>
          <c:spPr>
            <a:ln>
              <a:solidFill>
                <a:schemeClr val="tx1">
                  <a:lumMod val="25000"/>
                  <a:lumOff val="75000"/>
                </a:schemeClr>
              </a:solidFill>
            </a:ln>
          </c:spPr>
        </c:majorGridlines>
        <c:title>
          <c:tx>
            <c:rich>
              <a:bodyPr rot="-5400000" vert="horz"/>
              <a:lstStyle/>
              <a:p>
                <a:pPr>
                  <a:defRPr/>
                </a:pPr>
                <a:r>
                  <a:rPr lang="en-AU"/>
                  <a:t>Total net worth</a:t>
                </a:r>
              </a:p>
            </c:rich>
          </c:tx>
          <c:layout/>
          <c:overlay val="0"/>
        </c:title>
        <c:numFmt formatCode="&quot;$&quot;#,##0" sourceLinked="0"/>
        <c:majorTickMark val="out"/>
        <c:minorTickMark val="none"/>
        <c:tickLblPos val="nextTo"/>
        <c:spPr>
          <a:ln>
            <a:noFill/>
          </a:ln>
        </c:spPr>
        <c:txPr>
          <a:bodyPr/>
          <a:lstStyle/>
          <a:p>
            <a:pPr>
              <a:defRPr>
                <a:solidFill>
                  <a:schemeClr val="tx1">
                    <a:lumMod val="50000"/>
                    <a:lumOff val="50000"/>
                  </a:schemeClr>
                </a:solidFill>
              </a:defRPr>
            </a:pPr>
            <a:endParaRPr lang="en-US"/>
          </a:p>
        </c:txPr>
        <c:crossAx val="96425472"/>
        <c:crosses val="autoZero"/>
        <c:crossBetween val="midCat"/>
      </c:valAx>
      <c:spPr>
        <a:ln>
          <a:noFill/>
        </a:ln>
      </c:spPr>
    </c:plotArea>
    <c:legend>
      <c:legendPos val="b"/>
      <c:layout/>
      <c:overlay val="0"/>
    </c:legend>
    <c:plotVisOnly val="1"/>
    <c:dispBlanksAs val="gap"/>
    <c:showDLblsOverMax val="0"/>
  </c:chart>
  <c:spPr>
    <a:ln>
      <a:solidFill>
        <a:schemeClr val="tx1">
          <a:lumMod val="25000"/>
          <a:lumOff val="75000"/>
        </a:schemeClr>
      </a:solid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Range of SMSF net</a:t>
            </a:r>
            <a:r>
              <a:rPr lang="en-AU" baseline="0"/>
              <a:t> worth</a:t>
            </a:r>
            <a:endParaRPr lang="en-AU"/>
          </a:p>
        </c:rich>
      </c:tx>
      <c:layout>
        <c:manualLayout>
          <c:xMode val="edge"/>
          <c:yMode val="edge"/>
          <c:x val="0.32014327030777201"/>
          <c:y val="2.1276595744680851E-2"/>
        </c:manualLayout>
      </c:layout>
      <c:overlay val="0"/>
    </c:title>
    <c:autoTitleDeleted val="0"/>
    <c:plotArea>
      <c:layout>
        <c:manualLayout>
          <c:layoutTarget val="inner"/>
          <c:xMode val="edge"/>
          <c:yMode val="edge"/>
          <c:x val="0.16540530451997359"/>
          <c:y val="0.17233813586116276"/>
          <c:w val="0.81109149572863903"/>
          <c:h val="0.69015412966996148"/>
        </c:manualLayout>
      </c:layout>
      <c:areaChart>
        <c:grouping val="standard"/>
        <c:varyColors val="0"/>
        <c:ser>
          <c:idx val="0"/>
          <c:order val="0"/>
          <c:tx>
            <c:v>Upper</c:v>
          </c:tx>
          <c:spPr>
            <a:solidFill>
              <a:schemeClr val="accent2"/>
            </a:solidFill>
          </c:spPr>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'Funnel of doubt - SMSF'!$B$2:$AA$2</c:f>
              <c:numCache>
                <c:formatCode>0</c:formatCode>
                <c:ptCount val="26"/>
              </c:numCache>
            </c:numRef>
          </c:val>
        </c:ser>
        <c:ser>
          <c:idx val="2"/>
          <c:order val="2"/>
          <c:tx>
            <c:v>Lower</c:v>
          </c:tx>
          <c:spPr>
            <a:solidFill>
              <a:schemeClr val="bg1"/>
            </a:solidFill>
            <a:ln>
              <a:noFill/>
            </a:ln>
          </c:spPr>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'Funnel of doubt - SMSF'!$B$4:$AA$4</c:f>
              <c:numCache>
                <c:formatCode>0</c:formatCode>
                <c:ptCount val="26"/>
              </c:numCache>
            </c:numRef>
          </c:val>
        </c:ser>
        <c:dLbls>
          <c:showLegendKey val="0"/>
          <c:showVal val="0"/>
          <c:showCatName val="0"/>
          <c:showSerName val="0"/>
          <c:showPercent val="0"/>
          <c:showBubbleSize val="0"/>
        </c:dLbls>
        <c:axId val="96437760"/>
        <c:axId val="96439296"/>
      </c:areaChart>
      <c:lineChart>
        <c:grouping val="standard"/>
        <c:varyColors val="0"/>
        <c:ser>
          <c:idx val="1"/>
          <c:order val="1"/>
          <c:tx>
            <c:v>Median Outcome</c:v>
          </c:tx>
          <c:spPr>
            <a:ln>
              <a:solidFill>
                <a:schemeClr val="accent1"/>
              </a:solidFill>
            </a:ln>
          </c:spPr>
          <c:marker>
            <c:symbol val="none"/>
          </c:marker>
          <c:val>
            <c:numRef>
              <c:f>'Funnel of doubt - SMSF'!$B$3:$AA$3</c:f>
              <c:numCache>
                <c:formatCode>0</c:formatCode>
                <c:ptCount val="26"/>
              </c:numCache>
            </c:numRef>
          </c:val>
          <c:smooth val="0"/>
        </c:ser>
        <c:dLbls>
          <c:showLegendKey val="0"/>
          <c:showVal val="0"/>
          <c:showCatName val="0"/>
          <c:showSerName val="0"/>
          <c:showPercent val="0"/>
          <c:showBubbleSize val="0"/>
        </c:dLbls>
        <c:marker val="1"/>
        <c:smooth val="0"/>
        <c:axId val="96437760"/>
        <c:axId val="96439296"/>
      </c:lineChart>
      <c:catAx>
        <c:axId val="96437760"/>
        <c:scaling>
          <c:orientation val="minMax"/>
        </c:scaling>
        <c:delete val="0"/>
        <c:axPos val="b"/>
        <c:numFmt formatCode="General" sourceLinked="1"/>
        <c:majorTickMark val="out"/>
        <c:minorTickMark val="none"/>
        <c:tickLblPos val="nextTo"/>
        <c:crossAx val="96439296"/>
        <c:crosses val="autoZero"/>
        <c:auto val="1"/>
        <c:lblAlgn val="ctr"/>
        <c:lblOffset val="100"/>
        <c:tickLblSkip val="2"/>
        <c:noMultiLvlLbl val="0"/>
      </c:catAx>
      <c:valAx>
        <c:axId val="96439296"/>
        <c:scaling>
          <c:orientation val="minMax"/>
          <c:min val="0"/>
        </c:scaling>
        <c:delete val="0"/>
        <c:axPos val="l"/>
        <c:majorGridlines>
          <c:spPr>
            <a:ln>
              <a:noFill/>
            </a:ln>
          </c:spPr>
        </c:majorGridlines>
        <c:title>
          <c:tx>
            <c:rich>
              <a:bodyPr rot="-5400000" vert="horz"/>
              <a:lstStyle/>
              <a:p>
                <a:pPr>
                  <a:defRPr/>
                </a:pPr>
                <a:r>
                  <a:rPr lang="en-AU"/>
                  <a:t>Total net worth </a:t>
                </a:r>
              </a:p>
            </c:rich>
          </c:tx>
          <c:layout>
            <c:manualLayout>
              <c:xMode val="edge"/>
              <c:yMode val="edge"/>
              <c:x val="1.38121269873113E-2"/>
              <c:y val="0.34993650451227842"/>
            </c:manualLayout>
          </c:layout>
          <c:overlay val="0"/>
        </c:title>
        <c:numFmt formatCode="&quot;$&quot;#,##0" sourceLinked="0"/>
        <c:majorTickMark val="out"/>
        <c:minorTickMark val="none"/>
        <c:tickLblPos val="nextTo"/>
        <c:crossAx val="96437760"/>
        <c:crosses val="autoZero"/>
        <c:crossBetween val="midCat"/>
      </c:valAx>
      <c:spPr>
        <a:noFill/>
      </c:spPr>
    </c:plotArea>
    <c:legend>
      <c:legendPos val="b"/>
      <c:legendEntry>
        <c:idx val="0"/>
        <c:delete val="1"/>
      </c:legendEntry>
      <c:legendEntry>
        <c:idx val="1"/>
        <c:delete val="1"/>
      </c:legendEntry>
      <c:layout>
        <c:manualLayout>
          <c:xMode val="edge"/>
          <c:yMode val="edge"/>
          <c:x val="0.73040540314626279"/>
          <c:y val="0.14009325961914337"/>
          <c:w val="0.25228797833391847"/>
          <c:h val="6.0427446569178853E-2"/>
        </c:manualLayout>
      </c:layout>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SMSF real balance</a:t>
            </a:r>
            <a:r>
              <a:rPr lang="en-AU" baseline="0"/>
              <a:t> percentiles</a:t>
            </a:r>
            <a:endParaRPr lang="en-AU"/>
          </a:p>
        </c:rich>
      </c:tx>
      <c:layout/>
      <c:overlay val="0"/>
    </c:title>
    <c:autoTitleDeleted val="0"/>
    <c:plotArea>
      <c:layout/>
      <c:barChart>
        <c:barDir val="col"/>
        <c:grouping val="stacked"/>
        <c:varyColors val="0"/>
        <c:ser>
          <c:idx val="0"/>
          <c:order val="0"/>
          <c:tx>
            <c:strRef>
              <c:f>'Funnel of doubt - SMSF'!$B$5</c:f>
              <c:strCache>
                <c:ptCount val="1"/>
              </c:strCache>
            </c:strRef>
          </c:tx>
          <c:spPr>
            <a:noFill/>
          </c:spPr>
          <c:invertIfNegative val="0"/>
          <c:cat>
            <c:strRef>
              <c:f>'Client Results'!$AR$82</c:f>
              <c:strCache>
                <c:ptCount val="1"/>
                <c:pt idx="0">
                  <c:v>At end of year -1</c:v>
                </c:pt>
              </c:strCache>
            </c:strRef>
          </c:cat>
          <c:val>
            <c:numRef>
              <c:f>'Funnel of doubt - SMSF'!$B$6</c:f>
              <c:numCache>
                <c:formatCode>_-* #,##0_-;\-* #,##0_-;_-* "-"??_-;_-@_-</c:formatCode>
                <c:ptCount val="1"/>
              </c:numCache>
            </c:numRef>
          </c:val>
        </c:ser>
        <c:ser>
          <c:idx val="1"/>
          <c:order val="1"/>
          <c:tx>
            <c:strRef>
              <c:f>'Funnel of doubt - SMSF'!$C$5</c:f>
              <c:strCache>
                <c:ptCount val="1"/>
              </c:strCache>
            </c:strRef>
          </c:tx>
          <c:spPr>
            <a:noFill/>
          </c:spPr>
          <c:invertIfNegative val="0"/>
          <c:errBars>
            <c:errBarType val="minus"/>
            <c:errValType val="cust"/>
            <c:noEndCap val="0"/>
            <c:plus>
              <c:numLit>
                <c:formatCode>General</c:formatCode>
                <c:ptCount val="1"/>
                <c:pt idx="0">
                  <c:v>0</c:v>
                </c:pt>
              </c:numLit>
            </c:plus>
            <c:minus>
              <c:numRef>
                <c:f>'Funnel of doubt - SMSF'!$C$6</c:f>
                <c:numCache>
                  <c:formatCode>General</c:formatCode>
                  <c:ptCount val="1"/>
                </c:numCache>
              </c:numRef>
            </c:minus>
          </c:errBars>
          <c:cat>
            <c:strRef>
              <c:f>'Client Results'!$AR$82</c:f>
              <c:strCache>
                <c:ptCount val="1"/>
                <c:pt idx="0">
                  <c:v>At end of year -1</c:v>
                </c:pt>
              </c:strCache>
            </c:strRef>
          </c:cat>
          <c:val>
            <c:numRef>
              <c:f>'Funnel of doubt - SMSF'!$C$6</c:f>
              <c:numCache>
                <c:formatCode>_-* #,##0_-;\-* #,##0_-;_-* "-"??_-;_-@_-</c:formatCode>
                <c:ptCount val="1"/>
              </c:numCache>
            </c:numRef>
          </c:val>
        </c:ser>
        <c:ser>
          <c:idx val="2"/>
          <c:order val="2"/>
          <c:tx>
            <c:v>Percetiles of wealth at end of term annuity</c:v>
          </c:tx>
          <c:spPr>
            <a:solidFill>
              <a:schemeClr val="accent1"/>
            </a:solidFill>
            <a:ln>
              <a:solidFill>
                <a:sysClr val="windowText" lastClr="000000"/>
              </a:solidFill>
            </a:ln>
          </c:spPr>
          <c:invertIfNegative val="0"/>
          <c:cat>
            <c:strRef>
              <c:f>'Client Results'!$AR$82</c:f>
              <c:strCache>
                <c:ptCount val="1"/>
                <c:pt idx="0">
                  <c:v>At end of year -1</c:v>
                </c:pt>
              </c:strCache>
            </c:strRef>
          </c:cat>
          <c:val>
            <c:numRef>
              <c:f>'Funnel of doubt - SMSF'!$D$6</c:f>
              <c:numCache>
                <c:formatCode>_-* #,##0_-;\-* #,##0_-;_-* "-"??_-;_-@_-</c:formatCode>
                <c:ptCount val="1"/>
              </c:numCache>
            </c:numRef>
          </c:val>
        </c:ser>
        <c:ser>
          <c:idx val="3"/>
          <c:order val="3"/>
          <c:tx>
            <c:strRef>
              <c:f>'Funnel of doubt - SMSF'!$E$5</c:f>
              <c:strCache>
                <c:ptCount val="1"/>
              </c:strCache>
            </c:strRef>
          </c:tx>
          <c:spPr>
            <a:solidFill>
              <a:schemeClr val="accent1"/>
            </a:solidFill>
            <a:ln>
              <a:solidFill>
                <a:sysClr val="windowText" lastClr="000000"/>
              </a:solidFill>
            </a:ln>
          </c:spPr>
          <c:invertIfNegative val="0"/>
          <c:errBars>
            <c:errBarType val="plus"/>
            <c:errValType val="cust"/>
            <c:noEndCap val="0"/>
            <c:plus>
              <c:numRef>
                <c:f>'Funnel of doubt - SMSF'!$F$6</c:f>
                <c:numCache>
                  <c:formatCode>General</c:formatCode>
                  <c:ptCount val="1"/>
                </c:numCache>
              </c:numRef>
            </c:plus>
            <c:minus>
              <c:numLit>
                <c:formatCode>General</c:formatCode>
                <c:ptCount val="1"/>
                <c:pt idx="0">
                  <c:v>0</c:v>
                </c:pt>
              </c:numLit>
            </c:minus>
          </c:errBars>
          <c:cat>
            <c:strRef>
              <c:f>'Client Results'!$AR$82</c:f>
              <c:strCache>
                <c:ptCount val="1"/>
                <c:pt idx="0">
                  <c:v>At end of year -1</c:v>
                </c:pt>
              </c:strCache>
            </c:strRef>
          </c:cat>
          <c:val>
            <c:numRef>
              <c:f>'Funnel of doubt - SMSF'!$E$6</c:f>
              <c:numCache>
                <c:formatCode>_-* #,##0_-;\-* #,##0_-;_-* "-"??_-;_-@_-</c:formatCode>
                <c:ptCount val="1"/>
              </c:numCache>
            </c:numRef>
          </c:val>
        </c:ser>
        <c:ser>
          <c:idx val="4"/>
          <c:order val="4"/>
          <c:tx>
            <c:strRef>
              <c:f>'Funnel of doubt - SMSF'!$F$5</c:f>
              <c:strCache>
                <c:ptCount val="1"/>
              </c:strCache>
            </c:strRef>
          </c:tx>
          <c:spPr>
            <a:noFill/>
          </c:spPr>
          <c:invertIfNegative val="0"/>
          <c:cat>
            <c:strRef>
              <c:f>'Client Results'!$AR$82</c:f>
              <c:strCache>
                <c:ptCount val="1"/>
                <c:pt idx="0">
                  <c:v>At end of year -1</c:v>
                </c:pt>
              </c:strCache>
            </c:strRef>
          </c:cat>
          <c:val>
            <c:numRef>
              <c:f>'Funnel of doubt - SMSF'!$F$6</c:f>
              <c:numCache>
                <c:formatCode>_-* #,##0_-;\-* #,##0_-;_-* "-"??_-;_-@_-</c:formatCode>
                <c:ptCount val="1"/>
              </c:numCache>
            </c:numRef>
          </c:val>
        </c:ser>
        <c:dLbls>
          <c:showLegendKey val="0"/>
          <c:showVal val="0"/>
          <c:showCatName val="0"/>
          <c:showSerName val="0"/>
          <c:showPercent val="0"/>
          <c:showBubbleSize val="0"/>
        </c:dLbls>
        <c:gapWidth val="150"/>
        <c:overlap val="100"/>
        <c:axId val="96466816"/>
        <c:axId val="96468352"/>
      </c:barChart>
      <c:lineChart>
        <c:grouping val="standard"/>
        <c:varyColors val="0"/>
        <c:ser>
          <c:idx val="5"/>
          <c:order val="5"/>
          <c:tx>
            <c:v>Value of SMSF at start</c:v>
          </c:tx>
          <c:val>
            <c:numRef>
              <c:f>Input!$C$121</c:f>
            </c:numRef>
          </c:val>
          <c:smooth val="0"/>
        </c:ser>
        <c:dLbls>
          <c:showLegendKey val="0"/>
          <c:showVal val="0"/>
          <c:showCatName val="0"/>
          <c:showSerName val="0"/>
          <c:showPercent val="0"/>
          <c:showBubbleSize val="0"/>
        </c:dLbls>
        <c:marker val="1"/>
        <c:smooth val="0"/>
        <c:axId val="96466816"/>
        <c:axId val="96468352"/>
      </c:lineChart>
      <c:catAx>
        <c:axId val="96466816"/>
        <c:scaling>
          <c:orientation val="minMax"/>
        </c:scaling>
        <c:delete val="0"/>
        <c:axPos val="b"/>
        <c:numFmt formatCode="General" sourceLinked="1"/>
        <c:majorTickMark val="out"/>
        <c:minorTickMark val="none"/>
        <c:tickLblPos val="nextTo"/>
        <c:crossAx val="96468352"/>
        <c:crosses val="autoZero"/>
        <c:auto val="1"/>
        <c:lblAlgn val="ctr"/>
        <c:lblOffset val="100"/>
        <c:noMultiLvlLbl val="0"/>
      </c:catAx>
      <c:valAx>
        <c:axId val="96468352"/>
        <c:scaling>
          <c:orientation val="minMax"/>
        </c:scaling>
        <c:delete val="0"/>
        <c:axPos val="l"/>
        <c:majorGridlines/>
        <c:numFmt formatCode="&quot;$&quot;#,##0" sourceLinked="0"/>
        <c:majorTickMark val="out"/>
        <c:minorTickMark val="none"/>
        <c:tickLblPos val="nextTo"/>
        <c:crossAx val="96466816"/>
        <c:crosses val="autoZero"/>
        <c:crossBetween val="between"/>
      </c:valAx>
    </c:plotArea>
    <c:legend>
      <c:legendPos val="b"/>
      <c:legendEntry>
        <c:idx val="0"/>
        <c:delete val="1"/>
      </c:legendEntry>
      <c:legendEntry>
        <c:idx val="1"/>
        <c:delete val="1"/>
      </c:legendEntry>
      <c:legendEntry>
        <c:idx val="3"/>
        <c:delete val="1"/>
      </c:legendEntry>
      <c:legendEntry>
        <c:idx val="4"/>
        <c:delete val="1"/>
      </c:legendEntry>
      <c:layout/>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chemeClr val="accent6">
                    <a:lumMod val="65000"/>
                    <a:lumOff val="35000"/>
                  </a:schemeClr>
                </a:solidFill>
              </a:defRPr>
            </a:pPr>
            <a:r>
              <a:rPr lang="en-AU" sz="1400" b="0">
                <a:solidFill>
                  <a:schemeClr val="accent6">
                    <a:lumMod val="65000"/>
                    <a:lumOff val="35000"/>
                  </a:schemeClr>
                </a:solidFill>
              </a:rPr>
              <a:t>SMSF</a:t>
            </a:r>
            <a:r>
              <a:rPr lang="en-AU" sz="1400" b="0" baseline="0">
                <a:solidFill>
                  <a:schemeClr val="accent6">
                    <a:lumMod val="65000"/>
                    <a:lumOff val="35000"/>
                  </a:schemeClr>
                </a:solidFill>
              </a:rPr>
              <a:t> annuity income vs SMSF spending</a:t>
            </a:r>
            <a:endParaRPr lang="en-AU" sz="1400" b="0">
              <a:solidFill>
                <a:schemeClr val="accent6">
                  <a:lumMod val="65000"/>
                  <a:lumOff val="35000"/>
                </a:schemeClr>
              </a:solidFill>
            </a:endParaRPr>
          </a:p>
        </c:rich>
      </c:tx>
      <c:layout/>
      <c:overlay val="0"/>
    </c:title>
    <c:autoTitleDeleted val="0"/>
    <c:plotArea>
      <c:layout/>
      <c:barChart>
        <c:barDir val="col"/>
        <c:grouping val="stacked"/>
        <c:varyColors val="0"/>
        <c:ser>
          <c:idx val="1"/>
          <c:order val="1"/>
          <c:tx>
            <c:strRef>
              <c:f>'Deterministic Output'!$S$1</c:f>
              <c:strCache>
                <c:ptCount val="1"/>
                <c:pt idx="0">
                  <c:v>SMSF minimum pension</c:v>
                </c:pt>
              </c:strCache>
            </c:strRef>
          </c:tx>
          <c:invertIfNegative val="0"/>
          <c:val>
            <c:numRef>
              <c:f>'Deterministic Output'!$S$2:$S$31</c:f>
              <c:numCache>
                <c:formatCode>0</c:formatCode>
                <c:ptCount val="30"/>
                <c:pt idx="0">
                  <c:v>0</c:v>
                </c:pt>
                <c:pt idx="1">
                  <c:v>0</c:v>
                </c:pt>
                <c:pt idx="2">
                  <c:v>0</c:v>
                </c:pt>
                <c:pt idx="3">
                  <c:v>0</c:v>
                </c:pt>
                <c:pt idx="4">
                  <c:v>0</c:v>
                </c:pt>
                <c:pt idx="5">
                  <c:v>205335</c:v>
                </c:pt>
                <c:pt idx="6">
                  <c:v>212948.30439022003</c:v>
                </c:pt>
                <c:pt idx="7">
                  <c:v>203986.41421669003</c:v>
                </c:pt>
                <c:pt idx="8">
                  <c:v>223163.56968476</c:v>
                </c:pt>
                <c:pt idx="9">
                  <c:v>211225.44903384001</c:v>
                </c:pt>
                <c:pt idx="10">
                  <c:v>199944.78210278001</c:v>
                </c:pt>
                <c:pt idx="11">
                  <c:v>213959.44651049998</c:v>
                </c:pt>
                <c:pt idx="12">
                  <c:v>200593.52378063998</c:v>
                </c:pt>
                <c:pt idx="13">
                  <c:v>208159.40378390998</c:v>
                </c:pt>
                <c:pt idx="14">
                  <c:v>192896.83460325998</c:v>
                </c:pt>
                <c:pt idx="15">
                  <c:v>178767.83232734</c:v>
                </c:pt>
                <c:pt idx="16">
                  <c:v>183561.78114109</c:v>
                </c:pt>
                <c:pt idx="17">
                  <c:v>168337.03545493999</c:v>
                </c:pt>
                <c:pt idx="18">
                  <c:v>173917.65652590001</c:v>
                </c:pt>
                <c:pt idx="19">
                  <c:v>153333.10124250001</c:v>
                </c:pt>
                <c:pt idx="20">
                  <c:v>132166.89958442</c:v>
                </c:pt>
                <c:pt idx="21">
                  <c:v>125826.33889014002</c:v>
                </c:pt>
                <c:pt idx="22">
                  <c:v>102145.30402272001</c:v>
                </c:pt>
                <c:pt idx="23">
                  <c:v>79666.803657420009</c:v>
                </c:pt>
                <c:pt idx="24">
                  <c:v>57696.517631759998</c:v>
                </c:pt>
              </c:numCache>
            </c:numRef>
          </c:val>
        </c:ser>
        <c:ser>
          <c:idx val="2"/>
          <c:order val="2"/>
          <c:tx>
            <c:strRef>
              <c:f>'Deterministic Output'!$T$1</c:f>
              <c:strCache>
                <c:ptCount val="1"/>
                <c:pt idx="0">
                  <c:v>SMSF extra spend</c:v>
                </c:pt>
              </c:strCache>
            </c:strRef>
          </c:tx>
          <c:invertIfNegative val="0"/>
          <c:val>
            <c:numRef>
              <c:f>'Deterministic Output'!$T$2:$T$31</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26861.56566942561</c:v>
                </c:pt>
                <c:pt idx="19">
                  <c:v>48066.898757499992</c:v>
                </c:pt>
                <c:pt idx="20">
                  <c:v>69233.100415580004</c:v>
                </c:pt>
                <c:pt idx="21">
                  <c:v>66787.707062937989</c:v>
                </c:pt>
                <c:pt idx="22">
                  <c:v>77275.022504223976</c:v>
                </c:pt>
                <c:pt idx="23">
                  <c:v>91753.036052816227</c:v>
                </c:pt>
                <c:pt idx="24">
                  <c:v>111173.19959335501</c:v>
                </c:pt>
              </c:numCache>
            </c:numRef>
          </c:val>
        </c:ser>
        <c:dLbls>
          <c:showLegendKey val="0"/>
          <c:showVal val="0"/>
          <c:showCatName val="0"/>
          <c:showSerName val="0"/>
          <c:showPercent val="0"/>
          <c:showBubbleSize val="0"/>
        </c:dLbls>
        <c:gapWidth val="150"/>
        <c:overlap val="100"/>
        <c:axId val="97340416"/>
        <c:axId val="97342208"/>
      </c:barChart>
      <c:lineChart>
        <c:grouping val="standard"/>
        <c:varyColors val="0"/>
        <c:ser>
          <c:idx val="0"/>
          <c:order val="0"/>
          <c:tx>
            <c:strRef>
              <c:f>'Deterministic Output'!$R$1</c:f>
              <c:strCache>
                <c:ptCount val="1"/>
                <c:pt idx="0">
                  <c:v>SMSF annuity income</c:v>
                </c:pt>
              </c:strCache>
            </c:strRef>
          </c:tx>
          <c:spPr>
            <a:ln w="38100">
              <a:solidFill>
                <a:schemeClr val="tx2">
                  <a:lumMod val="50000"/>
                </a:schemeClr>
              </a:solidFill>
            </a:ln>
          </c:spPr>
          <c:marker>
            <c:symbol val="none"/>
          </c:marker>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'Deterministic Output'!$R$2:$R$31</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ser>
        <c:dLbls>
          <c:showLegendKey val="0"/>
          <c:showVal val="0"/>
          <c:showCatName val="0"/>
          <c:showSerName val="0"/>
          <c:showPercent val="0"/>
          <c:showBubbleSize val="0"/>
        </c:dLbls>
        <c:marker val="1"/>
        <c:smooth val="0"/>
        <c:axId val="97340416"/>
        <c:axId val="97342208"/>
      </c:lineChart>
      <c:catAx>
        <c:axId val="97340416"/>
        <c:scaling>
          <c:orientation val="minMax"/>
        </c:scaling>
        <c:delete val="0"/>
        <c:axPos val="b"/>
        <c:majorTickMark val="out"/>
        <c:minorTickMark val="none"/>
        <c:tickLblPos val="nextTo"/>
        <c:txPr>
          <a:bodyPr/>
          <a:lstStyle/>
          <a:p>
            <a:pPr>
              <a:defRPr>
                <a:solidFill>
                  <a:schemeClr val="bg1">
                    <a:lumMod val="50000"/>
                  </a:schemeClr>
                </a:solidFill>
              </a:defRPr>
            </a:pPr>
            <a:endParaRPr lang="en-US"/>
          </a:p>
        </c:txPr>
        <c:crossAx val="97342208"/>
        <c:crosses val="autoZero"/>
        <c:auto val="1"/>
        <c:lblAlgn val="ctr"/>
        <c:lblOffset val="100"/>
        <c:noMultiLvlLbl val="0"/>
      </c:catAx>
      <c:valAx>
        <c:axId val="97342208"/>
        <c:scaling>
          <c:orientation val="minMax"/>
        </c:scaling>
        <c:delete val="0"/>
        <c:axPos val="l"/>
        <c:majorGridlines>
          <c:spPr>
            <a:ln w="9525" cap="flat" cmpd="sng" algn="ctr">
              <a:solidFill>
                <a:schemeClr val="bg1">
                  <a:lumMod val="65000"/>
                </a:schemeClr>
              </a:solidFill>
              <a:prstDash val="solid"/>
            </a:ln>
            <a:effectLst/>
          </c:spPr>
        </c:majorGridlines>
        <c:numFmt formatCode="&quot;$&quot;#,##0" sourceLinked="0"/>
        <c:majorTickMark val="out"/>
        <c:minorTickMark val="none"/>
        <c:tickLblPos val="nextTo"/>
        <c:txPr>
          <a:bodyPr/>
          <a:lstStyle/>
          <a:p>
            <a:pPr>
              <a:defRPr>
                <a:solidFill>
                  <a:schemeClr val="bg1">
                    <a:lumMod val="50000"/>
                  </a:schemeClr>
                </a:solidFill>
              </a:defRPr>
            </a:pPr>
            <a:endParaRPr lang="en-US"/>
          </a:p>
        </c:txPr>
        <c:crossAx val="97340416"/>
        <c:crosses val="autoZero"/>
        <c:crossBetween val="between"/>
      </c:valAx>
      <c:spPr>
        <a:ln>
          <a:noFill/>
        </a:ln>
      </c:spPr>
    </c:plotArea>
    <c:legend>
      <c:legendPos val="b"/>
      <c:layout/>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Annuity</a:t>
            </a:r>
            <a:r>
              <a:rPr lang="en-AU" baseline="0"/>
              <a:t> income coverage of SMSF minimums</a:t>
            </a:r>
            <a:endParaRPr lang="en-AU"/>
          </a:p>
        </c:rich>
      </c:tx>
      <c:layout>
        <c:manualLayout>
          <c:xMode val="edge"/>
          <c:yMode val="edge"/>
          <c:x val="0.13448556028315617"/>
          <c:y val="3.3552624047104011E-2"/>
        </c:manualLayout>
      </c:layout>
      <c:overlay val="0"/>
    </c:title>
    <c:autoTitleDeleted val="0"/>
    <c:plotArea>
      <c:layout/>
      <c:areaChart>
        <c:grouping val="standard"/>
        <c:varyColors val="0"/>
        <c:ser>
          <c:idx val="0"/>
          <c:order val="0"/>
          <c:tx>
            <c:strRef>
              <c:f>SMSFMinCoverage!$A$2</c:f>
              <c:strCache>
                <c:ptCount val="1"/>
              </c:strCache>
            </c:strRef>
          </c:tx>
          <c:spPr>
            <a:solidFill>
              <a:schemeClr val="accent2"/>
            </a:solidFill>
            <a:ln>
              <a:solidFill>
                <a:schemeClr val="accent2"/>
              </a:solidFill>
            </a:ln>
          </c:spPr>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SMSFMinCoverage!$B$2:$Q$2</c:f>
              <c:numCache>
                <c:formatCode>0%</c:formatCode>
                <c:ptCount val="16"/>
              </c:numCache>
            </c:numRef>
          </c:val>
        </c:ser>
        <c:ser>
          <c:idx val="1"/>
          <c:order val="1"/>
          <c:tx>
            <c:strRef>
              <c:f>SMSFMinCoverage!$A$3</c:f>
              <c:strCache>
                <c:ptCount val="1"/>
              </c:strCache>
            </c:strRef>
          </c:tx>
          <c:spPr>
            <a:noFill/>
            <a:ln w="28575">
              <a:solidFill>
                <a:schemeClr val="accent1"/>
              </a:solidFill>
            </a:ln>
          </c:spPr>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SMSFMinCoverage!$B$3:$Q$3</c:f>
              <c:numCache>
                <c:formatCode>0%</c:formatCode>
                <c:ptCount val="16"/>
              </c:numCache>
            </c:numRef>
          </c:val>
        </c:ser>
        <c:ser>
          <c:idx val="2"/>
          <c:order val="2"/>
          <c:tx>
            <c:strRef>
              <c:f>SMSFMinCoverage!$A$4</c:f>
              <c:strCache>
                <c:ptCount val="1"/>
              </c:strCache>
            </c:strRef>
          </c:tx>
          <c:spPr>
            <a:solidFill>
              <a:sysClr val="window" lastClr="FFFFFF"/>
            </a:solidFill>
          </c:spPr>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SMSFMinCoverage!$B$4:$Q$4</c:f>
              <c:numCache>
                <c:formatCode>0%</c:formatCode>
                <c:ptCount val="16"/>
              </c:numCache>
            </c:numRef>
          </c:val>
        </c:ser>
        <c:dLbls>
          <c:showLegendKey val="0"/>
          <c:showVal val="0"/>
          <c:showCatName val="0"/>
          <c:showSerName val="0"/>
          <c:showPercent val="0"/>
          <c:showBubbleSize val="0"/>
        </c:dLbls>
        <c:axId val="97351936"/>
        <c:axId val="97648640"/>
      </c:areaChart>
      <c:catAx>
        <c:axId val="97351936"/>
        <c:scaling>
          <c:orientation val="minMax"/>
        </c:scaling>
        <c:delete val="0"/>
        <c:axPos val="b"/>
        <c:numFmt formatCode="General" sourceLinked="1"/>
        <c:majorTickMark val="out"/>
        <c:minorTickMark val="none"/>
        <c:tickLblPos val="nextTo"/>
        <c:crossAx val="97648640"/>
        <c:crosses val="autoZero"/>
        <c:auto val="1"/>
        <c:lblAlgn val="ctr"/>
        <c:lblOffset val="100"/>
        <c:noMultiLvlLbl val="0"/>
      </c:catAx>
      <c:valAx>
        <c:axId val="97648640"/>
        <c:scaling>
          <c:orientation val="minMax"/>
        </c:scaling>
        <c:delete val="0"/>
        <c:axPos val="l"/>
        <c:numFmt formatCode="0%" sourceLinked="1"/>
        <c:majorTickMark val="out"/>
        <c:minorTickMark val="none"/>
        <c:tickLblPos val="nextTo"/>
        <c:crossAx val="97351936"/>
        <c:crosses val="autoZero"/>
        <c:crossBetween val="midCat"/>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Range</a:t>
            </a:r>
            <a:r>
              <a:rPr lang="en-AU" baseline="0"/>
              <a:t> of SMSF minimums</a:t>
            </a:r>
            <a:endParaRPr lang="en-AU"/>
          </a:p>
        </c:rich>
      </c:tx>
      <c:layout/>
      <c:overlay val="0"/>
    </c:title>
    <c:autoTitleDeleted val="0"/>
    <c:plotArea>
      <c:layout/>
      <c:areaChart>
        <c:grouping val="standard"/>
        <c:varyColors val="0"/>
        <c:ser>
          <c:idx val="0"/>
          <c:order val="0"/>
          <c:tx>
            <c:strRef>
              <c:f>SMSFMinPmt!$A$2</c:f>
              <c:strCache>
                <c:ptCount val="1"/>
              </c:strCache>
            </c:strRef>
          </c:tx>
          <c:spPr>
            <a:solidFill>
              <a:schemeClr val="accent2"/>
            </a:solidFill>
          </c:spPr>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SMSFMinPmt!$B$2:$Q$2</c:f>
              <c:numCache>
                <c:formatCode>_-* #,##0_-;\-* #,##0_-;_-* "-"??_-;_-@_-</c:formatCode>
                <c:ptCount val="16"/>
              </c:numCache>
            </c:numRef>
          </c:val>
        </c:ser>
        <c:ser>
          <c:idx val="1"/>
          <c:order val="1"/>
          <c:tx>
            <c:strRef>
              <c:f>SMSFMinPmt!$A$3</c:f>
              <c:strCache>
                <c:ptCount val="1"/>
              </c:strCache>
            </c:strRef>
          </c:tx>
          <c:spPr>
            <a:ln w="28575">
              <a:solidFill>
                <a:schemeClr val="accent1"/>
              </a:solidFill>
            </a:ln>
          </c:spPr>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SMSFMinPmt!$B$3:$Q$3</c:f>
              <c:numCache>
                <c:formatCode>_-* #,##0_-;\-* #,##0_-;_-* "-"??_-;_-@_-</c:formatCode>
                <c:ptCount val="16"/>
              </c:numCache>
            </c:numRef>
          </c:val>
        </c:ser>
        <c:ser>
          <c:idx val="2"/>
          <c:order val="2"/>
          <c:tx>
            <c:strRef>
              <c:f>SMSFMinPmt!$A$4</c:f>
              <c:strCache>
                <c:ptCount val="1"/>
              </c:strCache>
            </c:strRef>
          </c:tx>
          <c:spPr>
            <a:solidFill>
              <a:sysClr val="window" lastClr="FFFFFF"/>
            </a:solidFill>
          </c:spPr>
          <c:cat>
            <c:numRef>
              <c:f>'Deterministic Output'!$V$2:$V$62</c:f>
              <c:numCache>
                <c:formatCode>General</c:formatCode>
                <c:ptCount val="61"/>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pt idx="19">
                  <c:v>93</c:v>
                </c:pt>
                <c:pt idx="20">
                  <c:v>94</c:v>
                </c:pt>
                <c:pt idx="21">
                  <c:v>95</c:v>
                </c:pt>
                <c:pt idx="22">
                  <c:v>96</c:v>
                </c:pt>
                <c:pt idx="23">
                  <c:v>97</c:v>
                </c:pt>
                <c:pt idx="24">
                  <c:v>98</c:v>
                </c:pt>
                <c:pt idx="25">
                  <c:v>99</c:v>
                </c:pt>
                <c:pt idx="26">
                  <c:v>100</c:v>
                </c:pt>
                <c:pt idx="27">
                  <c:v>101</c:v>
                </c:pt>
                <c:pt idx="28">
                  <c:v>102</c:v>
                </c:pt>
                <c:pt idx="29">
                  <c:v>103</c:v>
                </c:pt>
                <c:pt idx="30">
                  <c:v>104</c:v>
                </c:pt>
                <c:pt idx="31">
                  <c:v>105</c:v>
                </c:pt>
                <c:pt idx="32">
                  <c:v>106</c:v>
                </c:pt>
                <c:pt idx="33">
                  <c:v>107</c:v>
                </c:pt>
                <c:pt idx="34">
                  <c:v>108</c:v>
                </c:pt>
                <c:pt idx="35">
                  <c:v>109</c:v>
                </c:pt>
                <c:pt idx="36">
                  <c:v>110</c:v>
                </c:pt>
                <c:pt idx="37">
                  <c:v>111</c:v>
                </c:pt>
                <c:pt idx="38">
                  <c:v>112</c:v>
                </c:pt>
                <c:pt idx="39">
                  <c:v>113</c:v>
                </c:pt>
                <c:pt idx="40">
                  <c:v>114</c:v>
                </c:pt>
                <c:pt idx="41">
                  <c:v>115</c:v>
                </c:pt>
                <c:pt idx="42">
                  <c:v>116</c:v>
                </c:pt>
                <c:pt idx="43">
                  <c:v>117</c:v>
                </c:pt>
                <c:pt idx="44">
                  <c:v>118</c:v>
                </c:pt>
                <c:pt idx="45">
                  <c:v>119</c:v>
                </c:pt>
                <c:pt idx="46">
                  <c:v>120</c:v>
                </c:pt>
                <c:pt idx="47">
                  <c:v>121</c:v>
                </c:pt>
                <c:pt idx="48">
                  <c:v>122</c:v>
                </c:pt>
                <c:pt idx="49">
                  <c:v>123</c:v>
                </c:pt>
                <c:pt idx="50">
                  <c:v>124</c:v>
                </c:pt>
                <c:pt idx="51">
                  <c:v>125</c:v>
                </c:pt>
                <c:pt idx="52">
                  <c:v>126</c:v>
                </c:pt>
                <c:pt idx="53">
                  <c:v>127</c:v>
                </c:pt>
                <c:pt idx="54">
                  <c:v>128</c:v>
                </c:pt>
                <c:pt idx="55">
                  <c:v>129</c:v>
                </c:pt>
                <c:pt idx="56">
                  <c:v>130</c:v>
                </c:pt>
                <c:pt idx="57">
                  <c:v>131</c:v>
                </c:pt>
                <c:pt idx="58">
                  <c:v>132</c:v>
                </c:pt>
                <c:pt idx="59">
                  <c:v>133</c:v>
                </c:pt>
                <c:pt idx="60">
                  <c:v>134</c:v>
                </c:pt>
              </c:numCache>
            </c:numRef>
          </c:cat>
          <c:val>
            <c:numRef>
              <c:f>SMSFMinPmt!$B$4:$Q$4</c:f>
              <c:numCache>
                <c:formatCode>_-* #,##0_-;\-* #,##0_-;_-* "-"??_-;_-@_-</c:formatCode>
                <c:ptCount val="16"/>
              </c:numCache>
            </c:numRef>
          </c:val>
        </c:ser>
        <c:dLbls>
          <c:showLegendKey val="0"/>
          <c:showVal val="0"/>
          <c:showCatName val="0"/>
          <c:showSerName val="0"/>
          <c:showPercent val="0"/>
          <c:showBubbleSize val="0"/>
        </c:dLbls>
        <c:axId val="97674752"/>
        <c:axId val="97676288"/>
      </c:areaChart>
      <c:catAx>
        <c:axId val="97674752"/>
        <c:scaling>
          <c:orientation val="minMax"/>
        </c:scaling>
        <c:delete val="0"/>
        <c:axPos val="b"/>
        <c:numFmt formatCode="General" sourceLinked="1"/>
        <c:majorTickMark val="out"/>
        <c:minorTickMark val="none"/>
        <c:tickLblPos val="nextTo"/>
        <c:crossAx val="97676288"/>
        <c:crosses val="autoZero"/>
        <c:auto val="1"/>
        <c:lblAlgn val="ctr"/>
        <c:lblOffset val="100"/>
        <c:noMultiLvlLbl val="0"/>
      </c:catAx>
      <c:valAx>
        <c:axId val="97676288"/>
        <c:scaling>
          <c:orientation val="minMax"/>
        </c:scaling>
        <c:delete val="0"/>
        <c:axPos val="l"/>
        <c:numFmt formatCode="&quot;$&quot;#,##0" sourceLinked="0"/>
        <c:majorTickMark val="out"/>
        <c:minorTickMark val="none"/>
        <c:tickLblPos val="nextTo"/>
        <c:crossAx val="97674752"/>
        <c:crosses val="autoZero"/>
        <c:crossBetween val="midCat"/>
      </c:valAx>
    </c:plotArea>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wealth real balance</a:t>
            </a:r>
            <a:r>
              <a:rPr lang="en-AU" baseline="0"/>
              <a:t> percentiles</a:t>
            </a:r>
            <a:endParaRPr lang="en-AU"/>
          </a:p>
        </c:rich>
      </c:tx>
      <c:layout/>
      <c:overlay val="0"/>
    </c:title>
    <c:autoTitleDeleted val="0"/>
    <c:plotArea>
      <c:layout/>
      <c:barChart>
        <c:barDir val="col"/>
        <c:grouping val="stacked"/>
        <c:varyColors val="0"/>
        <c:ser>
          <c:idx val="0"/>
          <c:order val="0"/>
          <c:tx>
            <c:strRef>
              <c:f>'Funnel of doubt'!$B$5</c:f>
              <c:strCache>
                <c:ptCount val="1"/>
              </c:strCache>
            </c:strRef>
          </c:tx>
          <c:spPr>
            <a:noFill/>
          </c:spPr>
          <c:invertIfNegative val="0"/>
          <c:cat>
            <c:strRef>
              <c:f>'Client Results'!$AR$82</c:f>
              <c:strCache>
                <c:ptCount val="1"/>
                <c:pt idx="0">
                  <c:v>At end of year -1</c:v>
                </c:pt>
              </c:strCache>
            </c:strRef>
          </c:cat>
          <c:val>
            <c:numRef>
              <c:f>'Funnel of doubt'!$B$6</c:f>
              <c:numCache>
                <c:formatCode>0</c:formatCode>
                <c:ptCount val="1"/>
              </c:numCache>
            </c:numRef>
          </c:val>
        </c:ser>
        <c:ser>
          <c:idx val="1"/>
          <c:order val="1"/>
          <c:tx>
            <c:strRef>
              <c:f>'Funnel of doubt'!$C$5</c:f>
              <c:strCache>
                <c:ptCount val="1"/>
              </c:strCache>
            </c:strRef>
          </c:tx>
          <c:spPr>
            <a:noFill/>
          </c:spPr>
          <c:invertIfNegative val="0"/>
          <c:errBars>
            <c:errBarType val="minus"/>
            <c:errValType val="cust"/>
            <c:noEndCap val="0"/>
            <c:plus>
              <c:numLit>
                <c:formatCode>General</c:formatCode>
                <c:ptCount val="1"/>
                <c:pt idx="0">
                  <c:v>0</c:v>
                </c:pt>
              </c:numLit>
            </c:plus>
            <c:minus>
              <c:numRef>
                <c:f>'Funnel of doubt - SMSF'!$C$6</c:f>
                <c:numCache>
                  <c:formatCode>General</c:formatCode>
                  <c:ptCount val="1"/>
                </c:numCache>
              </c:numRef>
            </c:minus>
          </c:errBars>
          <c:cat>
            <c:strRef>
              <c:f>'Client Results'!$AR$82</c:f>
              <c:strCache>
                <c:ptCount val="1"/>
                <c:pt idx="0">
                  <c:v>At end of year -1</c:v>
                </c:pt>
              </c:strCache>
            </c:strRef>
          </c:cat>
          <c:val>
            <c:numRef>
              <c:f>'Funnel of doubt'!$C$6</c:f>
              <c:numCache>
                <c:formatCode>0</c:formatCode>
                <c:ptCount val="1"/>
              </c:numCache>
            </c:numRef>
          </c:val>
        </c:ser>
        <c:ser>
          <c:idx val="2"/>
          <c:order val="2"/>
          <c:tx>
            <c:v>Percetiles of wealth at end of term annuity</c:v>
          </c:tx>
          <c:spPr>
            <a:solidFill>
              <a:schemeClr val="accent1"/>
            </a:solidFill>
            <a:ln>
              <a:solidFill>
                <a:sysClr val="windowText" lastClr="000000"/>
              </a:solidFill>
            </a:ln>
          </c:spPr>
          <c:invertIfNegative val="0"/>
          <c:cat>
            <c:strRef>
              <c:f>'Client Results'!$AR$82</c:f>
              <c:strCache>
                <c:ptCount val="1"/>
                <c:pt idx="0">
                  <c:v>At end of year -1</c:v>
                </c:pt>
              </c:strCache>
            </c:strRef>
          </c:cat>
          <c:val>
            <c:numRef>
              <c:f>'Funnel of doubt'!$D$6</c:f>
              <c:numCache>
                <c:formatCode>0</c:formatCode>
                <c:ptCount val="1"/>
              </c:numCache>
            </c:numRef>
          </c:val>
        </c:ser>
        <c:ser>
          <c:idx val="3"/>
          <c:order val="3"/>
          <c:tx>
            <c:strRef>
              <c:f>'Funnel of doubt'!$E$5</c:f>
              <c:strCache>
                <c:ptCount val="1"/>
              </c:strCache>
            </c:strRef>
          </c:tx>
          <c:spPr>
            <a:solidFill>
              <a:schemeClr val="accent1"/>
            </a:solidFill>
            <a:ln>
              <a:solidFill>
                <a:sysClr val="windowText" lastClr="000000"/>
              </a:solidFill>
            </a:ln>
          </c:spPr>
          <c:invertIfNegative val="0"/>
          <c:errBars>
            <c:errBarType val="plus"/>
            <c:errValType val="cust"/>
            <c:noEndCap val="0"/>
            <c:plus>
              <c:numRef>
                <c:f>'Funnel of doubt - SMSF'!$F$6</c:f>
                <c:numCache>
                  <c:formatCode>General</c:formatCode>
                  <c:ptCount val="1"/>
                </c:numCache>
              </c:numRef>
            </c:plus>
            <c:minus>
              <c:numLit>
                <c:formatCode>General</c:formatCode>
                <c:ptCount val="1"/>
                <c:pt idx="0">
                  <c:v>0</c:v>
                </c:pt>
              </c:numLit>
            </c:minus>
          </c:errBars>
          <c:cat>
            <c:strRef>
              <c:f>'Client Results'!$AR$82</c:f>
              <c:strCache>
                <c:ptCount val="1"/>
                <c:pt idx="0">
                  <c:v>At end of year -1</c:v>
                </c:pt>
              </c:strCache>
            </c:strRef>
          </c:cat>
          <c:val>
            <c:numRef>
              <c:f>'Funnel of doubt'!$E$6</c:f>
              <c:numCache>
                <c:formatCode>0</c:formatCode>
                <c:ptCount val="1"/>
              </c:numCache>
            </c:numRef>
          </c:val>
        </c:ser>
        <c:ser>
          <c:idx val="4"/>
          <c:order val="4"/>
          <c:tx>
            <c:strRef>
              <c:f>'Funnel of doubt'!$F$5</c:f>
              <c:strCache>
                <c:ptCount val="1"/>
              </c:strCache>
            </c:strRef>
          </c:tx>
          <c:spPr>
            <a:noFill/>
          </c:spPr>
          <c:invertIfNegative val="0"/>
          <c:cat>
            <c:strRef>
              <c:f>'Client Results'!$AR$82</c:f>
              <c:strCache>
                <c:ptCount val="1"/>
                <c:pt idx="0">
                  <c:v>At end of year -1</c:v>
                </c:pt>
              </c:strCache>
            </c:strRef>
          </c:cat>
          <c:val>
            <c:numRef>
              <c:f>'Funnel of doubt'!$F$6</c:f>
              <c:numCache>
                <c:formatCode>0</c:formatCode>
                <c:ptCount val="1"/>
              </c:numCache>
            </c:numRef>
          </c:val>
        </c:ser>
        <c:dLbls>
          <c:showLegendKey val="0"/>
          <c:showVal val="0"/>
          <c:showCatName val="0"/>
          <c:showSerName val="0"/>
          <c:showPercent val="0"/>
          <c:showBubbleSize val="0"/>
        </c:dLbls>
        <c:gapWidth val="150"/>
        <c:overlap val="100"/>
        <c:axId val="97714176"/>
        <c:axId val="97715712"/>
      </c:barChart>
      <c:lineChart>
        <c:grouping val="standard"/>
        <c:varyColors val="0"/>
        <c:ser>
          <c:idx val="5"/>
          <c:order val="5"/>
          <c:tx>
            <c:v>Value of wealth at start</c:v>
          </c:tx>
          <c:val>
            <c:numRef>
              <c:f>Input!$E$19</c:f>
              <c:numCache>
                <c:formatCode>"$"#,##0</c:formatCode>
                <c:ptCount val="1"/>
                <c:pt idx="0">
                  <c:v>3159001</c:v>
                </c:pt>
              </c:numCache>
            </c:numRef>
          </c:val>
          <c:smooth val="0"/>
        </c:ser>
        <c:dLbls>
          <c:showLegendKey val="0"/>
          <c:showVal val="0"/>
          <c:showCatName val="0"/>
          <c:showSerName val="0"/>
          <c:showPercent val="0"/>
          <c:showBubbleSize val="0"/>
        </c:dLbls>
        <c:marker val="1"/>
        <c:smooth val="0"/>
        <c:axId val="97714176"/>
        <c:axId val="97715712"/>
      </c:lineChart>
      <c:catAx>
        <c:axId val="97714176"/>
        <c:scaling>
          <c:orientation val="minMax"/>
        </c:scaling>
        <c:delete val="0"/>
        <c:axPos val="b"/>
        <c:numFmt formatCode="General" sourceLinked="1"/>
        <c:majorTickMark val="out"/>
        <c:minorTickMark val="none"/>
        <c:tickLblPos val="nextTo"/>
        <c:crossAx val="97715712"/>
        <c:crosses val="autoZero"/>
        <c:auto val="1"/>
        <c:lblAlgn val="ctr"/>
        <c:lblOffset val="100"/>
        <c:noMultiLvlLbl val="0"/>
      </c:catAx>
      <c:valAx>
        <c:axId val="97715712"/>
        <c:scaling>
          <c:orientation val="minMax"/>
        </c:scaling>
        <c:delete val="0"/>
        <c:axPos val="l"/>
        <c:majorGridlines/>
        <c:numFmt formatCode="&quot;$&quot;#,##0" sourceLinked="0"/>
        <c:majorTickMark val="out"/>
        <c:minorTickMark val="none"/>
        <c:tickLblPos val="nextTo"/>
        <c:crossAx val="97714176"/>
        <c:crosses val="autoZero"/>
        <c:crossBetween val="between"/>
      </c:valAx>
    </c:plotArea>
    <c:legend>
      <c:legendPos val="b"/>
      <c:legendEntry>
        <c:idx val="0"/>
        <c:delete val="1"/>
      </c:legendEntry>
      <c:legendEntry>
        <c:idx val="1"/>
        <c:delete val="1"/>
      </c:legendEntry>
      <c:legendEntry>
        <c:idx val="3"/>
        <c:delete val="1"/>
      </c:legendEntry>
      <c:legendEntry>
        <c:idx val="4"/>
        <c:delete val="1"/>
      </c:legendEntry>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Person2</a:t>
            </a:r>
          </a:p>
        </c:rich>
      </c:tx>
      <c:overlay val="0"/>
      <c:spPr>
        <a:noFill/>
        <a:ln>
          <a:noFill/>
        </a:ln>
        <a:effectLst/>
      </c:spPr>
    </c:title>
    <c:autoTitleDeleted val="0"/>
    <c:plotArea>
      <c:layout/>
      <c:barChart>
        <c:barDir val="col"/>
        <c:grouping val="clustered"/>
        <c:varyColors val="0"/>
        <c:ser>
          <c:idx val="0"/>
          <c:order val="0"/>
          <c:spPr>
            <a:ln w="28575" cap="rnd">
              <a:solidFill>
                <a:schemeClr val="accent1"/>
              </a:solidFill>
              <a:round/>
            </a:ln>
            <a:effectLst/>
          </c:spPr>
          <c:invertIfNegative val="0"/>
          <c:cat>
            <c:numRef>
              <c:f>MortalityTest!$D$2:$D$55</c:f>
              <c:numCache>
                <c:formatCode>General</c:formatCode>
                <c:ptCount val="54"/>
                <c:pt idx="0">
                  <c:v>74</c:v>
                </c:pt>
                <c:pt idx="1">
                  <c:v>75</c:v>
                </c:pt>
                <c:pt idx="2">
                  <c:v>76</c:v>
                </c:pt>
                <c:pt idx="3">
                  <c:v>77</c:v>
                </c:pt>
                <c:pt idx="4">
                  <c:v>78</c:v>
                </c:pt>
                <c:pt idx="5">
                  <c:v>79</c:v>
                </c:pt>
                <c:pt idx="6">
                  <c:v>80</c:v>
                </c:pt>
                <c:pt idx="7">
                  <c:v>81</c:v>
                </c:pt>
                <c:pt idx="8">
                  <c:v>82</c:v>
                </c:pt>
                <c:pt idx="9">
                  <c:v>83</c:v>
                </c:pt>
                <c:pt idx="10">
                  <c:v>84</c:v>
                </c:pt>
                <c:pt idx="11">
                  <c:v>85</c:v>
                </c:pt>
                <c:pt idx="12">
                  <c:v>86</c:v>
                </c:pt>
                <c:pt idx="13">
                  <c:v>87</c:v>
                </c:pt>
                <c:pt idx="14">
                  <c:v>88</c:v>
                </c:pt>
                <c:pt idx="15">
                  <c:v>89</c:v>
                </c:pt>
                <c:pt idx="16">
                  <c:v>90</c:v>
                </c:pt>
                <c:pt idx="17">
                  <c:v>91</c:v>
                </c:pt>
                <c:pt idx="18">
                  <c:v>92</c:v>
                </c:pt>
              </c:numCache>
            </c:numRef>
          </c:cat>
          <c:val>
            <c:numRef>
              <c:f>MortalityTest!$E$2:$E$55</c:f>
              <c:numCache>
                <c:formatCode>General</c:formatCode>
                <c:ptCount val="5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Cache>
            </c:numRef>
          </c:val>
        </c:ser>
        <c:dLbls>
          <c:showLegendKey val="0"/>
          <c:showVal val="0"/>
          <c:showCatName val="0"/>
          <c:showSerName val="0"/>
          <c:showPercent val="0"/>
          <c:showBubbleSize val="0"/>
        </c:dLbls>
        <c:gapWidth val="150"/>
        <c:axId val="98342784"/>
        <c:axId val="98344320"/>
      </c:barChart>
      <c:catAx>
        <c:axId val="98342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44320"/>
        <c:crosses val="autoZero"/>
        <c:auto val="1"/>
        <c:lblAlgn val="ctr"/>
        <c:lblOffset val="100"/>
        <c:noMultiLvlLbl val="0"/>
      </c:catAx>
      <c:valAx>
        <c:axId val="98344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42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AU" b="0"/>
              <a:t>Person 1</a:t>
            </a:r>
          </a:p>
        </c:rich>
      </c:tx>
      <c:overlay val="0"/>
    </c:title>
    <c:autoTitleDeleted val="0"/>
    <c:plotArea>
      <c:layout/>
      <c:barChart>
        <c:barDir val="col"/>
        <c:grouping val="clustered"/>
        <c:varyColors val="0"/>
        <c:ser>
          <c:idx val="1"/>
          <c:order val="0"/>
          <c:invertIfNegative val="0"/>
          <c:cat>
            <c:numRef>
              <c:f>MortalityTest!$A$2:$A$51</c:f>
              <c:numCache>
                <c:formatCode>General</c:formatCode>
                <c:ptCount val="50"/>
                <c:pt idx="0">
                  <c:v>77</c:v>
                </c:pt>
                <c:pt idx="1">
                  <c:v>78</c:v>
                </c:pt>
                <c:pt idx="2">
                  <c:v>79</c:v>
                </c:pt>
                <c:pt idx="3">
                  <c:v>80</c:v>
                </c:pt>
                <c:pt idx="4">
                  <c:v>81</c:v>
                </c:pt>
                <c:pt idx="5">
                  <c:v>82</c:v>
                </c:pt>
                <c:pt idx="6">
                  <c:v>83</c:v>
                </c:pt>
                <c:pt idx="7">
                  <c:v>84</c:v>
                </c:pt>
                <c:pt idx="8">
                  <c:v>85</c:v>
                </c:pt>
                <c:pt idx="9">
                  <c:v>86</c:v>
                </c:pt>
                <c:pt idx="10">
                  <c:v>87</c:v>
                </c:pt>
                <c:pt idx="11">
                  <c:v>88</c:v>
                </c:pt>
                <c:pt idx="12">
                  <c:v>89</c:v>
                </c:pt>
                <c:pt idx="13">
                  <c:v>90</c:v>
                </c:pt>
                <c:pt idx="14">
                  <c:v>91</c:v>
                </c:pt>
                <c:pt idx="15">
                  <c:v>92</c:v>
                </c:pt>
                <c:pt idx="16">
                  <c:v>93</c:v>
                </c:pt>
                <c:pt idx="17">
                  <c:v>94</c:v>
                </c:pt>
                <c:pt idx="18">
                  <c:v>95</c:v>
                </c:pt>
              </c:numCache>
            </c:numRef>
          </c:cat>
          <c:val>
            <c:numRef>
              <c:f>MortalityTest!$B$2:$B$51</c:f>
              <c:numCache>
                <c:formatCode>General</c:formatCode>
                <c:ptCount val="5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Cache>
            </c:numRef>
          </c:val>
        </c:ser>
        <c:dLbls>
          <c:showLegendKey val="0"/>
          <c:showVal val="0"/>
          <c:showCatName val="0"/>
          <c:showSerName val="0"/>
          <c:showPercent val="0"/>
          <c:showBubbleSize val="0"/>
        </c:dLbls>
        <c:gapWidth val="53"/>
        <c:axId val="98352128"/>
        <c:axId val="98353920"/>
      </c:barChart>
      <c:catAx>
        <c:axId val="98352128"/>
        <c:scaling>
          <c:orientation val="minMax"/>
        </c:scaling>
        <c:delete val="0"/>
        <c:axPos val="b"/>
        <c:numFmt formatCode="General" sourceLinked="1"/>
        <c:majorTickMark val="out"/>
        <c:minorTickMark val="none"/>
        <c:tickLblPos val="nextTo"/>
        <c:crossAx val="98353920"/>
        <c:crosses val="autoZero"/>
        <c:auto val="1"/>
        <c:lblAlgn val="ctr"/>
        <c:lblOffset val="100"/>
        <c:noMultiLvlLbl val="0"/>
      </c:catAx>
      <c:valAx>
        <c:axId val="98353920"/>
        <c:scaling>
          <c:orientation val="minMax"/>
        </c:scaling>
        <c:delete val="0"/>
        <c:axPos val="l"/>
        <c:majorGridlines/>
        <c:numFmt formatCode="General" sourceLinked="1"/>
        <c:majorTickMark val="out"/>
        <c:minorTickMark val="none"/>
        <c:tickLblPos val="nextTo"/>
        <c:crossAx val="9835212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MortalityTest!$N$32</c:f>
          <c:strCache>
            <c:ptCount val="1"/>
            <c:pt idx="0">
              <c:v>Chance that one person is still alive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MortalityTest!$H$2:$H$52</c:f>
              <c:numCache>
                <c:formatCode>General</c:formatCode>
                <c:ptCount val="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cat>
          <c:val>
            <c:numRef>
              <c:f>MortalityTest!$V$3:$V$38</c:f>
              <c:numCache>
                <c:formatCode>General</c:formatCode>
                <c:ptCount val="36"/>
                <c:pt idx="0">
                  <c:v>1</c:v>
                </c:pt>
                <c:pt idx="1">
                  <c:v>1</c:v>
                </c:pt>
                <c:pt idx="2">
                  <c:v>1</c:v>
                </c:pt>
                <c:pt idx="3">
                  <c:v>1</c:v>
                </c:pt>
                <c:pt idx="4">
                  <c:v>1</c:v>
                </c:pt>
                <c:pt idx="5">
                  <c:v>1</c:v>
                </c:pt>
                <c:pt idx="6">
                  <c:v>0.999</c:v>
                </c:pt>
                <c:pt idx="7">
                  <c:v>0.99399999999999999</c:v>
                </c:pt>
                <c:pt idx="8">
                  <c:v>0.98399999999999999</c:v>
                </c:pt>
                <c:pt idx="9">
                  <c:v>0.96899999999999997</c:v>
                </c:pt>
                <c:pt idx="10">
                  <c:v>0.94599999999999995</c:v>
                </c:pt>
                <c:pt idx="11">
                  <c:v>0.91400000000000003</c:v>
                </c:pt>
                <c:pt idx="12">
                  <c:v>0.872</c:v>
                </c:pt>
                <c:pt idx="13">
                  <c:v>0.81599999999999995</c:v>
                </c:pt>
                <c:pt idx="14">
                  <c:v>0.749</c:v>
                </c:pt>
                <c:pt idx="15">
                  <c:v>0.68899999999999995</c:v>
                </c:pt>
                <c:pt idx="16">
                  <c:v>0.61099999999999999</c:v>
                </c:pt>
                <c:pt idx="17">
                  <c:v>0.53700000000000003</c:v>
                </c:pt>
                <c:pt idx="18">
                  <c:v>0.44600000000000001</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smooth val="0"/>
        </c:ser>
        <c:dLbls>
          <c:showLegendKey val="0"/>
          <c:showVal val="0"/>
          <c:showCatName val="0"/>
          <c:showSerName val="0"/>
          <c:showPercent val="0"/>
          <c:showBubbleSize val="0"/>
        </c:dLbls>
        <c:marker val="1"/>
        <c:smooth val="0"/>
        <c:axId val="101343616"/>
        <c:axId val="101345536"/>
      </c:lineChart>
      <c:catAx>
        <c:axId val="1013436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AU" b="1">
                    <a:solidFill>
                      <a:sysClr val="windowText" lastClr="000000"/>
                    </a:solidFill>
                  </a:rPr>
                  <a:t>Years from valuation date</a:t>
                </a:r>
              </a:p>
            </c:rich>
          </c:tx>
          <c:layout>
            <c:manualLayout>
              <c:xMode val="edge"/>
              <c:yMode val="edge"/>
              <c:x val="0.41359057296261204"/>
              <c:y val="0.88390868407636092"/>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45536"/>
        <c:crosses val="autoZero"/>
        <c:auto val="1"/>
        <c:lblAlgn val="ctr"/>
        <c:lblOffset val="100"/>
        <c:noMultiLvlLbl val="0"/>
      </c:catAx>
      <c:valAx>
        <c:axId val="101345536"/>
        <c:scaling>
          <c:orientation val="minMax"/>
          <c:max val="1"/>
          <c:min val="0"/>
        </c:scaling>
        <c:delete val="0"/>
        <c:axPos val="l"/>
        <c:title>
          <c:tx>
            <c:rich>
              <a:bodyPr rot="-5400000" vert="horz"/>
              <a:lstStyle/>
              <a:p>
                <a:pPr>
                  <a:defRPr/>
                </a:pPr>
                <a:r>
                  <a:rPr lang="en-AU"/>
                  <a:t>Probability</a:t>
                </a:r>
              </a:p>
            </c:rich>
          </c:tx>
          <c:layout>
            <c:manualLayout>
              <c:xMode val="edge"/>
              <c:yMode val="edge"/>
              <c:x val="2.2130013831258646E-2"/>
              <c:y val="0.3590086670820824"/>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43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16" fmlaLink="$D$137" horiz="1" inc="5" max="100" page="0" val="5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6.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5.xml"/><Relationship Id="rId2" Type="http://schemas.openxmlformats.org/officeDocument/2006/relationships/chart" Target="../charts/chart6.xml"/><Relationship Id="rId16" Type="http://schemas.openxmlformats.org/officeDocument/2006/relationships/chart" Target="../charts/chart19.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4.xml"/><Relationship Id="rId5" Type="http://schemas.openxmlformats.org/officeDocument/2006/relationships/chart" Target="../charts/chart9.xml"/><Relationship Id="rId15" Type="http://schemas.openxmlformats.org/officeDocument/2006/relationships/chart" Target="../charts/chart18.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image" Target="../media/image1.jpeg"/><Relationship Id="rId14" Type="http://schemas.openxmlformats.org/officeDocument/2006/relationships/chart" Target="../charts/chart1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135</xdr:row>
          <xdr:rowOff>171450</xdr:rowOff>
        </xdr:from>
        <xdr:to>
          <xdr:col>3</xdr:col>
          <xdr:colOff>628650</xdr:colOff>
          <xdr:row>136</xdr:row>
          <xdr:rowOff>171450</xdr:rowOff>
        </xdr:to>
        <xdr:sp macro="" textlink="">
          <xdr:nvSpPr>
            <xdr:cNvPr id="16385" name="Scroll Bar 1" hidden="1">
              <a:extLst>
                <a:ext uri="{63B3BB69-23CF-44E3-9099-C40C66FF867C}">
                  <a14:compatExt spid="_x0000_s16385"/>
                </a:ext>
              </a:extLst>
            </xdr:cNvPr>
            <xdr:cNvSpPr/>
          </xdr:nvSpPr>
          <xdr:spPr>
            <a:xfrm>
              <a:off x="0" y="0"/>
              <a:ext cx="0" cy="0"/>
            </a:xfrm>
            <a:prstGeom prst="rect">
              <a:avLst/>
            </a:prstGeom>
          </xdr:spPr>
        </xdr:sp>
        <xdr:clientData/>
      </xdr:twoCellAnchor>
    </mc:Choice>
    <mc:Fallback/>
  </mc:AlternateContent>
  <xdr:twoCellAnchor>
    <xdr:from>
      <xdr:col>0</xdr:col>
      <xdr:colOff>107155</xdr:colOff>
      <xdr:row>0</xdr:row>
      <xdr:rowOff>104718</xdr:rowOff>
    </xdr:from>
    <xdr:to>
      <xdr:col>1</xdr:col>
      <xdr:colOff>2607468</xdr:colOff>
      <xdr:row>5</xdr:row>
      <xdr:rowOff>83345</xdr:rowOff>
    </xdr:to>
    <xdr:pic>
      <xdr:nvPicPr>
        <xdr:cNvPr id="16393" name="Picture 1" descr="image0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155" y="104718"/>
          <a:ext cx="3059907" cy="9906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0</xdr:rowOff>
        </xdr:from>
        <xdr:to>
          <xdr:col>9</xdr:col>
          <xdr:colOff>438150</xdr:colOff>
          <xdr:row>1</xdr:row>
          <xdr:rowOff>0</xdr:rowOff>
        </xdr:to>
        <xdr:sp macro="" textlink="">
          <xdr:nvSpPr>
            <xdr:cNvPr id="48129" name="Button 1" hidden="1">
              <a:extLst>
                <a:ext uri="{63B3BB69-23CF-44E3-9099-C40C66FF867C}">
                  <a14:compatExt spid="_x0000_s481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GoalSeekBatch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0</xdr:colOff>
          <xdr:row>13</xdr:row>
          <xdr:rowOff>0</xdr:rowOff>
        </xdr:to>
        <xdr:sp macro="" textlink="">
          <xdr:nvSpPr>
            <xdr:cNvPr id="48130" name="Button 2" hidden="1">
              <a:extLst>
                <a:ext uri="{63B3BB69-23CF-44E3-9099-C40C66FF867C}">
                  <a14:compatExt spid="_x0000_s48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Run GoalSeek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99</xdr:col>
      <xdr:colOff>247649</xdr:colOff>
      <xdr:row>6</xdr:row>
      <xdr:rowOff>4761</xdr:rowOff>
    </xdr:from>
    <xdr:to>
      <xdr:col>108</xdr:col>
      <xdr:colOff>28574</xdr:colOff>
      <xdr:row>20</xdr:row>
      <xdr:rowOff>180974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108</xdr:col>
      <xdr:colOff>180975</xdr:colOff>
      <xdr:row>6</xdr:row>
      <xdr:rowOff>19050</xdr:rowOff>
    </xdr:from>
    <xdr:to>
      <xdr:col>115</xdr:col>
      <xdr:colOff>57150</xdr:colOff>
      <xdr:row>20</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285</xdr:col>
      <xdr:colOff>145674</xdr:colOff>
      <xdr:row>6</xdr:row>
      <xdr:rowOff>68354</xdr:rowOff>
    </xdr:from>
    <xdr:to>
      <xdr:col>289</xdr:col>
      <xdr:colOff>1030941</xdr:colOff>
      <xdr:row>20</xdr:row>
      <xdr:rowOff>123264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273</xdr:col>
      <xdr:colOff>313765</xdr:colOff>
      <xdr:row>4</xdr:row>
      <xdr:rowOff>135591</xdr:rowOff>
    </xdr:from>
    <xdr:to>
      <xdr:col>279</xdr:col>
      <xdr:colOff>504266</xdr:colOff>
      <xdr:row>18</xdr:row>
      <xdr:rowOff>155762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215900</xdr:colOff>
      <xdr:row>28</xdr:row>
      <xdr:rowOff>0</xdr:rowOff>
    </xdr:from>
    <xdr:to>
      <xdr:col>6</xdr:col>
      <xdr:colOff>577851</xdr:colOff>
      <xdr:row>29</xdr:row>
      <xdr:rowOff>22225</xdr:rowOff>
    </xdr:to>
    <xdr:sp macro="" textlink="">
      <xdr:nvSpPr>
        <xdr:cNvPr id="24577" name="ScrollBar1" hidden="1">
          <a:extLst>
            <a:ext uri="{63B3BB69-23CF-44E3-9099-C40C66FF867C}">
              <a14:compatExt xmlns:a14="http://schemas.microsoft.com/office/drawing/2010/main" spid="_x0000_s24577"/>
            </a:ext>
          </a:extLst>
        </xdr:cNvPr>
        <xdr:cNvSpPr/>
      </xdr:nvSpPr>
      <xdr:spPr>
        <a:xfrm>
          <a:off x="0" y="0"/>
          <a:ext cx="0" cy="0"/>
        </a:xfrm>
        <a:prstGeom prst="rect">
          <a:avLst/>
        </a:prstGeom>
      </xdr:spPr>
    </xdr:sp>
    <xdr:clientData/>
  </xdr:twoCellAnchor>
  <xdr:twoCellAnchor editAs="oneCell">
    <xdr:from>
      <xdr:col>33</xdr:col>
      <xdr:colOff>228600</xdr:colOff>
      <xdr:row>21</xdr:row>
      <xdr:rowOff>0</xdr:rowOff>
    </xdr:from>
    <xdr:to>
      <xdr:col>36</xdr:col>
      <xdr:colOff>590550</xdr:colOff>
      <xdr:row>21</xdr:row>
      <xdr:rowOff>214406</xdr:rowOff>
    </xdr:to>
    <xdr:sp macro="" textlink="">
      <xdr:nvSpPr>
        <xdr:cNvPr id="24578" name="ScrollBar2" hidden="1">
          <a:extLst>
            <a:ext uri="{63B3BB69-23CF-44E3-9099-C40C66FF867C}">
              <a14:compatExt xmlns:a14="http://schemas.microsoft.com/office/drawing/2010/main" spid="_x0000_s24578"/>
            </a:ext>
          </a:extLst>
        </xdr:cNvPr>
        <xdr:cNvSpPr/>
      </xdr:nvSpPr>
      <xdr:spPr>
        <a:xfrm>
          <a:off x="0" y="0"/>
          <a:ext cx="0" cy="0"/>
        </a:xfrm>
        <a:prstGeom prst="rect">
          <a:avLst/>
        </a:prstGeom>
      </xdr:spPr>
    </xdr:sp>
    <xdr:clientData/>
  </xdr:twoCellAnchor>
  <xdr:twoCellAnchor editAs="oneCell">
    <xdr:from>
      <xdr:col>33</xdr:col>
      <xdr:colOff>228600</xdr:colOff>
      <xdr:row>21</xdr:row>
      <xdr:rowOff>0</xdr:rowOff>
    </xdr:from>
    <xdr:to>
      <xdr:col>36</xdr:col>
      <xdr:colOff>590550</xdr:colOff>
      <xdr:row>21</xdr:row>
      <xdr:rowOff>214406</xdr:rowOff>
    </xdr:to>
    <xdr:sp macro="" textlink="">
      <xdr:nvSpPr>
        <xdr:cNvPr id="24579" name="ScrollBar3" hidden="1">
          <a:extLst>
            <a:ext uri="{63B3BB69-23CF-44E3-9099-C40C66FF867C}">
              <a14:compatExt xmlns:a14="http://schemas.microsoft.com/office/drawing/2010/main" spid="_x0000_s24579"/>
            </a:ext>
          </a:extLst>
        </xdr:cNvPr>
        <xdr:cNvSpPr/>
      </xdr:nvSpPr>
      <xdr:spPr>
        <a:xfrm>
          <a:off x="0" y="0"/>
          <a:ext cx="0" cy="0"/>
        </a:xfrm>
        <a:prstGeom prst="rect">
          <a:avLst/>
        </a:prstGeom>
      </xdr:spPr>
    </xdr:sp>
    <xdr:clientData/>
  </xdr:twoCellAnchor>
  <xdr:twoCellAnchor editAs="oneCell">
    <xdr:from>
      <xdr:col>33</xdr:col>
      <xdr:colOff>228600</xdr:colOff>
      <xdr:row>21</xdr:row>
      <xdr:rowOff>0</xdr:rowOff>
    </xdr:from>
    <xdr:to>
      <xdr:col>36</xdr:col>
      <xdr:colOff>590550</xdr:colOff>
      <xdr:row>21</xdr:row>
      <xdr:rowOff>214406</xdr:rowOff>
    </xdr:to>
    <xdr:sp macro="" textlink="">
      <xdr:nvSpPr>
        <xdr:cNvPr id="24580" name="ScrollBar4" hidden="1">
          <a:extLst>
            <a:ext uri="{63B3BB69-23CF-44E3-9099-C40C66FF867C}">
              <a14:compatExt xmlns:a14="http://schemas.microsoft.com/office/drawing/2010/main" spid="_x0000_s24580"/>
            </a:ext>
          </a:extLst>
        </xdr:cNvPr>
        <xdr:cNvSpPr/>
      </xdr:nvSpPr>
      <xdr:spPr>
        <a:xfrm>
          <a:off x="0" y="0"/>
          <a:ext cx="0" cy="0"/>
        </a:xfrm>
        <a:prstGeom prst="rect">
          <a:avLst/>
        </a:prstGeom>
      </xdr:spPr>
    </xdr:sp>
    <xdr:clientData/>
  </xdr:twoCellAnchor>
  <xdr:twoCellAnchor>
    <xdr:from>
      <xdr:col>0</xdr:col>
      <xdr:colOff>123265</xdr:colOff>
      <xdr:row>14</xdr:row>
      <xdr:rowOff>1</xdr:rowOff>
    </xdr:from>
    <xdr:to>
      <xdr:col>7</xdr:col>
      <xdr:colOff>257734</xdr:colOff>
      <xdr:row>27</xdr:row>
      <xdr:rowOff>100854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20</xdr:col>
      <xdr:colOff>228600</xdr:colOff>
      <xdr:row>21</xdr:row>
      <xdr:rowOff>0</xdr:rowOff>
    </xdr:from>
    <xdr:ext cx="2676525" cy="212725"/>
    <xdr:sp macro="" textlink="">
      <xdr:nvSpPr>
        <xdr:cNvPr id="12" name="ScrollBar2" hidden="1">
          <a:extLst>
            <a:ext uri="{63B3BB69-23CF-44E3-9099-C40C66FF867C}">
              <a14:compatExt xmlns:a14="http://schemas.microsoft.com/office/drawing/2010/main" spid="_x0000_s24578"/>
            </a:ext>
          </a:extLst>
        </xdr:cNvPr>
        <xdr:cNvSpPr/>
      </xdr:nvSpPr>
      <xdr:spPr>
        <a:xfrm>
          <a:off x="23269575" y="4200525"/>
          <a:ext cx="2676525" cy="212725"/>
        </a:xfrm>
        <a:prstGeom prst="rect">
          <a:avLst/>
        </a:prstGeom>
      </xdr:spPr>
    </xdr:sp>
    <xdr:clientData/>
  </xdr:oneCellAnchor>
  <xdr:oneCellAnchor>
    <xdr:from>
      <xdr:col>20</xdr:col>
      <xdr:colOff>228600</xdr:colOff>
      <xdr:row>21</xdr:row>
      <xdr:rowOff>0</xdr:rowOff>
    </xdr:from>
    <xdr:ext cx="2676525" cy="212725"/>
    <xdr:sp macro="" textlink="">
      <xdr:nvSpPr>
        <xdr:cNvPr id="13" name="ScrollBar3" hidden="1">
          <a:extLst>
            <a:ext uri="{63B3BB69-23CF-44E3-9099-C40C66FF867C}">
              <a14:compatExt xmlns:a14="http://schemas.microsoft.com/office/drawing/2010/main" spid="_x0000_s24579"/>
            </a:ext>
          </a:extLst>
        </xdr:cNvPr>
        <xdr:cNvSpPr/>
      </xdr:nvSpPr>
      <xdr:spPr>
        <a:xfrm>
          <a:off x="23269575" y="4200525"/>
          <a:ext cx="2676525" cy="212725"/>
        </a:xfrm>
        <a:prstGeom prst="rect">
          <a:avLst/>
        </a:prstGeom>
      </xdr:spPr>
    </xdr:sp>
    <xdr:clientData/>
  </xdr:oneCellAnchor>
  <xdr:oneCellAnchor>
    <xdr:from>
      <xdr:col>20</xdr:col>
      <xdr:colOff>228600</xdr:colOff>
      <xdr:row>21</xdr:row>
      <xdr:rowOff>0</xdr:rowOff>
    </xdr:from>
    <xdr:ext cx="2676525" cy="212725"/>
    <xdr:sp macro="" textlink="">
      <xdr:nvSpPr>
        <xdr:cNvPr id="14" name="ScrollBar4" hidden="1">
          <a:extLst>
            <a:ext uri="{63B3BB69-23CF-44E3-9099-C40C66FF867C}">
              <a14:compatExt xmlns:a14="http://schemas.microsoft.com/office/drawing/2010/main" spid="_x0000_s24580"/>
            </a:ext>
          </a:extLst>
        </xdr:cNvPr>
        <xdr:cNvSpPr/>
      </xdr:nvSpPr>
      <xdr:spPr>
        <a:xfrm>
          <a:off x="23269575" y="4200525"/>
          <a:ext cx="2676525" cy="212725"/>
        </a:xfrm>
        <a:prstGeom prst="rect">
          <a:avLst/>
        </a:prstGeom>
      </xdr:spPr>
    </xdr:sp>
    <xdr:clientData/>
  </xdr:oneCellAnchor>
  <xdr:twoCellAnchor>
    <xdr:from>
      <xdr:col>17</xdr:col>
      <xdr:colOff>0</xdr:colOff>
      <xdr:row>12</xdr:row>
      <xdr:rowOff>0</xdr:rowOff>
    </xdr:from>
    <xdr:to>
      <xdr:col>23</xdr:col>
      <xdr:colOff>533400</xdr:colOff>
      <xdr:row>23</xdr:row>
      <xdr:rowOff>123825</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19050</xdr:colOff>
      <xdr:row>25</xdr:row>
      <xdr:rowOff>76200</xdr:rowOff>
    </xdr:from>
    <xdr:to>
      <xdr:col>23</xdr:col>
      <xdr:colOff>533400</xdr:colOff>
      <xdr:row>39</xdr:row>
      <xdr:rowOff>19050</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46</xdr:col>
      <xdr:colOff>228600</xdr:colOff>
      <xdr:row>21</xdr:row>
      <xdr:rowOff>0</xdr:rowOff>
    </xdr:from>
    <xdr:ext cx="2676525" cy="214406"/>
    <xdr:sp macro="" textlink="">
      <xdr:nvSpPr>
        <xdr:cNvPr id="18" name="ScrollBar2" hidden="1">
          <a:extLst>
            <a:ext uri="{63B3BB69-23CF-44E3-9099-C40C66FF867C}">
              <a14:compatExt xmlns:a14="http://schemas.microsoft.com/office/drawing/2010/main" spid="_x0000_s24578"/>
            </a:ext>
          </a:extLst>
        </xdr:cNvPr>
        <xdr:cNvSpPr/>
      </xdr:nvSpPr>
      <xdr:spPr>
        <a:xfrm>
          <a:off x="23402925" y="4581525"/>
          <a:ext cx="2676525" cy="214406"/>
        </a:xfrm>
        <a:prstGeom prst="rect">
          <a:avLst/>
        </a:prstGeom>
      </xdr:spPr>
    </xdr:sp>
    <xdr:clientData/>
  </xdr:oneCellAnchor>
  <xdr:oneCellAnchor>
    <xdr:from>
      <xdr:col>46</xdr:col>
      <xdr:colOff>228600</xdr:colOff>
      <xdr:row>21</xdr:row>
      <xdr:rowOff>0</xdr:rowOff>
    </xdr:from>
    <xdr:ext cx="2676525" cy="214406"/>
    <xdr:sp macro="" textlink="">
      <xdr:nvSpPr>
        <xdr:cNvPr id="22" name="ScrollBar3" hidden="1">
          <a:extLst>
            <a:ext uri="{63B3BB69-23CF-44E3-9099-C40C66FF867C}">
              <a14:compatExt xmlns:a14="http://schemas.microsoft.com/office/drawing/2010/main" spid="_x0000_s24579"/>
            </a:ext>
          </a:extLst>
        </xdr:cNvPr>
        <xdr:cNvSpPr/>
      </xdr:nvSpPr>
      <xdr:spPr>
        <a:xfrm>
          <a:off x="23402925" y="4581525"/>
          <a:ext cx="2676525" cy="214406"/>
        </a:xfrm>
        <a:prstGeom prst="rect">
          <a:avLst/>
        </a:prstGeom>
      </xdr:spPr>
    </xdr:sp>
    <xdr:clientData/>
  </xdr:oneCellAnchor>
  <xdr:oneCellAnchor>
    <xdr:from>
      <xdr:col>46</xdr:col>
      <xdr:colOff>228600</xdr:colOff>
      <xdr:row>21</xdr:row>
      <xdr:rowOff>0</xdr:rowOff>
    </xdr:from>
    <xdr:ext cx="2676525" cy="214406"/>
    <xdr:sp macro="" textlink="">
      <xdr:nvSpPr>
        <xdr:cNvPr id="23" name="ScrollBar4" hidden="1">
          <a:extLst>
            <a:ext uri="{63B3BB69-23CF-44E3-9099-C40C66FF867C}">
              <a14:compatExt xmlns:a14="http://schemas.microsoft.com/office/drawing/2010/main" spid="_x0000_s24580"/>
            </a:ext>
          </a:extLst>
        </xdr:cNvPr>
        <xdr:cNvSpPr/>
      </xdr:nvSpPr>
      <xdr:spPr>
        <a:xfrm>
          <a:off x="23402925" y="4581525"/>
          <a:ext cx="2676525" cy="214406"/>
        </a:xfrm>
        <a:prstGeom prst="rect">
          <a:avLst/>
        </a:prstGeom>
      </xdr:spPr>
    </xdr:sp>
    <xdr:clientData/>
  </xdr:oneCellAnchor>
  <xdr:twoCellAnchor>
    <xdr:from>
      <xdr:col>43</xdr:col>
      <xdr:colOff>101311</xdr:colOff>
      <xdr:row>11</xdr:row>
      <xdr:rowOff>32905</xdr:rowOff>
    </xdr:from>
    <xdr:to>
      <xdr:col>51</xdr:col>
      <xdr:colOff>672811</xdr:colOff>
      <xdr:row>26</xdr:row>
      <xdr:rowOff>187903</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43</xdr:col>
      <xdr:colOff>77932</xdr:colOff>
      <xdr:row>29</xdr:row>
      <xdr:rowOff>96115</xdr:rowOff>
    </xdr:from>
    <xdr:to>
      <xdr:col>47</xdr:col>
      <xdr:colOff>306532</xdr:colOff>
      <xdr:row>40</xdr:row>
      <xdr:rowOff>54984</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47</xdr:col>
      <xdr:colOff>457200</xdr:colOff>
      <xdr:row>29</xdr:row>
      <xdr:rowOff>103909</xdr:rowOff>
    </xdr:from>
    <xdr:to>
      <xdr:col>52</xdr:col>
      <xdr:colOff>9525</xdr:colOff>
      <xdr:row>40</xdr:row>
      <xdr:rowOff>62778</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29</xdr:col>
      <xdr:colOff>666750</xdr:colOff>
      <xdr:row>11</xdr:row>
      <xdr:rowOff>76200</xdr:rowOff>
    </xdr:from>
    <xdr:to>
      <xdr:col>38</xdr:col>
      <xdr:colOff>616404</xdr:colOff>
      <xdr:row>24</xdr:row>
      <xdr:rowOff>103414</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657224</xdr:colOff>
      <xdr:row>26</xdr:row>
      <xdr:rowOff>95250</xdr:rowOff>
    </xdr:from>
    <xdr:to>
      <xdr:col>38</xdr:col>
      <xdr:colOff>609600</xdr:colOff>
      <xdr:row>40</xdr:row>
      <xdr:rowOff>38100</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xdr:row>
      <xdr:rowOff>0</xdr:rowOff>
    </xdr:from>
    <xdr:to>
      <xdr:col>2</xdr:col>
      <xdr:colOff>561975</xdr:colOff>
      <xdr:row>4</xdr:row>
      <xdr:rowOff>66675</xdr:rowOff>
    </xdr:to>
    <xdr:pic>
      <xdr:nvPicPr>
        <xdr:cNvPr id="17409" name="Picture 1" descr="image0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200025"/>
          <a:ext cx="2000250"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42</xdr:col>
      <xdr:colOff>657225</xdr:colOff>
      <xdr:row>0</xdr:row>
      <xdr:rowOff>190500</xdr:rowOff>
    </xdr:from>
    <xdr:to>
      <xdr:col>45</xdr:col>
      <xdr:colOff>628650</xdr:colOff>
      <xdr:row>4</xdr:row>
      <xdr:rowOff>57150</xdr:rowOff>
    </xdr:to>
    <xdr:pic>
      <xdr:nvPicPr>
        <xdr:cNvPr id="17410" name="Picture 1" descr="image0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918025" y="190500"/>
          <a:ext cx="2000250"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29</xdr:col>
      <xdr:colOff>609600</xdr:colOff>
      <xdr:row>0</xdr:row>
      <xdr:rowOff>190500</xdr:rowOff>
    </xdr:from>
    <xdr:to>
      <xdr:col>32</xdr:col>
      <xdr:colOff>581025</xdr:colOff>
      <xdr:row>4</xdr:row>
      <xdr:rowOff>57150</xdr:rowOff>
    </xdr:to>
    <xdr:pic>
      <xdr:nvPicPr>
        <xdr:cNvPr id="17411" name="Picture 1" descr="image0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78825" y="190500"/>
          <a:ext cx="2000250"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666750</xdr:colOff>
      <xdr:row>0</xdr:row>
      <xdr:rowOff>180975</xdr:rowOff>
    </xdr:from>
    <xdr:to>
      <xdr:col>19</xdr:col>
      <xdr:colOff>638175</xdr:colOff>
      <xdr:row>4</xdr:row>
      <xdr:rowOff>47625</xdr:rowOff>
    </xdr:to>
    <xdr:pic>
      <xdr:nvPicPr>
        <xdr:cNvPr id="17412" name="Picture 1" descr="image0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2344400" y="180975"/>
          <a:ext cx="2000250"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55</xdr:col>
      <xdr:colOff>0</xdr:colOff>
      <xdr:row>1</xdr:row>
      <xdr:rowOff>0</xdr:rowOff>
    </xdr:from>
    <xdr:to>
      <xdr:col>57</xdr:col>
      <xdr:colOff>307602</xdr:colOff>
      <xdr:row>4</xdr:row>
      <xdr:rowOff>57150</xdr:rowOff>
    </xdr:to>
    <xdr:pic>
      <xdr:nvPicPr>
        <xdr:cNvPr id="27" name="Picture 1" descr="image0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3478824" y="190500"/>
          <a:ext cx="2291043" cy="6398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29</xdr:col>
      <xdr:colOff>549088</xdr:colOff>
      <xdr:row>48</xdr:row>
      <xdr:rowOff>134470</xdr:rowOff>
    </xdr:from>
    <xdr:to>
      <xdr:col>38</xdr:col>
      <xdr:colOff>582705</xdr:colOff>
      <xdr:row>64</xdr:row>
      <xdr:rowOff>145396</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43</xdr:col>
      <xdr:colOff>373869</xdr:colOff>
      <xdr:row>102</xdr:row>
      <xdr:rowOff>26486</xdr:rowOff>
    </xdr:from>
    <xdr:to>
      <xdr:col>52</xdr:col>
      <xdr:colOff>166051</xdr:colOff>
      <xdr:row>120</xdr:row>
      <xdr:rowOff>44976</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43</xdr:col>
      <xdr:colOff>149751</xdr:colOff>
      <xdr:row>58</xdr:row>
      <xdr:rowOff>121227</xdr:rowOff>
    </xdr:from>
    <xdr:to>
      <xdr:col>51</xdr:col>
      <xdr:colOff>760981</xdr:colOff>
      <xdr:row>79</xdr:row>
      <xdr:rowOff>86591</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29</xdr:col>
      <xdr:colOff>515470</xdr:colOff>
      <xdr:row>68</xdr:row>
      <xdr:rowOff>22411</xdr:rowOff>
    </xdr:from>
    <xdr:to>
      <xdr:col>38</xdr:col>
      <xdr:colOff>616323</xdr:colOff>
      <xdr:row>85</xdr:row>
      <xdr:rowOff>123265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43</xdr:col>
      <xdr:colOff>80476</xdr:colOff>
      <xdr:row>82</xdr:row>
      <xdr:rowOff>136507</xdr:rowOff>
    </xdr:from>
    <xdr:to>
      <xdr:col>52</xdr:col>
      <xdr:colOff>51953</xdr:colOff>
      <xdr:row>100</xdr:row>
      <xdr:rowOff>114096</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70292</xdr:colOff>
      <xdr:row>41</xdr:row>
      <xdr:rowOff>59084</xdr:rowOff>
    </xdr:from>
    <xdr:to>
      <xdr:col>51</xdr:col>
      <xdr:colOff>692728</xdr:colOff>
      <xdr:row>57</xdr:row>
      <xdr:rowOff>160958</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30</xdr:col>
      <xdr:colOff>33618</xdr:colOff>
      <xdr:row>87</xdr:row>
      <xdr:rowOff>123265</xdr:rowOff>
    </xdr:from>
    <xdr:to>
      <xdr:col>38</xdr:col>
      <xdr:colOff>644847</xdr:colOff>
      <xdr:row>108</xdr:row>
      <xdr:rowOff>122247</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67</xdr:col>
      <xdr:colOff>0</xdr:colOff>
      <xdr:row>1</xdr:row>
      <xdr:rowOff>0</xdr:rowOff>
    </xdr:from>
    <xdr:to>
      <xdr:col>69</xdr:col>
      <xdr:colOff>307602</xdr:colOff>
      <xdr:row>4</xdr:row>
      <xdr:rowOff>57150</xdr:rowOff>
    </xdr:to>
    <xdr:pic>
      <xdr:nvPicPr>
        <xdr:cNvPr id="37" name="Picture 1" descr="image0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3478824" y="190500"/>
          <a:ext cx="2291043" cy="6398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323850</xdr:colOff>
      <xdr:row>1</xdr:row>
      <xdr:rowOff>14287</xdr:rowOff>
    </xdr:from>
    <xdr:to>
      <xdr:col>20</xdr:col>
      <xdr:colOff>95250</xdr:colOff>
      <xdr:row>14</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342900</xdr:colOff>
      <xdr:row>16</xdr:row>
      <xdr:rowOff>80962</xdr:rowOff>
    </xdr:from>
    <xdr:to>
      <xdr:col>20</xdr:col>
      <xdr:colOff>180975</xdr:colOff>
      <xdr:row>30</xdr:row>
      <xdr:rowOff>23812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33</xdr:row>
      <xdr:rowOff>0</xdr:rowOff>
    </xdr:from>
    <xdr:to>
      <xdr:col>19</xdr:col>
      <xdr:colOff>533400</xdr:colOff>
      <xdr:row>46</xdr:row>
      <xdr:rowOff>47625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Accurium Template_Final">
  <a:themeElements>
    <a:clrScheme name="Accurium">
      <a:dk1>
        <a:srgbClr val="231F20"/>
      </a:dk1>
      <a:lt1>
        <a:sysClr val="window" lastClr="FFFFFF"/>
      </a:lt1>
      <a:dk2>
        <a:srgbClr val="F9FFC5"/>
      </a:dk2>
      <a:lt2>
        <a:srgbClr val="000000"/>
      </a:lt2>
      <a:accent1>
        <a:srgbClr val="C4D600"/>
      </a:accent1>
      <a:accent2>
        <a:srgbClr val="004C97"/>
      </a:accent2>
      <a:accent3>
        <a:srgbClr val="00AEEF"/>
      </a:accent3>
      <a:accent4>
        <a:srgbClr val="7C98AB"/>
      </a:accent4>
      <a:accent5>
        <a:srgbClr val="007078"/>
      </a:accent5>
      <a:accent6>
        <a:srgbClr val="000000"/>
      </a:accent6>
      <a:hlink>
        <a:srgbClr val="000000"/>
      </a:hlink>
      <a:folHlink>
        <a:srgbClr val="000000"/>
      </a:folHlink>
    </a:clrScheme>
    <a:fontScheme name="Challenger Fonts">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solidFill>
        <a:ln>
          <a:noFill/>
        </a:ln>
      </a:spPr>
      <a:bodyPr rot="0" spcFirstLastPara="0" vertOverflow="overflow" horzOverflow="overflow" vert="horz" wrap="square" lIns="0" tIns="0" rIns="0" bIns="0" numCol="1" spcCol="0" rtlCol="0" fromWordArt="0" anchor="ctr" anchorCtr="0" forceAA="0" compatLnSpc="1">
        <a:prstTxWarp prst="textNoShape">
          <a:avLst/>
        </a:prstTxWarp>
        <a:noAutofit/>
      </a:bodyPr>
      <a:lstStyle>
        <a:defPPr algn="ctr">
          <a:defRPr dirty="0" err="1" smtClean="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rtlCol="0">
        <a:spAutoFit/>
      </a:bodyPr>
      <a:lstStyle>
        <a:defPPr marL="180000" indent="-180000">
          <a:buClr>
            <a:schemeClr val="accent1"/>
          </a:buClr>
          <a:buFont typeface="Arial" pitchFamily="34" charset="0"/>
          <a:buChar char="•"/>
          <a:defRPr dirty="0" err="1" smtClean="0"/>
        </a:defPPr>
      </a:lst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W221"/>
  <sheetViews>
    <sheetView tabSelected="1" topLeftCell="A85" zoomScaleNormal="100" workbookViewId="0">
      <selection activeCell="D189" sqref="D189"/>
    </sheetView>
  </sheetViews>
  <sheetFormatPr defaultColWidth="11.109375" defaultRowHeight="15"/>
  <cols>
    <col min="1" max="1" width="7.5546875" customWidth="1"/>
    <col min="2" max="2" width="50.33203125" customWidth="1"/>
    <col min="3" max="3" width="25.5546875" customWidth="1"/>
    <col min="4" max="4" width="26.109375" customWidth="1"/>
    <col min="5" max="5" width="18.6640625" customWidth="1"/>
    <col min="6" max="6" width="17.77734375" customWidth="1"/>
    <col min="8" max="10" width="0" hidden="1" customWidth="1"/>
    <col min="11" max="11" width="11.88671875" hidden="1" customWidth="1"/>
    <col min="12" max="12" width="8.44140625" customWidth="1"/>
    <col min="13" max="13" width="15" customWidth="1"/>
  </cols>
  <sheetData>
    <row r="1" spans="1:19">
      <c r="A1" s="5"/>
      <c r="G1" s="229"/>
      <c r="H1" s="495" t="s">
        <v>241</v>
      </c>
      <c r="I1" s="496"/>
      <c r="J1" s="497" t="s">
        <v>249</v>
      </c>
      <c r="K1" s="498"/>
      <c r="L1" s="176"/>
    </row>
    <row r="2" spans="1:19">
      <c r="G2" s="229"/>
      <c r="H2" s="495"/>
      <c r="I2" s="496"/>
      <c r="J2" s="497"/>
      <c r="K2" s="498"/>
      <c r="L2" s="176"/>
      <c r="M2" s="446"/>
      <c r="N2" t="s">
        <v>487</v>
      </c>
    </row>
    <row r="3" spans="1:19">
      <c r="H3" s="495"/>
      <c r="I3" s="496"/>
      <c r="J3" s="497"/>
      <c r="K3" s="498"/>
      <c r="L3" s="454" t="s">
        <v>680</v>
      </c>
      <c r="M3" s="447"/>
      <c r="N3" t="s">
        <v>486</v>
      </c>
    </row>
    <row r="4" spans="1:19">
      <c r="H4" s="495"/>
      <c r="I4" s="496"/>
      <c r="J4" s="497"/>
      <c r="K4" s="498"/>
      <c r="L4" s="176"/>
      <c r="M4" s="448"/>
      <c r="N4" s="229" t="s">
        <v>488</v>
      </c>
    </row>
    <row r="5" spans="1:19">
      <c r="H5" s="495"/>
      <c r="I5" s="496"/>
      <c r="J5" s="497"/>
      <c r="K5" s="498"/>
      <c r="L5" s="454" t="s">
        <v>499</v>
      </c>
      <c r="M5" s="451"/>
      <c r="N5" s="63" t="s">
        <v>493</v>
      </c>
    </row>
    <row r="6" spans="1:19">
      <c r="H6" s="495"/>
      <c r="I6" s="496"/>
      <c r="J6" s="497"/>
      <c r="K6" s="498"/>
      <c r="L6" s="176"/>
    </row>
    <row r="7" spans="1:19" ht="16.5" customHeight="1">
      <c r="A7" s="131" t="s">
        <v>99</v>
      </c>
      <c r="B7" s="119"/>
      <c r="C7" s="119"/>
      <c r="D7" s="119"/>
      <c r="E7" s="119"/>
      <c r="F7" s="119"/>
      <c r="G7" s="119"/>
      <c r="H7" s="177"/>
      <c r="I7" s="63"/>
      <c r="J7" s="176"/>
      <c r="K7" s="198"/>
      <c r="L7" s="176"/>
      <c r="M7" s="449"/>
      <c r="N7" t="s">
        <v>490</v>
      </c>
    </row>
    <row r="8" spans="1:19" ht="15.75">
      <c r="A8" s="5"/>
      <c r="F8" t="s">
        <v>56</v>
      </c>
      <c r="H8" s="485"/>
      <c r="I8" s="486"/>
      <c r="J8" s="193"/>
      <c r="K8" s="196"/>
      <c r="L8" s="176"/>
      <c r="M8" s="450"/>
      <c r="N8" t="s">
        <v>491</v>
      </c>
    </row>
    <row r="9" spans="1:19" ht="15.75">
      <c r="A9" s="174"/>
      <c r="B9" s="7" t="s">
        <v>11</v>
      </c>
      <c r="C9" s="433">
        <f ca="1">TODAY()</f>
        <v>42863</v>
      </c>
      <c r="D9" s="53"/>
      <c r="E9" s="5"/>
      <c r="F9" s="5"/>
      <c r="H9" s="493" t="s">
        <v>233</v>
      </c>
      <c r="I9" s="494"/>
      <c r="J9" s="194"/>
      <c r="K9" s="199"/>
      <c r="L9" s="195"/>
    </row>
    <row r="10" spans="1:19" ht="15.75">
      <c r="A10" s="174"/>
      <c r="B10" s="7"/>
      <c r="E10" s="5"/>
      <c r="F10" s="5"/>
      <c r="H10" s="499"/>
      <c r="I10" s="500"/>
      <c r="J10" s="177"/>
      <c r="K10" s="197"/>
      <c r="L10" s="176"/>
      <c r="M10" s="172"/>
    </row>
    <row r="11" spans="1:19" ht="15.75">
      <c r="A11" s="174"/>
      <c r="B11" s="7"/>
      <c r="C11" s="2" t="s">
        <v>6</v>
      </c>
      <c r="D11" s="2" t="s">
        <v>7</v>
      </c>
      <c r="E11" s="5"/>
      <c r="F11" s="5"/>
      <c r="H11" s="499"/>
      <c r="I11" s="500"/>
      <c r="J11" s="177"/>
      <c r="K11" s="197"/>
      <c r="L11" s="176"/>
      <c r="P11" s="230" t="s">
        <v>678</v>
      </c>
      <c r="Q11" s="230" t="s">
        <v>518</v>
      </c>
      <c r="S11" s="230" t="s">
        <v>676</v>
      </c>
    </row>
    <row r="12" spans="1:19" ht="15.75">
      <c r="A12" s="174"/>
      <c r="B12" s="7" t="s">
        <v>102</v>
      </c>
      <c r="C12" s="473" t="s">
        <v>446</v>
      </c>
      <c r="D12" s="473" t="s">
        <v>517</v>
      </c>
      <c r="E12" s="5">
        <f ca="1">INT(YEARFRAC(DateOfBirth2,TODAY()))</f>
        <v>74</v>
      </c>
      <c r="F12" s="5"/>
      <c r="H12" s="485"/>
      <c r="I12" s="486"/>
      <c r="J12" s="193"/>
      <c r="K12" s="196"/>
      <c r="L12" s="176"/>
      <c r="P12" s="464" t="s">
        <v>519</v>
      </c>
      <c r="Q12" t="s">
        <v>522</v>
      </c>
      <c r="S12" s="229" t="s">
        <v>673</v>
      </c>
    </row>
    <row r="13" spans="1:19" ht="15.75">
      <c r="A13" s="174"/>
      <c r="B13" s="7" t="s">
        <v>284</v>
      </c>
      <c r="C13" s="474">
        <v>14550</v>
      </c>
      <c r="D13" s="474">
        <v>15534</v>
      </c>
      <c r="E13" s="5" t="s">
        <v>458</v>
      </c>
      <c r="H13" s="485"/>
      <c r="I13" s="486"/>
      <c r="J13" s="193"/>
      <c r="K13" s="196"/>
      <c r="L13" s="176"/>
      <c r="P13" t="s">
        <v>520</v>
      </c>
      <c r="Q13" t="s">
        <v>523</v>
      </c>
      <c r="S13" s="229" t="s">
        <v>674</v>
      </c>
    </row>
    <row r="14" spans="1:19" ht="15.75">
      <c r="A14" s="174"/>
      <c r="C14" s="253"/>
      <c r="D14" s="253"/>
      <c r="E14" s="379"/>
      <c r="F14" s="5"/>
      <c r="H14" s="499"/>
      <c r="I14" s="500"/>
      <c r="J14" s="177"/>
      <c r="K14" s="198"/>
      <c r="L14" s="176"/>
      <c r="P14" s="229" t="s">
        <v>521</v>
      </c>
      <c r="Q14" t="s">
        <v>524</v>
      </c>
      <c r="S14" s="229" t="s">
        <v>675</v>
      </c>
    </row>
    <row r="15" spans="1:19" ht="15.75">
      <c r="A15" s="174"/>
      <c r="B15" s="57" t="s">
        <v>8</v>
      </c>
      <c r="C15" s="473" t="s">
        <v>291</v>
      </c>
      <c r="D15" s="473" t="s">
        <v>445</v>
      </c>
      <c r="E15" s="5"/>
      <c r="F15" s="5"/>
      <c r="H15" s="485"/>
      <c r="I15" s="486"/>
      <c r="J15" s="193"/>
      <c r="K15" s="198"/>
      <c r="L15" s="176"/>
      <c r="P15" s="229" t="s">
        <v>540</v>
      </c>
      <c r="Q15" t="s">
        <v>525</v>
      </c>
      <c r="S15" s="229" t="s">
        <v>677</v>
      </c>
    </row>
    <row r="16" spans="1:19" ht="15.75">
      <c r="A16" s="174"/>
      <c r="B16" s="57"/>
      <c r="C16" s="25"/>
      <c r="D16" s="25"/>
      <c r="E16" s="5"/>
      <c r="F16" s="5"/>
      <c r="H16" s="499" t="s">
        <v>101</v>
      </c>
      <c r="I16" s="500"/>
      <c r="J16" s="176"/>
      <c r="K16" s="198"/>
      <c r="L16" s="176"/>
      <c r="P16" s="229" t="s">
        <v>541</v>
      </c>
      <c r="Q16" s="229" t="s">
        <v>526</v>
      </c>
    </row>
    <row r="17" spans="1:17" ht="15.75">
      <c r="A17" s="174"/>
      <c r="B17" s="7" t="s">
        <v>283</v>
      </c>
      <c r="C17" s="473" t="b">
        <v>0</v>
      </c>
      <c r="D17" s="25"/>
      <c r="E17" s="80"/>
      <c r="F17" s="5"/>
      <c r="H17" s="485"/>
      <c r="I17" s="486"/>
      <c r="J17" s="176"/>
      <c r="K17" s="198"/>
      <c r="L17" s="176"/>
      <c r="P17" s="229" t="s">
        <v>550</v>
      </c>
      <c r="Q17" t="s">
        <v>527</v>
      </c>
    </row>
    <row r="18" spans="1:17">
      <c r="A18" s="5"/>
      <c r="B18" s="57"/>
      <c r="C18" s="59"/>
      <c r="D18" s="80"/>
      <c r="E18" s="80"/>
      <c r="F18" s="5"/>
      <c r="H18" s="176"/>
      <c r="I18" s="16"/>
      <c r="J18" s="176"/>
      <c r="K18" s="198"/>
      <c r="L18" s="176"/>
      <c r="P18" s="229" t="s">
        <v>551</v>
      </c>
      <c r="Q18" t="s">
        <v>528</v>
      </c>
    </row>
    <row r="19" spans="1:17" s="229" customFormat="1">
      <c r="A19" s="5"/>
      <c r="B19" s="220" t="s">
        <v>347</v>
      </c>
      <c r="C19" s="422">
        <v>5</v>
      </c>
      <c r="D19" s="302" t="str">
        <f>IF(YearsUntilRetirement&gt;0,"' NO existing annuities modelled","ok")</f>
        <v>' NO existing annuities modelled</v>
      </c>
      <c r="E19" s="374">
        <f>TotalStartWealth</f>
        <v>3159001</v>
      </c>
      <c r="F19" s="274" t="s">
        <v>431</v>
      </c>
      <c r="H19" s="176"/>
      <c r="I19" s="16"/>
      <c r="J19" s="176"/>
      <c r="K19" s="198"/>
      <c r="L19" s="176"/>
      <c r="P19" s="229" t="s">
        <v>560</v>
      </c>
      <c r="Q19" t="s">
        <v>529</v>
      </c>
    </row>
    <row r="20" spans="1:17">
      <c r="A20" s="5"/>
      <c r="B20" s="57"/>
      <c r="C20" s="59"/>
      <c r="D20" s="59"/>
      <c r="E20" s="80"/>
      <c r="F20" s="80"/>
      <c r="H20" s="176"/>
      <c r="I20" s="16"/>
      <c r="J20" s="176"/>
      <c r="K20" s="198"/>
      <c r="L20" s="176"/>
      <c r="P20" s="229" t="s">
        <v>561</v>
      </c>
      <c r="Q20" s="5" t="s">
        <v>530</v>
      </c>
    </row>
    <row r="21" spans="1:17" ht="20.25" customHeight="1">
      <c r="A21" s="131" t="s">
        <v>480</v>
      </c>
      <c r="B21" s="119"/>
      <c r="C21" s="119"/>
      <c r="D21" s="119"/>
      <c r="E21" s="119"/>
      <c r="F21" s="119"/>
      <c r="G21" s="119"/>
      <c r="H21" s="176"/>
      <c r="I21" s="16"/>
      <c r="J21" s="176"/>
      <c r="K21" s="198"/>
      <c r="L21" s="176"/>
      <c r="P21" s="229" t="s">
        <v>570</v>
      </c>
      <c r="Q21" s="5" t="s">
        <v>531</v>
      </c>
    </row>
    <row r="22" spans="1:17" s="5" customFormat="1">
      <c r="A22" s="58"/>
      <c r="B22" s="58"/>
      <c r="C22" s="58"/>
      <c r="D22" s="58"/>
      <c r="E22" s="58"/>
      <c r="F22" s="58"/>
      <c r="G22" s="58"/>
      <c r="H22" s="177"/>
      <c r="I22" s="63"/>
      <c r="J22" s="177"/>
      <c r="K22" s="197"/>
      <c r="L22" s="177"/>
      <c r="P22" s="229" t="s">
        <v>571</v>
      </c>
      <c r="Q22" s="5" t="s">
        <v>532</v>
      </c>
    </row>
    <row r="23" spans="1:17" ht="15.75">
      <c r="A23" s="174"/>
      <c r="B23" s="57" t="s">
        <v>282</v>
      </c>
      <c r="C23" s="473">
        <v>200000</v>
      </c>
      <c r="D23" s="80" t="s">
        <v>46</v>
      </c>
      <c r="E23" s="80" t="s">
        <v>237</v>
      </c>
      <c r="F23" s="80"/>
      <c r="H23" s="485"/>
      <c r="I23" s="486"/>
      <c r="J23" s="176"/>
      <c r="K23" s="198"/>
      <c r="L23" s="176"/>
      <c r="Q23" s="5" t="s">
        <v>533</v>
      </c>
    </row>
    <row r="24" spans="1:17">
      <c r="A24" s="174"/>
      <c r="B24" s="57"/>
      <c r="C24" s="59"/>
      <c r="D24" s="80"/>
      <c r="E24" s="173" t="s">
        <v>238</v>
      </c>
      <c r="F24" s="80"/>
      <c r="H24" s="176"/>
      <c r="I24" s="16"/>
      <c r="J24" s="176"/>
      <c r="K24" s="198"/>
      <c r="L24" s="176"/>
      <c r="Q24" s="229" t="s">
        <v>534</v>
      </c>
    </row>
    <row r="25" spans="1:17" s="229" customFormat="1">
      <c r="A25" s="174"/>
      <c r="B25" s="220"/>
      <c r="C25" s="59"/>
      <c r="D25" s="458"/>
      <c r="E25" s="458"/>
      <c r="F25" s="458"/>
      <c r="H25" s="176"/>
      <c r="I25" s="16"/>
      <c r="J25" s="176"/>
      <c r="K25" s="198"/>
      <c r="L25" s="176"/>
      <c r="Q25" s="229" t="s">
        <v>535</v>
      </c>
    </row>
    <row r="26" spans="1:17" ht="15.75">
      <c r="A26" s="5"/>
      <c r="B26" s="128" t="s">
        <v>119</v>
      </c>
      <c r="C26" s="428"/>
      <c r="H26" s="177"/>
      <c r="I26" s="63"/>
      <c r="J26" s="176"/>
      <c r="K26" s="198"/>
      <c r="L26" s="176"/>
      <c r="Q26" s="229" t="s">
        <v>536</v>
      </c>
    </row>
    <row r="27" spans="1:17">
      <c r="A27" s="174"/>
      <c r="B27" s="129" t="s">
        <v>489</v>
      </c>
      <c r="C27" s="475"/>
      <c r="D27" s="25" t="s">
        <v>60</v>
      </c>
      <c r="E27" s="476"/>
      <c r="F27" s="373" t="str">
        <f>IF(YearsUntilRetirement&gt;0,"(years after retirement date)")</f>
        <v>(years after retirement date)</v>
      </c>
      <c r="H27" s="188"/>
      <c r="I27" s="189"/>
      <c r="J27" s="176"/>
      <c r="K27" s="198"/>
      <c r="L27" s="176"/>
      <c r="Q27" s="229" t="s">
        <v>537</v>
      </c>
    </row>
    <row r="28" spans="1:17" s="229" customFormat="1" hidden="1">
      <c r="A28" s="174"/>
      <c r="B28" s="129"/>
      <c r="C28" s="430"/>
      <c r="D28" s="25"/>
      <c r="E28" s="431"/>
      <c r="F28" s="416"/>
      <c r="H28" s="188"/>
      <c r="I28" s="189"/>
      <c r="J28" s="176"/>
      <c r="K28" s="198"/>
      <c r="L28" s="176"/>
      <c r="Q28" s="229" t="s">
        <v>538</v>
      </c>
    </row>
    <row r="29" spans="1:17" s="229" customFormat="1" hidden="1">
      <c r="A29" s="174"/>
      <c r="B29" s="129"/>
      <c r="C29" s="430"/>
      <c r="D29" s="25"/>
      <c r="E29" s="431"/>
      <c r="F29" s="416"/>
      <c r="H29" s="188"/>
      <c r="I29" s="189"/>
      <c r="J29" s="176"/>
      <c r="K29" s="198"/>
      <c r="L29" s="176"/>
      <c r="Q29" s="229" t="s">
        <v>539</v>
      </c>
    </row>
    <row r="30" spans="1:17" s="229" customFormat="1">
      <c r="A30" s="174"/>
      <c r="B30" s="129"/>
      <c r="C30" s="129"/>
      <c r="D30" s="129"/>
      <c r="E30" s="129"/>
      <c r="F30" s="416"/>
      <c r="H30" s="188"/>
      <c r="I30" s="189"/>
      <c r="J30" s="176"/>
      <c r="K30" s="198"/>
      <c r="L30" s="176"/>
      <c r="Q30" s="229" t="s">
        <v>542</v>
      </c>
    </row>
    <row r="31" spans="1:17" s="229" customFormat="1" hidden="1">
      <c r="A31" s="174"/>
      <c r="B31" s="129"/>
      <c r="C31" s="429"/>
      <c r="D31" s="129"/>
      <c r="E31" s="129"/>
      <c r="F31" s="129"/>
      <c r="H31" s="188"/>
      <c r="I31" s="189"/>
      <c r="J31" s="176"/>
      <c r="K31" s="198"/>
      <c r="L31" s="176"/>
      <c r="Q31" s="229" t="s">
        <v>543</v>
      </c>
    </row>
    <row r="32" spans="1:17" ht="17.25" customHeight="1">
      <c r="A32" s="174"/>
      <c r="B32" s="129" t="s">
        <v>243</v>
      </c>
      <c r="C32" s="473"/>
      <c r="D32" s="25" t="s">
        <v>61</v>
      </c>
      <c r="E32" s="476"/>
      <c r="F32" s="373" t="str">
        <f>IF(YearsUntilRetirement&gt;0,"(years after retirement date)")</f>
        <v>(years after retirement date)</v>
      </c>
      <c r="H32" s="503" t="s">
        <v>153</v>
      </c>
      <c r="I32" s="504"/>
      <c r="J32" s="176"/>
      <c r="K32" s="198"/>
      <c r="L32" s="176"/>
      <c r="Q32" s="229" t="s">
        <v>544</v>
      </c>
    </row>
    <row r="33" spans="1:17" s="229" customFormat="1" ht="15" hidden="1" customHeight="1">
      <c r="A33" s="174"/>
      <c r="B33" s="129"/>
      <c r="C33" s="432"/>
      <c r="D33" s="25"/>
      <c r="E33" s="431"/>
      <c r="F33" s="416"/>
      <c r="H33" s="414"/>
      <c r="I33" s="415"/>
      <c r="J33" s="176"/>
      <c r="K33" s="198"/>
      <c r="L33" s="176"/>
      <c r="Q33" s="229" t="s">
        <v>545</v>
      </c>
    </row>
    <row r="34" spans="1:17" s="229" customFormat="1" ht="17.25" hidden="1" customHeight="1">
      <c r="A34" s="174"/>
      <c r="B34" s="129"/>
      <c r="C34" s="432"/>
      <c r="D34" s="25"/>
      <c r="E34" s="431"/>
      <c r="F34" s="416"/>
      <c r="H34" s="414"/>
      <c r="I34" s="415"/>
      <c r="J34" s="176"/>
      <c r="K34" s="198"/>
      <c r="L34" s="176"/>
      <c r="Q34" s="229" t="s">
        <v>546</v>
      </c>
    </row>
    <row r="35" spans="1:17" s="229" customFormat="1" ht="17.25" customHeight="1">
      <c r="A35" s="174"/>
      <c r="B35" s="129"/>
      <c r="C35" s="129"/>
      <c r="D35" s="25"/>
      <c r="E35" s="25"/>
      <c r="F35" s="416"/>
      <c r="H35" s="414"/>
      <c r="I35" s="415"/>
      <c r="J35" s="176"/>
      <c r="K35" s="198"/>
      <c r="L35" s="176"/>
      <c r="Q35" s="229" t="s">
        <v>547</v>
      </c>
    </row>
    <row r="36" spans="1:17" ht="15.75">
      <c r="A36" s="174"/>
      <c r="B36" s="129" t="s">
        <v>120</v>
      </c>
      <c r="C36" s="426"/>
      <c r="D36" s="80"/>
      <c r="E36" s="80"/>
      <c r="F36" s="80"/>
      <c r="H36" s="503" t="s">
        <v>104</v>
      </c>
      <c r="I36" s="504"/>
      <c r="J36" s="176"/>
      <c r="K36" s="198"/>
      <c r="L36" s="176"/>
      <c r="Q36" s="229" t="s">
        <v>548</v>
      </c>
    </row>
    <row r="37" spans="1:17">
      <c r="A37" s="174"/>
      <c r="B37" s="129" t="s">
        <v>265</v>
      </c>
      <c r="C37" s="473">
        <v>0</v>
      </c>
      <c r="D37" s="59"/>
      <c r="E37" s="80"/>
      <c r="F37" s="80"/>
      <c r="H37" s="505" t="s">
        <v>154</v>
      </c>
      <c r="I37" s="506"/>
      <c r="J37" s="176"/>
      <c r="K37" s="198"/>
      <c r="L37" s="176"/>
      <c r="Q37" s="229" t="s">
        <v>549</v>
      </c>
    </row>
    <row r="38" spans="1:17">
      <c r="A38" s="174"/>
      <c r="B38" s="129" t="s">
        <v>190</v>
      </c>
      <c r="C38" s="475">
        <v>0.3</v>
      </c>
      <c r="D38" s="80"/>
      <c r="E38" s="80"/>
      <c r="F38" s="80"/>
      <c r="H38" s="188"/>
      <c r="I38" s="189"/>
      <c r="J38" s="176"/>
      <c r="K38" s="198"/>
      <c r="L38" s="176"/>
      <c r="Q38" s="229" t="s">
        <v>552</v>
      </c>
    </row>
    <row r="39" spans="1:17" s="229" customFormat="1">
      <c r="A39" s="174"/>
      <c r="B39" s="220"/>
      <c r="C39" s="59"/>
      <c r="D39" s="416"/>
      <c r="E39" s="416"/>
      <c r="F39" s="416"/>
      <c r="H39" s="176"/>
      <c r="I39" s="16"/>
      <c r="J39" s="176"/>
      <c r="K39" s="198"/>
      <c r="L39" s="176"/>
      <c r="Q39" s="229" t="s">
        <v>553</v>
      </c>
    </row>
    <row r="40" spans="1:17" s="229" customFormat="1">
      <c r="A40" s="174"/>
      <c r="B40" s="220" t="s">
        <v>494</v>
      </c>
      <c r="C40" s="477"/>
      <c r="D40" s="418" t="s">
        <v>506</v>
      </c>
      <c r="H40" s="176"/>
      <c r="I40" s="16"/>
      <c r="J40" s="176"/>
      <c r="K40" s="198"/>
      <c r="L40" s="176"/>
      <c r="Q40" s="229" t="s">
        <v>556</v>
      </c>
    </row>
    <row r="41" spans="1:17">
      <c r="A41" s="175"/>
      <c r="B41" s="57"/>
      <c r="C41" s="59"/>
      <c r="D41" s="59"/>
      <c r="H41" s="176"/>
      <c r="I41" s="16"/>
      <c r="J41" s="176"/>
      <c r="K41" s="198"/>
      <c r="L41" s="176"/>
      <c r="Q41" s="229" t="s">
        <v>557</v>
      </c>
    </row>
    <row r="42" spans="1:17" ht="20.25" customHeight="1">
      <c r="A42" s="131" t="s">
        <v>281</v>
      </c>
      <c r="B42" s="119"/>
      <c r="C42" s="119"/>
      <c r="D42" s="119"/>
      <c r="E42" s="119"/>
      <c r="F42" s="119"/>
      <c r="G42" s="119"/>
      <c r="H42" s="508" t="s">
        <v>247</v>
      </c>
      <c r="I42" s="509"/>
      <c r="J42" s="176"/>
      <c r="K42" s="198"/>
      <c r="L42" s="176"/>
      <c r="Q42" s="229" t="s">
        <v>558</v>
      </c>
    </row>
    <row r="43" spans="1:17" s="5" customFormat="1" ht="15.75" customHeight="1">
      <c r="A43" s="58"/>
      <c r="B43" s="58"/>
      <c r="C43" s="58"/>
      <c r="D43" s="58"/>
      <c r="E43" s="58"/>
      <c r="F43" s="58"/>
      <c r="G43" s="58"/>
      <c r="H43" s="508"/>
      <c r="I43" s="509"/>
      <c r="J43" s="177"/>
      <c r="K43" s="197"/>
      <c r="L43" s="177"/>
      <c r="Q43" s="229" t="s">
        <v>559</v>
      </c>
    </row>
    <row r="44" spans="1:17" s="5" customFormat="1">
      <c r="A44" s="58"/>
      <c r="B44" s="62" t="s">
        <v>280</v>
      </c>
      <c r="C44" s="58"/>
      <c r="D44" s="58"/>
      <c r="E44" s="58"/>
      <c r="F44" s="58"/>
      <c r="G44" s="58"/>
      <c r="H44" s="508"/>
      <c r="I44" s="509"/>
      <c r="J44" s="177"/>
      <c r="K44" s="197"/>
      <c r="L44" s="177"/>
      <c r="Q44" s="229" t="s">
        <v>562</v>
      </c>
    </row>
    <row r="45" spans="1:17" ht="15.75">
      <c r="A45" s="174"/>
      <c r="B45" s="57" t="s">
        <v>100</v>
      </c>
      <c r="C45" s="207"/>
      <c r="D45" s="207"/>
      <c r="E45" s="80" t="str">
        <f>IF(YearsUntilRetirement&gt;0,"(estimated balances at retirement date, in today's money)")</f>
        <v>(estimated balances at retirement date, in today's money)</v>
      </c>
      <c r="F45">
        <f>0.1*1100000</f>
        <v>110000</v>
      </c>
      <c r="H45" s="483" t="s">
        <v>234</v>
      </c>
      <c r="I45" s="484"/>
      <c r="J45" s="193"/>
      <c r="K45" s="196"/>
      <c r="L45" s="176"/>
      <c r="Q45" s="229" t="s">
        <v>563</v>
      </c>
    </row>
    <row r="46" spans="1:17">
      <c r="A46" s="174"/>
      <c r="B46" s="57" t="s">
        <v>279</v>
      </c>
      <c r="C46" s="210"/>
      <c r="D46" s="210"/>
      <c r="E46" s="80"/>
      <c r="H46" s="489" t="s">
        <v>248</v>
      </c>
      <c r="I46" s="490"/>
      <c r="J46" s="193"/>
      <c r="K46" s="197"/>
      <c r="L46" s="176"/>
      <c r="Q46" s="229" t="s">
        <v>564</v>
      </c>
    </row>
    <row r="47" spans="1:17" ht="15.75">
      <c r="A47" s="174"/>
      <c r="B47" s="61"/>
      <c r="C47" s="471"/>
      <c r="D47" s="472"/>
      <c r="E47" s="80"/>
      <c r="H47" s="180"/>
      <c r="I47" s="181"/>
      <c r="J47" s="177"/>
      <c r="K47" s="198"/>
      <c r="L47" s="176"/>
      <c r="Q47" s="229" t="s">
        <v>565</v>
      </c>
    </row>
    <row r="48" spans="1:17" s="229" customFormat="1" ht="15.75">
      <c r="A48" s="174"/>
      <c r="B48" s="60" t="s">
        <v>497</v>
      </c>
      <c r="C48" s="469">
        <v>20500</v>
      </c>
      <c r="D48" s="469">
        <v>20500</v>
      </c>
      <c r="E48" s="418" t="s">
        <v>498</v>
      </c>
      <c r="H48" s="419"/>
      <c r="I48" s="420"/>
      <c r="J48" s="177"/>
      <c r="K48" s="198"/>
      <c r="L48" s="176"/>
      <c r="Q48" s="229" t="s">
        <v>566</v>
      </c>
    </row>
    <row r="49" spans="1:17" s="229" customFormat="1" ht="15.75">
      <c r="A49" s="174"/>
      <c r="B49" s="61"/>
      <c r="C49" s="209"/>
      <c r="D49" s="360"/>
      <c r="E49" s="418" t="s">
        <v>503</v>
      </c>
      <c r="H49" s="419"/>
      <c r="I49" s="420"/>
      <c r="J49" s="177"/>
      <c r="K49" s="198"/>
      <c r="L49" s="176"/>
      <c r="Q49" s="229" t="s">
        <v>567</v>
      </c>
    </row>
    <row r="50" spans="1:17" ht="15.75">
      <c r="A50" s="174"/>
      <c r="B50" s="62" t="s">
        <v>278</v>
      </c>
      <c r="C50" s="204"/>
      <c r="D50" s="204"/>
      <c r="E50" s="80"/>
      <c r="F50" s="80"/>
      <c r="H50" s="499"/>
      <c r="I50" s="500"/>
      <c r="J50" s="177"/>
      <c r="K50" s="198"/>
      <c r="L50" s="176"/>
      <c r="Q50" s="229" t="s">
        <v>568</v>
      </c>
    </row>
    <row r="51" spans="1:17" ht="15.75">
      <c r="A51" s="174"/>
      <c r="B51" s="57" t="s">
        <v>277</v>
      </c>
      <c r="C51" s="205">
        <v>1</v>
      </c>
      <c r="D51" s="205">
        <v>1</v>
      </c>
      <c r="E51" s="80"/>
      <c r="F51" s="80"/>
      <c r="H51" s="483"/>
      <c r="I51" s="484"/>
      <c r="J51" s="193"/>
      <c r="K51" s="198"/>
      <c r="L51" s="176"/>
      <c r="Q51" s="229" t="s">
        <v>569</v>
      </c>
    </row>
    <row r="52" spans="1:17">
      <c r="A52" s="174"/>
      <c r="B52" s="56"/>
      <c r="C52" s="204"/>
      <c r="D52" s="204"/>
      <c r="E52" s="80"/>
      <c r="F52" s="80"/>
      <c r="H52" s="176"/>
      <c r="I52" s="16"/>
      <c r="J52" s="177"/>
      <c r="K52" s="198"/>
      <c r="L52" s="176"/>
      <c r="Q52" s="229" t="s">
        <v>572</v>
      </c>
    </row>
    <row r="53" spans="1:17" ht="15.75" customHeight="1">
      <c r="A53" s="174"/>
      <c r="B53" s="57" t="s">
        <v>276</v>
      </c>
      <c r="C53" s="206"/>
      <c r="D53" s="206"/>
      <c r="E53" s="80"/>
      <c r="F53" s="80"/>
      <c r="H53" s="491" t="s">
        <v>235</v>
      </c>
      <c r="I53" s="492"/>
      <c r="J53" s="193"/>
      <c r="K53" s="198"/>
      <c r="L53" s="176"/>
      <c r="Q53" s="229" t="s">
        <v>573</v>
      </c>
    </row>
    <row r="54" spans="1:17">
      <c r="A54" s="174"/>
      <c r="B54" s="57" t="s">
        <v>273</v>
      </c>
      <c r="C54" s="207"/>
      <c r="D54" s="207"/>
      <c r="E54" s="80"/>
      <c r="F54" s="80"/>
      <c r="H54" s="491"/>
      <c r="I54" s="492"/>
      <c r="J54" s="193"/>
      <c r="K54" s="198"/>
      <c r="L54" s="176"/>
      <c r="Q54" s="229" t="s">
        <v>574</v>
      </c>
    </row>
    <row r="55" spans="1:17" ht="15.75">
      <c r="A55" s="174"/>
      <c r="B55" s="57" t="s">
        <v>274</v>
      </c>
      <c r="C55" s="469">
        <v>1579500</v>
      </c>
      <c r="D55" s="469">
        <v>1579500</v>
      </c>
      <c r="E55" s="80"/>
      <c r="F55" s="80"/>
      <c r="H55" s="178"/>
      <c r="I55" s="179"/>
      <c r="J55" s="193"/>
      <c r="K55" s="198"/>
      <c r="L55" s="176"/>
      <c r="Q55" s="229" t="s">
        <v>575</v>
      </c>
    </row>
    <row r="56" spans="1:17" ht="18.75" customHeight="1">
      <c r="A56" s="174"/>
      <c r="B56" s="57" t="s">
        <v>275</v>
      </c>
      <c r="C56" s="167">
        <v>0</v>
      </c>
      <c r="D56" s="167">
        <v>0</v>
      </c>
      <c r="E56" s="80"/>
      <c r="F56" s="80"/>
      <c r="H56" s="491" t="s">
        <v>103</v>
      </c>
      <c r="I56" s="492"/>
      <c r="J56" s="193"/>
      <c r="K56" s="198"/>
      <c r="L56" s="176"/>
      <c r="Q56" s="229" t="s">
        <v>576</v>
      </c>
    </row>
    <row r="57" spans="1:17">
      <c r="A57" s="174"/>
      <c r="B57" s="56" t="s">
        <v>54</v>
      </c>
      <c r="C57" s="469" t="s">
        <v>689</v>
      </c>
      <c r="D57" s="469" t="s">
        <v>689</v>
      </c>
      <c r="E57" s="80" t="s">
        <v>55</v>
      </c>
      <c r="F57" s="80"/>
      <c r="H57" s="491"/>
      <c r="I57" s="492"/>
      <c r="J57" s="193"/>
      <c r="K57" s="198"/>
      <c r="L57" s="176"/>
      <c r="Q57" s="229" t="s">
        <v>577</v>
      </c>
    </row>
    <row r="58" spans="1:17">
      <c r="A58" s="174"/>
      <c r="B58" s="56"/>
      <c r="C58" s="204"/>
      <c r="D58" s="204"/>
      <c r="E58" s="80"/>
      <c r="F58" s="80"/>
      <c r="H58" s="177"/>
      <c r="I58" s="63"/>
      <c r="J58" s="177"/>
      <c r="K58" s="198"/>
      <c r="L58" s="176"/>
      <c r="Q58" s="229" t="s">
        <v>578</v>
      </c>
    </row>
    <row r="59" spans="1:17" hidden="1">
      <c r="A59" s="174"/>
      <c r="B59" s="57" t="s">
        <v>276</v>
      </c>
      <c r="C59" s="206"/>
      <c r="D59" s="206"/>
      <c r="E59" s="80"/>
      <c r="F59" s="80"/>
      <c r="H59" s="182"/>
      <c r="I59" s="183"/>
      <c r="J59" s="193"/>
      <c r="K59" s="198"/>
      <c r="L59" s="176"/>
      <c r="Q59" s="229" t="s">
        <v>579</v>
      </c>
    </row>
    <row r="60" spans="1:17" hidden="1">
      <c r="A60" s="174"/>
      <c r="B60" s="57" t="s">
        <v>273</v>
      </c>
      <c r="C60" s="207"/>
      <c r="D60" s="207"/>
      <c r="E60" s="80"/>
      <c r="F60" s="80"/>
      <c r="H60" s="182"/>
      <c r="I60" s="183"/>
      <c r="J60" s="193"/>
      <c r="K60" s="198"/>
      <c r="L60" s="176"/>
      <c r="Q60" s="5" t="s">
        <v>580</v>
      </c>
    </row>
    <row r="61" spans="1:17" hidden="1">
      <c r="A61" s="174"/>
      <c r="B61" s="57" t="s">
        <v>274</v>
      </c>
      <c r="C61" s="207"/>
      <c r="D61" s="207"/>
      <c r="E61" s="80"/>
      <c r="F61" s="80"/>
      <c r="H61" s="182"/>
      <c r="I61" s="183"/>
      <c r="J61" s="193"/>
      <c r="K61" s="198"/>
      <c r="L61" s="176"/>
      <c r="Q61" s="5" t="s">
        <v>581</v>
      </c>
    </row>
    <row r="62" spans="1:17" hidden="1">
      <c r="A62" s="174"/>
      <c r="B62" s="57" t="s">
        <v>275</v>
      </c>
      <c r="C62" s="210"/>
      <c r="D62" s="210"/>
      <c r="E62" s="80"/>
      <c r="F62" s="80"/>
      <c r="H62" s="182"/>
      <c r="I62" s="183"/>
      <c r="J62" s="193"/>
      <c r="K62" s="198"/>
      <c r="L62" s="176"/>
      <c r="Q62" s="5" t="s">
        <v>582</v>
      </c>
    </row>
    <row r="63" spans="1:17" hidden="1">
      <c r="A63" s="174"/>
      <c r="B63" s="56" t="s">
        <v>54</v>
      </c>
      <c r="C63" s="207"/>
      <c r="D63" s="354"/>
      <c r="E63" s="80"/>
      <c r="F63" s="80"/>
      <c r="H63" s="182"/>
      <c r="I63" s="183"/>
      <c r="J63" s="193"/>
      <c r="K63" s="198"/>
      <c r="L63" s="176"/>
      <c r="Q63" s="5" t="s">
        <v>583</v>
      </c>
    </row>
    <row r="64" spans="1:17" s="5" customFormat="1" hidden="1">
      <c r="A64" s="174"/>
      <c r="B64" s="61"/>
      <c r="C64" s="208"/>
      <c r="D64" s="208"/>
      <c r="E64" s="80"/>
      <c r="F64" s="80"/>
      <c r="H64" s="177"/>
      <c r="I64" s="63"/>
      <c r="J64" s="177"/>
      <c r="K64" s="197"/>
      <c r="L64" s="177"/>
      <c r="N64"/>
      <c r="Q64" s="5" t="s">
        <v>584</v>
      </c>
    </row>
    <row r="65" spans="1:23" hidden="1">
      <c r="A65" s="174"/>
      <c r="B65" s="57" t="s">
        <v>276</v>
      </c>
      <c r="C65" s="206"/>
      <c r="D65" s="206"/>
      <c r="E65" s="80"/>
      <c r="F65" s="80"/>
      <c r="H65" s="182"/>
      <c r="I65" s="183"/>
      <c r="J65" s="193"/>
      <c r="K65" s="198"/>
      <c r="L65" s="176"/>
      <c r="N65" s="5"/>
      <c r="Q65" s="5" t="s">
        <v>585</v>
      </c>
    </row>
    <row r="66" spans="1:23" hidden="1">
      <c r="A66" s="174"/>
      <c r="B66" s="57" t="s">
        <v>273</v>
      </c>
      <c r="C66" s="207"/>
      <c r="D66" s="207"/>
      <c r="E66" s="80"/>
      <c r="F66" s="80"/>
      <c r="H66" s="182"/>
      <c r="I66" s="183"/>
      <c r="J66" s="193"/>
      <c r="K66" s="198"/>
      <c r="L66" s="176"/>
      <c r="Q66" s="5" t="s">
        <v>586</v>
      </c>
    </row>
    <row r="67" spans="1:23" hidden="1">
      <c r="A67" s="174"/>
      <c r="B67" s="57" t="s">
        <v>274</v>
      </c>
      <c r="C67" s="207"/>
      <c r="D67" s="207"/>
      <c r="E67" s="80"/>
      <c r="F67" s="80"/>
      <c r="H67" s="182"/>
      <c r="I67" s="183"/>
      <c r="J67" s="193"/>
      <c r="K67" s="198"/>
      <c r="L67" s="176"/>
      <c r="Q67" s="229" t="s">
        <v>587</v>
      </c>
    </row>
    <row r="68" spans="1:23" hidden="1">
      <c r="A68" s="174"/>
      <c r="B68" s="57" t="s">
        <v>275</v>
      </c>
      <c r="C68" s="210"/>
      <c r="D68" s="210"/>
      <c r="E68" s="80"/>
      <c r="F68" s="80"/>
      <c r="H68" s="182"/>
      <c r="I68" s="183"/>
      <c r="J68" s="193"/>
      <c r="K68" s="198"/>
      <c r="L68" s="176"/>
      <c r="Q68" s="229" t="s">
        <v>588</v>
      </c>
    </row>
    <row r="69" spans="1:23" hidden="1">
      <c r="A69" s="174"/>
      <c r="B69" s="56" t="s">
        <v>54</v>
      </c>
      <c r="C69" s="207"/>
      <c r="D69" s="207"/>
      <c r="E69" s="80"/>
      <c r="F69" s="80"/>
      <c r="H69" s="182"/>
      <c r="I69" s="183"/>
      <c r="J69" s="193"/>
      <c r="K69" s="198"/>
      <c r="L69" s="176"/>
      <c r="Q69" s="229" t="s">
        <v>589</v>
      </c>
    </row>
    <row r="70" spans="1:23" s="5" customFormat="1" hidden="1">
      <c r="A70" s="174"/>
      <c r="B70" s="61"/>
      <c r="C70" s="208"/>
      <c r="D70" s="208"/>
      <c r="E70" s="80"/>
      <c r="F70" s="80"/>
      <c r="H70" s="177"/>
      <c r="I70" s="63"/>
      <c r="J70" s="177"/>
      <c r="K70" s="197"/>
      <c r="L70" s="177"/>
      <c r="N70"/>
      <c r="O70"/>
      <c r="P70"/>
      <c r="Q70" s="229" t="s">
        <v>590</v>
      </c>
      <c r="R70"/>
      <c r="S70"/>
      <c r="T70"/>
      <c r="U70"/>
      <c r="V70"/>
      <c r="W70"/>
    </row>
    <row r="71" spans="1:23" hidden="1">
      <c r="A71" s="174"/>
      <c r="B71" s="57" t="s">
        <v>272</v>
      </c>
      <c r="C71" s="206"/>
      <c r="D71" s="206"/>
      <c r="E71" s="80"/>
      <c r="F71" s="80"/>
      <c r="H71" s="182"/>
      <c r="I71" s="183"/>
      <c r="J71" s="193"/>
      <c r="K71" s="198"/>
      <c r="L71" s="176"/>
      <c r="Q71" s="229" t="s">
        <v>591</v>
      </c>
    </row>
    <row r="72" spans="1:23" hidden="1">
      <c r="A72" s="174"/>
      <c r="B72" s="57" t="s">
        <v>273</v>
      </c>
      <c r="C72" s="207"/>
      <c r="D72" s="207"/>
      <c r="E72" s="80"/>
      <c r="F72" s="80"/>
      <c r="H72" s="182"/>
      <c r="I72" s="183"/>
      <c r="J72" s="193"/>
      <c r="K72" s="198"/>
      <c r="L72" s="176"/>
      <c r="Q72" s="229" t="s">
        <v>592</v>
      </c>
    </row>
    <row r="73" spans="1:23" hidden="1">
      <c r="A73" s="174"/>
      <c r="B73" s="57" t="s">
        <v>274</v>
      </c>
      <c r="C73" s="207"/>
      <c r="D73" s="207"/>
      <c r="E73" s="80"/>
      <c r="F73" s="80"/>
      <c r="H73" s="182"/>
      <c r="I73" s="183"/>
      <c r="J73" s="193"/>
      <c r="K73" s="198"/>
      <c r="L73" s="176"/>
      <c r="Q73" s="229" t="s">
        <v>593</v>
      </c>
    </row>
    <row r="74" spans="1:23" hidden="1">
      <c r="A74" s="174"/>
      <c r="B74" s="57" t="s">
        <v>275</v>
      </c>
      <c r="C74" s="210"/>
      <c r="D74" s="210"/>
      <c r="E74" s="80"/>
      <c r="F74" s="80"/>
      <c r="H74" s="182"/>
      <c r="I74" s="183"/>
      <c r="J74" s="193"/>
      <c r="K74" s="198"/>
      <c r="L74" s="176"/>
      <c r="O74" s="5"/>
      <c r="P74" s="5"/>
      <c r="Q74" s="229" t="s">
        <v>594</v>
      </c>
      <c r="R74" s="5"/>
      <c r="S74" s="5"/>
      <c r="T74" s="5"/>
      <c r="U74" s="5"/>
      <c r="V74" s="5"/>
      <c r="W74" s="5"/>
    </row>
    <row r="75" spans="1:23" hidden="1">
      <c r="A75" s="174"/>
      <c r="B75" s="56" t="s">
        <v>54</v>
      </c>
      <c r="C75" s="207"/>
      <c r="D75" s="207"/>
      <c r="E75" s="80"/>
      <c r="F75" s="80"/>
      <c r="H75" s="182"/>
      <c r="I75" s="183"/>
      <c r="J75" s="193"/>
      <c r="K75" s="198"/>
      <c r="L75" s="176"/>
      <c r="N75" s="5"/>
      <c r="Q75" s="229" t="s">
        <v>595</v>
      </c>
    </row>
    <row r="76" spans="1:23" s="5" customFormat="1">
      <c r="A76" s="174"/>
      <c r="B76" s="61"/>
      <c r="C76" s="59"/>
      <c r="D76" s="59"/>
      <c r="E76" s="80"/>
      <c r="F76" s="80"/>
      <c r="H76" s="177"/>
      <c r="I76" s="63"/>
      <c r="J76" s="177"/>
      <c r="K76" s="197"/>
      <c r="L76" s="177"/>
      <c r="M76"/>
      <c r="N76"/>
      <c r="O76"/>
      <c r="P76"/>
      <c r="Q76" s="229" t="s">
        <v>596</v>
      </c>
      <c r="R76"/>
      <c r="S76"/>
      <c r="T76"/>
      <c r="U76"/>
      <c r="V76"/>
      <c r="W76"/>
    </row>
    <row r="77" spans="1:23">
      <c r="A77" s="174"/>
      <c r="B77" s="62" t="s">
        <v>271</v>
      </c>
      <c r="C77" s="55"/>
      <c r="D77" s="55"/>
      <c r="E77" s="80"/>
      <c r="F77" s="80"/>
      <c r="H77" s="176"/>
      <c r="I77" s="16"/>
      <c r="J77" s="176"/>
      <c r="K77" s="198"/>
      <c r="L77" s="176"/>
      <c r="M77" s="5"/>
      <c r="Q77" s="229" t="s">
        <v>597</v>
      </c>
    </row>
    <row r="78" spans="1:23" hidden="1">
      <c r="A78" s="174"/>
      <c r="B78" s="56"/>
      <c r="C78" s="25"/>
      <c r="D78" s="25"/>
      <c r="F78" s="80"/>
      <c r="H78" s="176"/>
      <c r="I78" s="16"/>
      <c r="J78" s="176"/>
      <c r="K78" s="198"/>
      <c r="L78" s="176"/>
      <c r="Q78" s="229" t="s">
        <v>598</v>
      </c>
    </row>
    <row r="79" spans="1:23" ht="15.75" hidden="1">
      <c r="A79" s="174"/>
      <c r="B79" s="57" t="s">
        <v>194</v>
      </c>
      <c r="C79" s="54" t="s">
        <v>3</v>
      </c>
      <c r="D79" s="25"/>
      <c r="F79" s="153"/>
      <c r="H79" s="485"/>
      <c r="I79" s="486"/>
      <c r="J79" s="176"/>
      <c r="K79" s="198"/>
      <c r="L79" s="176"/>
      <c r="O79" s="5"/>
      <c r="P79" s="5"/>
      <c r="Q79" s="229" t="s">
        <v>599</v>
      </c>
      <c r="R79" s="5"/>
      <c r="S79" s="5"/>
      <c r="T79" s="5"/>
      <c r="U79" s="5"/>
      <c r="V79" s="5"/>
      <c r="W79" s="5"/>
    </row>
    <row r="80" spans="1:23" ht="15.75">
      <c r="A80" s="174"/>
      <c r="B80" s="57"/>
      <c r="C80" s="25"/>
      <c r="D80" s="25"/>
      <c r="F80" s="157"/>
      <c r="H80" s="176"/>
      <c r="I80" s="16"/>
      <c r="J80" s="176"/>
      <c r="K80" s="198"/>
      <c r="L80" s="375" t="s">
        <v>492</v>
      </c>
      <c r="N80" s="5"/>
      <c r="O80" s="5"/>
      <c r="P80" s="5"/>
      <c r="Q80" s="229" t="s">
        <v>600</v>
      </c>
      <c r="R80" s="5"/>
      <c r="S80" s="5"/>
      <c r="T80" s="5"/>
      <c r="U80" s="5"/>
      <c r="V80" s="5"/>
      <c r="W80" s="5"/>
    </row>
    <row r="81" spans="1:17">
      <c r="A81" s="174"/>
      <c r="B81" s="293" t="s">
        <v>356</v>
      </c>
      <c r="D81" s="55"/>
      <c r="E81" s="80"/>
      <c r="F81" s="80"/>
      <c r="H81" s="176"/>
      <c r="I81" s="16"/>
      <c r="J81" s="176"/>
      <c r="K81" s="198"/>
      <c r="L81" s="176"/>
      <c r="N81" s="229"/>
      <c r="Q81" s="229" t="s">
        <v>601</v>
      </c>
    </row>
    <row r="82" spans="1:17" ht="15.75">
      <c r="A82" s="174"/>
      <c r="B82" s="56" t="s">
        <v>45</v>
      </c>
      <c r="C82" s="400"/>
      <c r="D82" s="64" t="s">
        <v>196</v>
      </c>
      <c r="E82" s="80"/>
      <c r="F82" s="80"/>
      <c r="H82" s="485"/>
      <c r="I82" s="486"/>
      <c r="J82" s="193"/>
      <c r="K82" s="198"/>
      <c r="L82" s="365">
        <v>0.251</v>
      </c>
      <c r="N82" s="229"/>
      <c r="Q82" s="229" t="s">
        <v>602</v>
      </c>
    </row>
    <row r="83" spans="1:17" ht="15.75">
      <c r="A83" s="174"/>
      <c r="B83" s="57" t="s">
        <v>255</v>
      </c>
      <c r="C83" s="401">
        <v>0.5</v>
      </c>
      <c r="D83" s="64"/>
      <c r="E83" s="395"/>
      <c r="F83" s="80"/>
      <c r="H83" s="485"/>
      <c r="I83" s="486"/>
      <c r="J83" s="193"/>
      <c r="K83" s="198"/>
      <c r="L83" s="365">
        <v>3.5000000000000003E-2</v>
      </c>
      <c r="N83" s="229"/>
      <c r="Q83" s="229" t="s">
        <v>603</v>
      </c>
    </row>
    <row r="84" spans="1:17" ht="15.75">
      <c r="A84" s="174"/>
      <c r="B84" s="56" t="s">
        <v>50</v>
      </c>
      <c r="C84" s="400"/>
      <c r="D84" s="64"/>
      <c r="E84" s="395"/>
      <c r="F84" s="80"/>
      <c r="H84" s="485"/>
      <c r="I84" s="486"/>
      <c r="J84" s="193"/>
      <c r="K84" s="198"/>
      <c r="L84" s="365">
        <v>0.125</v>
      </c>
      <c r="N84" s="229"/>
      <c r="Q84" s="229" t="s">
        <v>604</v>
      </c>
    </row>
    <row r="85" spans="1:17" ht="15.75">
      <c r="A85" s="174"/>
      <c r="B85" s="57" t="s">
        <v>256</v>
      </c>
      <c r="C85" s="400"/>
      <c r="D85" s="64"/>
      <c r="E85" s="395"/>
      <c r="F85" s="80"/>
      <c r="H85" s="485"/>
      <c r="I85" s="486"/>
      <c r="J85" s="193"/>
      <c r="K85" s="198"/>
      <c r="L85" s="365">
        <v>0.44400000000000001</v>
      </c>
      <c r="N85" s="229"/>
      <c r="Q85" s="229" t="s">
        <v>606</v>
      </c>
    </row>
    <row r="86" spans="1:17" ht="15.75">
      <c r="A86" s="174"/>
      <c r="B86" s="57" t="s">
        <v>257</v>
      </c>
      <c r="C86" s="400"/>
      <c r="D86" s="64"/>
      <c r="E86" s="395"/>
      <c r="F86" s="80"/>
      <c r="H86" s="485"/>
      <c r="I86" s="486"/>
      <c r="J86" s="193"/>
      <c r="K86" s="198"/>
      <c r="L86" s="365">
        <v>6.0000000000000001E-3</v>
      </c>
      <c r="N86" s="229"/>
      <c r="Q86" s="229" t="s">
        <v>605</v>
      </c>
    </row>
    <row r="87" spans="1:17" ht="15.75">
      <c r="A87" s="174"/>
      <c r="B87" s="57" t="s">
        <v>258</v>
      </c>
      <c r="C87" s="400">
        <v>0.5</v>
      </c>
      <c r="E87" s="395"/>
      <c r="F87" s="80"/>
      <c r="G87" s="229"/>
      <c r="H87" s="485"/>
      <c r="I87" s="486"/>
      <c r="J87" s="193"/>
      <c r="K87" s="198"/>
      <c r="L87" s="365">
        <v>0.13900000000000001</v>
      </c>
      <c r="N87" s="229"/>
      <c r="Q87" s="229" t="s">
        <v>607</v>
      </c>
    </row>
    <row r="88" spans="1:17" ht="15.75">
      <c r="A88" s="174"/>
      <c r="B88" s="32"/>
      <c r="F88" s="153"/>
      <c r="G88" s="229"/>
      <c r="H88" s="176"/>
      <c r="I88" s="16"/>
      <c r="J88" s="176"/>
      <c r="K88" s="198"/>
      <c r="L88" s="176"/>
      <c r="Q88" s="229" t="s">
        <v>608</v>
      </c>
    </row>
    <row r="89" spans="1:17" ht="15.75" hidden="1">
      <c r="A89" s="174"/>
      <c r="B89" s="57" t="s">
        <v>416</v>
      </c>
      <c r="C89" s="315">
        <f>COUNT(TermPmt1,TermPmt2)</f>
        <v>0</v>
      </c>
      <c r="D89" s="214" t="str">
        <f>IF(IF(TermPmt1&gt;0,C95,0)+IF(TermPmt2&gt;0,TermPP2,0)&gt;TotalSuperBalance,"ERROR: purchase price of annuities exceeds available balance","")</f>
        <v/>
      </c>
      <c r="F89" s="154"/>
      <c r="G89" s="356"/>
      <c r="H89" s="182"/>
      <c r="I89" s="183"/>
      <c r="J89" s="176"/>
      <c r="K89" s="198"/>
      <c r="L89" s="291" t="s">
        <v>357</v>
      </c>
      <c r="Q89" s="229" t="s">
        <v>609</v>
      </c>
    </row>
    <row r="90" spans="1:17" ht="15.75" hidden="1">
      <c r="A90" s="174"/>
      <c r="B90" s="32"/>
      <c r="F90" s="154"/>
      <c r="G90" s="229"/>
      <c r="H90" s="176"/>
      <c r="I90" s="16"/>
      <c r="J90" s="176"/>
      <c r="K90" s="198"/>
      <c r="L90" s="176"/>
      <c r="Q90" s="229" t="s">
        <v>610</v>
      </c>
    </row>
    <row r="91" spans="1:17" hidden="1">
      <c r="A91" s="174"/>
      <c r="B91" s="220" t="s">
        <v>339</v>
      </c>
      <c r="C91" s="434"/>
      <c r="D91" s="350" t="s">
        <v>471</v>
      </c>
      <c r="E91" s="349" t="s">
        <v>407</v>
      </c>
      <c r="G91" s="229"/>
      <c r="H91" s="182"/>
      <c r="I91" s="183"/>
      <c r="J91" s="176"/>
      <c r="K91" s="198"/>
      <c r="L91" s="176"/>
      <c r="Q91" s="229" t="s">
        <v>611</v>
      </c>
    </row>
    <row r="92" spans="1:17" hidden="1">
      <c r="A92" s="174"/>
      <c r="B92" s="220" t="s">
        <v>316</v>
      </c>
      <c r="C92" s="435"/>
      <c r="E92" t="s">
        <v>472</v>
      </c>
      <c r="G92" s="229"/>
      <c r="H92" s="182"/>
      <c r="I92" s="183"/>
      <c r="J92" s="176"/>
      <c r="K92" s="198"/>
      <c r="L92" s="176"/>
      <c r="Q92" s="229" t="s">
        <v>612</v>
      </c>
    </row>
    <row r="93" spans="1:17" hidden="1">
      <c r="A93" s="174"/>
      <c r="B93" s="220" t="s">
        <v>317</v>
      </c>
      <c r="C93" s="434"/>
      <c r="G93" s="356"/>
      <c r="H93" s="510" t="s">
        <v>239</v>
      </c>
      <c r="I93" s="511"/>
      <c r="J93" s="176"/>
      <c r="K93" s="198"/>
      <c r="L93" s="48" t="s">
        <v>365</v>
      </c>
      <c r="Q93" s="229" t="s">
        <v>614</v>
      </c>
    </row>
    <row r="94" spans="1:17" s="229" customFormat="1" hidden="1">
      <c r="A94" s="174"/>
      <c r="B94" s="220" t="s">
        <v>313</v>
      </c>
      <c r="C94" s="436"/>
      <c r="D94" s="48"/>
      <c r="H94" s="510"/>
      <c r="I94" s="511"/>
      <c r="J94" s="176"/>
      <c r="K94" s="198"/>
      <c r="L94" s="176"/>
      <c r="Q94" s="229" t="s">
        <v>613</v>
      </c>
    </row>
    <row r="95" spans="1:17" hidden="1">
      <c r="A95" s="174"/>
      <c r="B95" s="220" t="s">
        <v>413</v>
      </c>
      <c r="C95" s="435"/>
      <c r="D95" s="2">
        <f>650000-TermPP1</f>
        <v>650000</v>
      </c>
      <c r="G95" s="229"/>
      <c r="H95" s="510"/>
      <c r="I95" s="511"/>
      <c r="J95" s="176"/>
      <c r="K95" s="198"/>
      <c r="L95" s="176"/>
      <c r="Q95" s="229" t="s">
        <v>615</v>
      </c>
    </row>
    <row r="96" spans="1:17" hidden="1">
      <c r="A96" s="174"/>
      <c r="B96" s="7" t="s">
        <v>414</v>
      </c>
      <c r="C96" s="437"/>
      <c r="D96" s="281"/>
      <c r="E96" s="83"/>
      <c r="G96" s="229"/>
      <c r="H96" s="510"/>
      <c r="I96" s="511"/>
      <c r="J96" s="176"/>
      <c r="K96" s="198"/>
      <c r="L96" s="176"/>
      <c r="Q96" s="229" t="s">
        <v>616</v>
      </c>
    </row>
    <row r="97" spans="1:17" hidden="1">
      <c r="A97" s="174"/>
      <c r="B97" s="220" t="s">
        <v>314</v>
      </c>
      <c r="C97" s="435"/>
      <c r="D97" s="156"/>
      <c r="F97" s="220"/>
      <c r="G97" s="229"/>
      <c r="H97" s="182"/>
      <c r="I97" s="183"/>
      <c r="J97" s="176"/>
      <c r="K97" s="198"/>
      <c r="L97" s="176"/>
      <c r="Q97" s="229" t="s">
        <v>617</v>
      </c>
    </row>
    <row r="98" spans="1:17" s="229" customFormat="1" hidden="1">
      <c r="A98" s="174"/>
      <c r="B98" s="220" t="s">
        <v>415</v>
      </c>
      <c r="C98" s="438"/>
      <c r="D98" s="156"/>
      <c r="F98" s="220"/>
      <c r="H98" s="182"/>
      <c r="I98" s="183"/>
      <c r="J98" s="176"/>
      <c r="K98" s="198"/>
      <c r="L98" s="176"/>
      <c r="Q98" s="229" t="s">
        <v>618</v>
      </c>
    </row>
    <row r="99" spans="1:17" s="229" customFormat="1" hidden="1">
      <c r="A99" s="174"/>
      <c r="B99" s="220" t="s">
        <v>419</v>
      </c>
      <c r="C99" s="438"/>
      <c r="D99" s="156"/>
      <c r="F99" s="220"/>
      <c r="H99" s="182"/>
      <c r="I99" s="183"/>
      <c r="J99" s="176"/>
      <c r="K99" s="198"/>
      <c r="L99" s="176"/>
      <c r="Q99" s="229" t="s">
        <v>619</v>
      </c>
    </row>
    <row r="100" spans="1:17" s="229" customFormat="1" ht="15.75" hidden="1">
      <c r="A100" s="174"/>
      <c r="B100" s="220" t="s">
        <v>264</v>
      </c>
      <c r="C100" s="304">
        <f ca="1">ValuationDate</f>
        <v>42863</v>
      </c>
      <c r="D100" s="279"/>
      <c r="F100" s="220"/>
      <c r="H100" s="182"/>
      <c r="I100" s="183"/>
      <c r="J100" s="176"/>
      <c r="K100" s="198"/>
      <c r="L100" s="176"/>
      <c r="Q100" s="229" t="s">
        <v>620</v>
      </c>
    </row>
    <row r="101" spans="1:17" hidden="1">
      <c r="A101" s="174"/>
      <c r="G101" s="229"/>
      <c r="H101" s="176"/>
      <c r="I101" s="16"/>
      <c r="J101" s="176"/>
      <c r="K101" s="198"/>
      <c r="L101" s="176"/>
      <c r="Q101" s="229" t="s">
        <v>621</v>
      </c>
    </row>
    <row r="102" spans="1:17" hidden="1">
      <c r="A102" s="174"/>
      <c r="B102" s="220" t="s">
        <v>339</v>
      </c>
      <c r="C102" s="434"/>
      <c r="D102" s="350">
        <f>IF(TermPmt2&gt;0,TermPmt2*((1-((1+DeterministicAnnuityBondRate+BondRateMarginVoluntary)/IF(TermIndexation2="CPI",(1+AnnuityCPI),(1+TermIndexationRate2)))^-TermTerm2)/((1+DeterministicAnnuityBondRate+BondRateMarginVoluntary)/IF(TermIndexation2="CPI",(1+AnnuityCPI),(1+TermIndexationRate2))-1))+TermRCV2*TermPP2/(1+DeterministicAnnuityBondRate+BondRateMarginVoluntary)^TermTerm2,0)</f>
        <v>0</v>
      </c>
      <c r="E102" s="349" t="s">
        <v>407</v>
      </c>
      <c r="G102" s="229"/>
      <c r="H102" s="182"/>
      <c r="I102" s="183"/>
      <c r="J102" s="176"/>
      <c r="K102" s="198"/>
      <c r="L102" s="176"/>
      <c r="Q102" s="5" t="s">
        <v>622</v>
      </c>
    </row>
    <row r="103" spans="1:17" hidden="1">
      <c r="A103" s="174"/>
      <c r="B103" s="220" t="s">
        <v>316</v>
      </c>
      <c r="C103" s="435"/>
      <c r="G103" s="229"/>
      <c r="H103" s="182"/>
      <c r="I103" s="183"/>
      <c r="J103" s="176"/>
      <c r="K103" s="198"/>
      <c r="L103" s="176"/>
      <c r="Q103" s="229" t="s">
        <v>623</v>
      </c>
    </row>
    <row r="104" spans="1:17" hidden="1">
      <c r="A104" s="174"/>
      <c r="B104" s="220" t="s">
        <v>317</v>
      </c>
      <c r="C104" s="434"/>
      <c r="G104" s="356"/>
      <c r="H104" s="182"/>
      <c r="I104" s="183"/>
      <c r="J104" s="176"/>
      <c r="K104" s="198"/>
      <c r="L104" s="48" t="s">
        <v>365</v>
      </c>
      <c r="Q104" s="229" t="s">
        <v>624</v>
      </c>
    </row>
    <row r="105" spans="1:17" s="229" customFormat="1" hidden="1">
      <c r="A105" s="174"/>
      <c r="B105" s="220" t="s">
        <v>313</v>
      </c>
      <c r="C105" s="436"/>
      <c r="D105" s="2"/>
      <c r="H105" s="182"/>
      <c r="I105" s="183"/>
      <c r="J105" s="176"/>
      <c r="K105" s="198"/>
      <c r="L105" s="176"/>
      <c r="Q105" s="229" t="s">
        <v>625</v>
      </c>
    </row>
    <row r="106" spans="1:17" hidden="1">
      <c r="A106" s="174"/>
      <c r="B106" s="220" t="s">
        <v>413</v>
      </c>
      <c r="C106" s="435"/>
      <c r="D106" s="2"/>
      <c r="F106" s="157"/>
      <c r="G106" s="229"/>
      <c r="H106" s="182"/>
      <c r="I106" s="183"/>
      <c r="J106" s="176"/>
      <c r="K106" s="198"/>
      <c r="L106" s="176"/>
      <c r="Q106" s="229" t="s">
        <v>626</v>
      </c>
    </row>
    <row r="107" spans="1:17" hidden="1">
      <c r="A107" s="174"/>
      <c r="B107" s="7" t="s">
        <v>414</v>
      </c>
      <c r="C107" s="437"/>
      <c r="D107" s="155"/>
      <c r="F107" s="154"/>
      <c r="G107" s="229"/>
      <c r="H107" s="182"/>
      <c r="I107" s="183"/>
      <c r="J107" s="176"/>
      <c r="K107" s="198"/>
      <c r="L107" s="176"/>
      <c r="Q107" s="229" t="s">
        <v>627</v>
      </c>
    </row>
    <row r="108" spans="1:17" hidden="1">
      <c r="A108" s="174"/>
      <c r="B108" s="220" t="s">
        <v>314</v>
      </c>
      <c r="C108" s="435"/>
      <c r="D108" s="156"/>
      <c r="F108" s="154"/>
      <c r="H108" s="182"/>
      <c r="I108" s="183"/>
      <c r="J108" s="176"/>
      <c r="K108" s="198"/>
      <c r="L108" s="176"/>
      <c r="Q108" s="229" t="s">
        <v>628</v>
      </c>
    </row>
    <row r="109" spans="1:17" s="229" customFormat="1" hidden="1">
      <c r="A109" s="174"/>
      <c r="B109" s="220" t="s">
        <v>415</v>
      </c>
      <c r="C109" s="438"/>
      <c r="D109" s="156"/>
      <c r="F109" s="277"/>
      <c r="H109" s="182"/>
      <c r="I109" s="183"/>
      <c r="J109" s="176"/>
      <c r="K109" s="198"/>
      <c r="L109" s="176"/>
      <c r="Q109" s="229" t="s">
        <v>629</v>
      </c>
    </row>
    <row r="110" spans="1:17" s="229" customFormat="1" hidden="1">
      <c r="A110" s="174"/>
      <c r="B110" s="220" t="s">
        <v>419</v>
      </c>
      <c r="C110" s="438"/>
      <c r="D110" s="156"/>
      <c r="F110" s="220"/>
      <c r="H110" s="182"/>
      <c r="I110" s="183"/>
      <c r="J110" s="176"/>
      <c r="K110" s="198"/>
      <c r="L110" s="176"/>
      <c r="Q110" s="229" t="s">
        <v>630</v>
      </c>
    </row>
    <row r="111" spans="1:17" s="229" customFormat="1" hidden="1">
      <c r="A111" s="174"/>
      <c r="B111" s="220" t="s">
        <v>264</v>
      </c>
      <c r="C111" s="304">
        <f ca="1">ValuationDate</f>
        <v>42863</v>
      </c>
      <c r="D111" s="156"/>
      <c r="F111" s="277"/>
      <c r="H111" s="182"/>
      <c r="I111" s="183"/>
      <c r="J111" s="176"/>
      <c r="K111" s="198"/>
      <c r="L111" s="176"/>
      <c r="Q111" s="229" t="s">
        <v>631</v>
      </c>
    </row>
    <row r="112" spans="1:17" s="229" customFormat="1" hidden="1">
      <c r="A112" s="174"/>
      <c r="B112" s="220"/>
      <c r="C112" s="55"/>
      <c r="D112" s="156"/>
      <c r="F112" s="366"/>
      <c r="H112" s="182"/>
      <c r="I112" s="183"/>
      <c r="J112" s="176"/>
      <c r="K112" s="198"/>
      <c r="L112" s="176"/>
      <c r="Q112" s="229" t="s">
        <v>632</v>
      </c>
    </row>
    <row r="113" spans="1:17" s="229" customFormat="1" hidden="1">
      <c r="A113" s="174"/>
      <c r="B113" s="220" t="s">
        <v>430</v>
      </c>
      <c r="C113" s="55"/>
      <c r="D113" s="156"/>
      <c r="F113" s="366"/>
      <c r="H113" s="182"/>
      <c r="I113" s="183"/>
      <c r="J113" s="176"/>
      <c r="K113" s="198"/>
      <c r="L113" s="176"/>
      <c r="Q113" s="229" t="s">
        <v>633</v>
      </c>
    </row>
    <row r="114" spans="1:17" s="229" customFormat="1" hidden="1">
      <c r="A114" s="174"/>
      <c r="B114" s="56" t="s">
        <v>45</v>
      </c>
      <c r="C114" s="439">
        <v>0</v>
      </c>
      <c r="D114" s="156"/>
      <c r="F114" s="366"/>
      <c r="H114" s="182"/>
      <c r="I114" s="183"/>
      <c r="J114" s="176"/>
      <c r="K114" s="198"/>
      <c r="L114" s="176"/>
      <c r="Q114" s="229" t="s">
        <v>634</v>
      </c>
    </row>
    <row r="115" spans="1:17" s="229" customFormat="1" hidden="1">
      <c r="A115" s="174"/>
      <c r="B115" s="220" t="s">
        <v>255</v>
      </c>
      <c r="C115" s="440">
        <v>0</v>
      </c>
      <c r="D115" s="156"/>
      <c r="F115" s="366"/>
      <c r="H115" s="182"/>
      <c r="I115" s="183"/>
      <c r="J115" s="176"/>
      <c r="K115" s="198"/>
      <c r="L115" s="176"/>
      <c r="Q115" s="229" t="s">
        <v>635</v>
      </c>
    </row>
    <row r="116" spans="1:17" s="229" customFormat="1" hidden="1">
      <c r="A116" s="174"/>
      <c r="B116" s="56" t="s">
        <v>50</v>
      </c>
      <c r="C116" s="439">
        <v>0</v>
      </c>
      <c r="D116" s="156"/>
      <c r="F116" s="366"/>
      <c r="H116" s="182"/>
      <c r="I116" s="183"/>
      <c r="J116" s="176"/>
      <c r="K116" s="198"/>
      <c r="L116" s="176"/>
      <c r="Q116" s="5" t="s">
        <v>636</v>
      </c>
    </row>
    <row r="117" spans="1:17" s="229" customFormat="1" hidden="1">
      <c r="A117" s="174"/>
      <c r="B117" s="220" t="s">
        <v>256</v>
      </c>
      <c r="C117" s="439">
        <v>0</v>
      </c>
      <c r="D117" s="156"/>
      <c r="F117" s="366"/>
      <c r="H117" s="182"/>
      <c r="I117" s="183"/>
      <c r="J117" s="176"/>
      <c r="K117" s="198"/>
      <c r="L117" s="176"/>
      <c r="Q117" s="5" t="s">
        <v>637</v>
      </c>
    </row>
    <row r="118" spans="1:17" s="229" customFormat="1" hidden="1">
      <c r="A118" s="174"/>
      <c r="B118" s="220" t="s">
        <v>257</v>
      </c>
      <c r="C118" s="439">
        <v>0</v>
      </c>
      <c r="D118" s="156"/>
      <c r="F118" s="366"/>
      <c r="H118" s="182"/>
      <c r="I118" s="183"/>
      <c r="J118" s="176"/>
      <c r="K118" s="198"/>
      <c r="L118" s="176"/>
      <c r="Q118" s="5" t="s">
        <v>638</v>
      </c>
    </row>
    <row r="119" spans="1:17" s="229" customFormat="1" hidden="1">
      <c r="A119" s="174"/>
      <c r="B119" s="220" t="s">
        <v>258</v>
      </c>
      <c r="C119" s="439">
        <v>1</v>
      </c>
      <c r="D119" s="156"/>
      <c r="F119" s="366"/>
      <c r="H119" s="182"/>
      <c r="I119" s="183"/>
      <c r="J119" s="176"/>
      <c r="K119" s="198"/>
      <c r="L119" s="176"/>
      <c r="Q119" s="5" t="s">
        <v>639</v>
      </c>
    </row>
    <row r="120" spans="1:17" s="5" customFormat="1" hidden="1">
      <c r="A120" s="174"/>
      <c r="D120" s="156" t="s">
        <v>418</v>
      </c>
      <c r="E120" t="s">
        <v>417</v>
      </c>
      <c r="F120" s="301"/>
      <c r="H120" s="177"/>
      <c r="I120" s="63"/>
      <c r="J120" s="177"/>
      <c r="K120" s="197"/>
      <c r="L120" s="177"/>
      <c r="Q120" s="5" t="s">
        <v>640</v>
      </c>
    </row>
    <row r="121" spans="1:17" s="229" customFormat="1" ht="15.75" hidden="1">
      <c r="A121" s="174"/>
      <c r="B121" s="77" t="s">
        <v>409</v>
      </c>
      <c r="C121" s="292">
        <f>Super1+SMSFAccum1+Balance11+Balance21+Balance31+Balance41+IF(DateOfBirth2="",0,Balance42+Super2+SMSFAccum2+Balance12+Balance22+Balance32)</f>
        <v>3159000</v>
      </c>
      <c r="D121" s="64" t="s">
        <v>473</v>
      </c>
      <c r="F121" s="285"/>
      <c r="H121" s="177"/>
      <c r="I121" s="63"/>
      <c r="J121" s="177"/>
      <c r="K121" s="198"/>
      <c r="L121" s="176"/>
      <c r="Q121" s="5" t="s">
        <v>641</v>
      </c>
    </row>
    <row r="122" spans="1:17" ht="15.75" hidden="1">
      <c r="A122" s="174"/>
      <c r="B122" s="77" t="s">
        <v>408</v>
      </c>
      <c r="C122" s="292" t="s">
        <v>475</v>
      </c>
      <c r="D122" s="322" t="s">
        <v>474</v>
      </c>
      <c r="E122" s="355" t="s">
        <v>476</v>
      </c>
      <c r="H122" s="177"/>
      <c r="I122" s="63"/>
      <c r="J122" s="177"/>
      <c r="K122" s="198"/>
      <c r="L122" s="176"/>
      <c r="Q122" s="5" t="s">
        <v>642</v>
      </c>
    </row>
    <row r="123" spans="1:17" hidden="1">
      <c r="A123" s="174"/>
      <c r="B123" s="57"/>
      <c r="F123" s="157"/>
      <c r="H123" s="176"/>
      <c r="I123" s="16"/>
      <c r="J123" s="176"/>
      <c r="K123" s="198"/>
      <c r="L123" s="176"/>
      <c r="Q123" s="5" t="s">
        <v>643</v>
      </c>
    </row>
    <row r="124" spans="1:17" hidden="1">
      <c r="A124" s="174"/>
      <c r="B124" s="62" t="s">
        <v>270</v>
      </c>
      <c r="C124" s="25"/>
      <c r="D124" s="25"/>
      <c r="F124" s="80"/>
      <c r="H124" s="176"/>
      <c r="I124" s="16"/>
      <c r="J124" s="176"/>
      <c r="K124" s="198"/>
      <c r="L124" s="176"/>
      <c r="Q124" s="5" t="s">
        <v>644</v>
      </c>
    </row>
    <row r="125" spans="1:17" ht="15.75" hidden="1">
      <c r="A125" s="174"/>
      <c r="B125" s="57" t="s">
        <v>259</v>
      </c>
      <c r="C125" s="424"/>
      <c r="D125" s="424"/>
      <c r="E125" s="373" t="str">
        <f>IF(YearsUntilRetirement&gt;0,"(estimated balances at retirement date, in today's money)","")</f>
        <v>(estimated balances at retirement date, in today's money)</v>
      </c>
      <c r="F125" s="80"/>
      <c r="H125" s="483"/>
      <c r="I125" s="484"/>
      <c r="J125" s="176"/>
      <c r="K125" s="198"/>
      <c r="L125" s="176"/>
      <c r="Q125" s="5" t="s">
        <v>645</v>
      </c>
    </row>
    <row r="126" spans="1:17" ht="15.75" hidden="1">
      <c r="A126" s="174"/>
      <c r="B126" s="57" t="s">
        <v>260</v>
      </c>
      <c r="C126" s="425"/>
      <c r="D126" s="425"/>
      <c r="E126" s="80"/>
      <c r="F126" s="80"/>
      <c r="H126" s="483"/>
      <c r="I126" s="484"/>
      <c r="J126" s="176"/>
      <c r="K126" s="198"/>
      <c r="L126" s="176"/>
      <c r="Q126" s="5" t="s">
        <v>646</v>
      </c>
    </row>
    <row r="127" spans="1:17" s="5" customFormat="1">
      <c r="B127" s="60"/>
      <c r="C127" s="59"/>
      <c r="D127" s="59"/>
      <c r="E127" s="80"/>
      <c r="F127" s="80"/>
      <c r="H127" s="177"/>
      <c r="I127" s="63"/>
      <c r="J127" s="177"/>
      <c r="K127" s="197"/>
      <c r="L127" s="177"/>
      <c r="M127"/>
      <c r="N127"/>
      <c r="Q127" s="5" t="s">
        <v>647</v>
      </c>
    </row>
    <row r="128" spans="1:17" ht="21.75" customHeight="1">
      <c r="A128" s="131" t="s">
        <v>13</v>
      </c>
      <c r="B128" s="119"/>
      <c r="C128" s="119"/>
      <c r="D128" s="119"/>
      <c r="E128" s="119"/>
      <c r="F128" s="119"/>
      <c r="G128" s="119"/>
      <c r="H128" s="176"/>
      <c r="I128" s="16"/>
      <c r="J128" s="176"/>
      <c r="K128" s="198"/>
      <c r="L128" s="176"/>
      <c r="M128" s="5"/>
      <c r="N128" s="5"/>
      <c r="Q128" s="5" t="s">
        <v>648</v>
      </c>
    </row>
    <row r="129" spans="1:17">
      <c r="A129" s="5"/>
      <c r="C129" s="25"/>
      <c r="D129" s="25"/>
      <c r="F129" s="80"/>
      <c r="H129" s="176"/>
      <c r="I129" s="16"/>
      <c r="J129" s="176"/>
      <c r="K129" s="198"/>
      <c r="L129" s="176"/>
      <c r="Q129" s="5" t="s">
        <v>649</v>
      </c>
    </row>
    <row r="130" spans="1:17">
      <c r="A130" s="5"/>
      <c r="B130" s="62" t="s">
        <v>13</v>
      </c>
      <c r="C130" s="25" t="s">
        <v>53</v>
      </c>
      <c r="D130" s="373" t="str">
        <f>IF(YearsUntilRetirement&gt;0,"(estimated balances at retirement date, in today's money)","")</f>
        <v>(estimated balances at retirement date, in today's money)</v>
      </c>
      <c r="E130" s="5"/>
      <c r="F130" s="80"/>
      <c r="H130" s="176"/>
      <c r="I130" s="16"/>
      <c r="J130" s="176"/>
      <c r="K130" s="198"/>
      <c r="L130" s="176"/>
      <c r="Q130" s="5" t="s">
        <v>650</v>
      </c>
    </row>
    <row r="131" spans="1:17" ht="15.75">
      <c r="A131" s="174"/>
      <c r="B131" s="57" t="s">
        <v>261</v>
      </c>
      <c r="C131" s="473">
        <v>10000</v>
      </c>
      <c r="D131" s="59"/>
      <c r="E131" s="80"/>
      <c r="F131" s="80"/>
      <c r="H131" s="485"/>
      <c r="I131" s="486"/>
      <c r="J131" s="176"/>
      <c r="K131" s="198"/>
      <c r="L131" s="176"/>
      <c r="Q131" s="5" t="s">
        <v>651</v>
      </c>
    </row>
    <row r="132" spans="1:17" ht="15.75" customHeight="1">
      <c r="A132" s="174"/>
      <c r="B132" s="57" t="s">
        <v>116</v>
      </c>
      <c r="C132" s="207"/>
      <c r="D132" s="64"/>
      <c r="E132" s="80"/>
      <c r="F132" s="80"/>
      <c r="H132" s="487"/>
      <c r="I132" s="488"/>
      <c r="J132" s="176"/>
      <c r="K132" s="198"/>
      <c r="L132" s="176"/>
      <c r="Q132" s="5" t="s">
        <v>652</v>
      </c>
    </row>
    <row r="133" spans="1:17" ht="15.75" customHeight="1">
      <c r="A133" s="174"/>
      <c r="B133" s="57" t="s">
        <v>246</v>
      </c>
      <c r="C133" s="207"/>
      <c r="D133" s="107"/>
      <c r="E133" s="80"/>
      <c r="F133" s="80"/>
      <c r="H133" s="487"/>
      <c r="I133" s="488"/>
      <c r="J133" s="176"/>
      <c r="K133" s="198"/>
      <c r="L133" s="176"/>
      <c r="Q133" s="5" t="s">
        <v>653</v>
      </c>
    </row>
    <row r="134" spans="1:17">
      <c r="A134" s="174"/>
      <c r="B134" s="57" t="s">
        <v>262</v>
      </c>
      <c r="C134" s="469">
        <v>1</v>
      </c>
      <c r="D134" s="55"/>
      <c r="E134" s="80"/>
      <c r="F134" s="80"/>
      <c r="H134" s="487"/>
      <c r="I134" s="488"/>
      <c r="J134" s="176"/>
      <c r="K134" s="198"/>
      <c r="L134" s="176"/>
      <c r="Q134" s="229" t="s">
        <v>654</v>
      </c>
    </row>
    <row r="135" spans="1:17" ht="15.75">
      <c r="A135" s="5"/>
      <c r="C135" s="55"/>
      <c r="E135" s="80"/>
      <c r="F135" s="80"/>
      <c r="H135" s="184"/>
      <c r="I135" s="185"/>
      <c r="J135" s="176"/>
      <c r="K135" s="198"/>
      <c r="L135" s="176"/>
      <c r="Q135" s="229" t="s">
        <v>655</v>
      </c>
    </row>
    <row r="136" spans="1:17" ht="15.75">
      <c r="A136" s="5"/>
      <c r="C136" s="55"/>
      <c r="D136" s="55"/>
      <c r="E136" s="80"/>
      <c r="F136" s="80"/>
      <c r="H136" s="186"/>
      <c r="I136" s="187"/>
      <c r="J136" s="176"/>
      <c r="K136" s="198"/>
      <c r="L136" s="176"/>
      <c r="Q136" s="229" t="s">
        <v>656</v>
      </c>
    </row>
    <row r="137" spans="1:17" ht="15.75">
      <c r="A137" s="174"/>
      <c r="B137" s="57" t="s">
        <v>263</v>
      </c>
      <c r="C137" s="55"/>
      <c r="D137" s="520">
        <v>50</v>
      </c>
      <c r="E137" s="80" t="s">
        <v>47</v>
      </c>
      <c r="F137" s="80"/>
      <c r="H137" s="485"/>
      <c r="I137" s="486"/>
      <c r="J137" s="176"/>
      <c r="K137" s="198"/>
      <c r="L137" s="176"/>
      <c r="Q137" s="229" t="s">
        <v>657</v>
      </c>
    </row>
    <row r="138" spans="1:17">
      <c r="A138" s="5"/>
      <c r="B138" s="56"/>
      <c r="C138" s="507" t="s">
        <v>48</v>
      </c>
      <c r="D138" s="507"/>
      <c r="H138" s="176"/>
      <c r="I138" s="16"/>
      <c r="J138" s="176"/>
      <c r="K138" s="198"/>
      <c r="L138" s="176"/>
      <c r="Q138" s="229" t="s">
        <v>658</v>
      </c>
    </row>
    <row r="139" spans="1:17" s="229" customFormat="1">
      <c r="A139" s="5"/>
      <c r="B139" s="56"/>
      <c r="C139" s="416"/>
      <c r="D139" s="416"/>
      <c r="H139" s="176"/>
      <c r="I139" s="16"/>
      <c r="J139" s="176"/>
      <c r="K139" s="198"/>
      <c r="L139" s="176"/>
      <c r="Q139" s="229" t="s">
        <v>659</v>
      </c>
    </row>
    <row r="140" spans="1:17" s="229" customFormat="1" ht="21.75" customHeight="1">
      <c r="A140" s="131" t="s">
        <v>482</v>
      </c>
      <c r="B140" s="235"/>
      <c r="C140" s="235"/>
      <c r="D140" s="235"/>
      <c r="E140" s="235"/>
      <c r="F140" s="235"/>
      <c r="G140" s="235"/>
      <c r="H140" s="176"/>
      <c r="I140" s="16"/>
      <c r="J140" s="176"/>
      <c r="K140" s="198"/>
      <c r="L140" s="176"/>
      <c r="M140" s="5"/>
      <c r="N140" s="5"/>
      <c r="Q140" s="229" t="s">
        <v>660</v>
      </c>
    </row>
    <row r="141" spans="1:17" s="229" customFormat="1">
      <c r="A141" s="5"/>
      <c r="B141" s="56"/>
      <c r="C141" s="416"/>
      <c r="D141" s="416"/>
      <c r="H141" s="176"/>
      <c r="I141" s="16"/>
      <c r="J141" s="176"/>
      <c r="K141" s="198"/>
      <c r="L141" s="176"/>
      <c r="Q141" s="229" t="s">
        <v>661</v>
      </c>
    </row>
    <row r="142" spans="1:17">
      <c r="A142" s="5"/>
      <c r="B142" s="220" t="s">
        <v>483</v>
      </c>
      <c r="C142" s="470">
        <v>3158697</v>
      </c>
      <c r="D142" s="460" t="s">
        <v>681</v>
      </c>
      <c r="H142" s="176"/>
      <c r="I142" s="16"/>
      <c r="J142" s="176"/>
      <c r="K142" s="198"/>
      <c r="L142" s="176"/>
      <c r="Q142" s="229" t="s">
        <v>662</v>
      </c>
    </row>
    <row r="143" spans="1:17" s="229" customFormat="1">
      <c r="A143" s="5"/>
      <c r="B143" s="220" t="s">
        <v>484</v>
      </c>
      <c r="C143" s="521">
        <v>0.5</v>
      </c>
      <c r="D143" s="416" t="s">
        <v>485</v>
      </c>
      <c r="E143" s="229" t="s">
        <v>504</v>
      </c>
      <c r="H143" s="176"/>
      <c r="I143" s="16"/>
      <c r="J143" s="176"/>
      <c r="K143" s="198"/>
      <c r="L143" s="176"/>
      <c r="Q143" s="229" t="s">
        <v>663</v>
      </c>
    </row>
    <row r="144" spans="1:17" s="229" customFormat="1">
      <c r="A144" s="5"/>
      <c r="B144" s="56"/>
      <c r="C144" s="416"/>
      <c r="D144" s="416"/>
      <c r="H144" s="176"/>
      <c r="I144" s="16"/>
      <c r="J144" s="176"/>
      <c r="K144" s="198"/>
      <c r="L144" s="176"/>
      <c r="M144" s="418" t="s">
        <v>42</v>
      </c>
      <c r="N144" s="465">
        <v>0.8</v>
      </c>
      <c r="Q144" s="229" t="s">
        <v>664</v>
      </c>
    </row>
    <row r="145" spans="1:17" s="229" customFormat="1">
      <c r="A145" s="174"/>
      <c r="B145" s="220" t="s">
        <v>481</v>
      </c>
      <c r="C145" s="423" t="s">
        <v>502</v>
      </c>
      <c r="D145" s="416" t="s">
        <v>505</v>
      </c>
      <c r="H145" s="176"/>
      <c r="I145" s="16"/>
      <c r="J145" s="176"/>
      <c r="K145" s="198"/>
      <c r="L145" s="176"/>
      <c r="M145" s="418" t="s">
        <v>41</v>
      </c>
      <c r="N145" s="465">
        <v>0.5</v>
      </c>
      <c r="Q145" s="229" t="s">
        <v>554</v>
      </c>
    </row>
    <row r="146" spans="1:17" s="229" customFormat="1">
      <c r="A146" s="174"/>
      <c r="B146" s="220"/>
      <c r="C146" s="220"/>
      <c r="D146" s="418"/>
      <c r="H146" s="176"/>
      <c r="I146" s="16"/>
      <c r="J146" s="176"/>
      <c r="K146" s="198"/>
      <c r="L146" s="176"/>
      <c r="M146" s="416" t="s">
        <v>502</v>
      </c>
      <c r="N146" s="465">
        <v>0.95</v>
      </c>
      <c r="Q146" s="229" t="s">
        <v>555</v>
      </c>
    </row>
    <row r="147" spans="1:17" ht="24" customHeight="1">
      <c r="A147" s="131" t="s">
        <v>269</v>
      </c>
      <c r="B147" s="119"/>
      <c r="C147" s="119"/>
      <c r="D147" s="119"/>
      <c r="E147" s="119"/>
      <c r="F147" s="119"/>
      <c r="G147" s="119"/>
      <c r="H147" s="176"/>
      <c r="I147" s="16"/>
      <c r="J147" s="176"/>
      <c r="K147" s="198"/>
      <c r="L147" s="176"/>
      <c r="Q147" s="229" t="s">
        <v>665</v>
      </c>
    </row>
    <row r="148" spans="1:17" s="5" customFormat="1">
      <c r="A148" s="58"/>
      <c r="B148" s="58"/>
      <c r="C148" s="58"/>
      <c r="D148" s="58"/>
      <c r="E148" s="58"/>
      <c r="F148" s="58"/>
      <c r="G148" s="58"/>
      <c r="H148" s="177"/>
      <c r="I148" s="63"/>
      <c r="J148" s="177"/>
      <c r="K148" s="197"/>
      <c r="L148" s="177"/>
      <c r="M148"/>
      <c r="N148"/>
      <c r="Q148" s="229" t="s">
        <v>666</v>
      </c>
    </row>
    <row r="149" spans="1:17">
      <c r="A149" s="5"/>
      <c r="B149" s="62" t="s">
        <v>268</v>
      </c>
      <c r="C149" s="59"/>
      <c r="F149" s="80"/>
      <c r="H149" s="176"/>
      <c r="I149" s="16"/>
      <c r="J149" s="176"/>
      <c r="K149" s="198"/>
      <c r="L149" s="176"/>
      <c r="M149" s="5"/>
      <c r="N149" s="5"/>
      <c r="Q149" s="229" t="s">
        <v>667</v>
      </c>
    </row>
    <row r="150" spans="1:17" ht="15.75">
      <c r="A150" s="174"/>
      <c r="B150" s="57" t="s">
        <v>242</v>
      </c>
      <c r="C150" s="467"/>
      <c r="D150" s="467"/>
      <c r="E150" s="80" t="s">
        <v>240</v>
      </c>
      <c r="F150" s="80"/>
      <c r="H150" s="483"/>
      <c r="I150" s="484"/>
      <c r="J150" s="176"/>
      <c r="K150" s="198"/>
      <c r="L150" s="176"/>
      <c r="Q150" s="229" t="s">
        <v>668</v>
      </c>
    </row>
    <row r="151" spans="1:17" ht="15.75">
      <c r="A151" s="174"/>
      <c r="B151" s="57" t="s">
        <v>59</v>
      </c>
      <c r="C151" s="468"/>
      <c r="D151" s="468"/>
      <c r="E151" s="373" t="str">
        <f>IF(YearsUntilRetirement=0,"from valuatoin date","(years after retirement date)")</f>
        <v>(years after retirement date)</v>
      </c>
      <c r="F151" s="373"/>
      <c r="H151" s="483"/>
      <c r="I151" s="484"/>
      <c r="J151" s="176"/>
      <c r="K151" s="198"/>
      <c r="L151" s="176"/>
      <c r="Q151" s="229" t="s">
        <v>669</v>
      </c>
    </row>
    <row r="152" spans="1:17" ht="15.75">
      <c r="A152" s="174"/>
      <c r="B152" s="57"/>
      <c r="C152" s="57"/>
      <c r="D152" s="57"/>
      <c r="E152" s="80"/>
      <c r="F152" s="80"/>
      <c r="H152" s="180"/>
      <c r="I152" s="181"/>
      <c r="J152" s="176"/>
      <c r="K152" s="198"/>
      <c r="L152" s="176"/>
      <c r="Q152" s="229" t="s">
        <v>670</v>
      </c>
    </row>
    <row r="153" spans="1:17">
      <c r="A153" s="174"/>
      <c r="B153" s="129" t="s">
        <v>244</v>
      </c>
      <c r="C153" s="467"/>
      <c r="D153" s="467"/>
      <c r="E153" s="80"/>
      <c r="F153" s="80"/>
      <c r="H153" s="188"/>
      <c r="I153" s="189"/>
      <c r="J153" s="176"/>
      <c r="K153" s="198"/>
      <c r="L153" s="176"/>
      <c r="Q153" s="229" t="s">
        <v>671</v>
      </c>
    </row>
    <row r="154" spans="1:17">
      <c r="A154" s="174"/>
      <c r="B154" s="129" t="s">
        <v>149</v>
      </c>
      <c r="H154" s="177"/>
      <c r="I154" s="63"/>
      <c r="J154" s="176"/>
      <c r="K154" s="198"/>
      <c r="L154" s="176"/>
      <c r="Q154" s="229" t="s">
        <v>672</v>
      </c>
    </row>
    <row r="155" spans="1:17" s="229" customFormat="1" hidden="1">
      <c r="A155" s="174"/>
      <c r="B155" s="130"/>
      <c r="C155" s="428"/>
      <c r="H155" s="177"/>
      <c r="I155" s="63"/>
      <c r="J155" s="176"/>
      <c r="K155" s="198"/>
      <c r="L155" s="176"/>
      <c r="Q155" s="229" t="s">
        <v>230</v>
      </c>
    </row>
    <row r="156" spans="1:17" ht="15.75" customHeight="1">
      <c r="A156" s="174"/>
      <c r="B156" s="129" t="s">
        <v>245</v>
      </c>
      <c r="C156" s="467"/>
      <c r="D156" s="25" t="s">
        <v>61</v>
      </c>
      <c r="E156" s="468"/>
      <c r="F156" s="52" t="s">
        <v>62</v>
      </c>
      <c r="H156" s="188"/>
      <c r="I156" s="189"/>
      <c r="J156" s="176"/>
      <c r="K156" s="198"/>
      <c r="L156" s="176"/>
      <c r="Q156" s="229" t="s">
        <v>674</v>
      </c>
    </row>
    <row r="157" spans="1:17" s="229" customFormat="1" ht="15.75" hidden="1" customHeight="1">
      <c r="A157" s="174"/>
      <c r="B157" s="129"/>
      <c r="C157" s="432"/>
      <c r="D157" s="25"/>
      <c r="E157" s="431"/>
      <c r="F157" s="373" t="str">
        <f>IF(YearsUntilRetirement&gt;0,"(years after retirement date)")</f>
        <v>(years after retirement date)</v>
      </c>
      <c r="H157" s="188"/>
      <c r="I157" s="189"/>
      <c r="J157" s="176"/>
      <c r="K157" s="198"/>
      <c r="L157" s="176"/>
      <c r="Q157" s="229" t="s">
        <v>675</v>
      </c>
    </row>
    <row r="158" spans="1:17" s="229" customFormat="1" ht="15.75" hidden="1" customHeight="1">
      <c r="A158" s="174"/>
      <c r="B158" s="129"/>
      <c r="C158" s="432"/>
      <c r="D158" s="25"/>
      <c r="E158" s="431"/>
      <c r="F158" s="416"/>
      <c r="H158" s="188"/>
      <c r="I158" s="189"/>
      <c r="J158" s="176"/>
      <c r="K158" s="198"/>
      <c r="L158" s="176"/>
      <c r="Q158" s="229" t="s">
        <v>677</v>
      </c>
    </row>
    <row r="159" spans="1:17" s="229" customFormat="1" ht="15.75" customHeight="1">
      <c r="A159" s="174"/>
      <c r="B159" s="129"/>
      <c r="C159" s="59"/>
      <c r="D159" s="25"/>
      <c r="E159" s="459"/>
      <c r="F159" s="458"/>
      <c r="H159" s="188"/>
      <c r="I159" s="189"/>
      <c r="J159" s="176"/>
      <c r="K159" s="198"/>
      <c r="L159" s="176"/>
    </row>
    <row r="160" spans="1:17" hidden="1">
      <c r="A160" s="174"/>
      <c r="B160" s="62" t="s">
        <v>369</v>
      </c>
      <c r="D160" s="59"/>
      <c r="F160" s="80"/>
      <c r="H160" s="176"/>
      <c r="I160" s="16"/>
      <c r="J160" s="176"/>
      <c r="K160" s="198"/>
      <c r="L160" s="176" t="s">
        <v>349</v>
      </c>
      <c r="M160" s="5"/>
      <c r="N160" s="5"/>
    </row>
    <row r="161" spans="1:12" hidden="1">
      <c r="A161" s="174"/>
      <c r="B161" s="57" t="s">
        <v>368</v>
      </c>
      <c r="C161" s="316">
        <f>COUNT(AnnuityPmt11,AnnuityPmt12)</f>
        <v>0</v>
      </c>
      <c r="D161" s="316">
        <f>COUNT(AnnuityPmt21,AnnuityPmt22)</f>
        <v>0</v>
      </c>
      <c r="E161" s="388"/>
      <c r="F161" s="168" t="s">
        <v>457</v>
      </c>
      <c r="H161" s="489"/>
      <c r="I161" s="490"/>
      <c r="J161" s="176"/>
      <c r="K161" s="198"/>
      <c r="L161" s="176" t="s">
        <v>350</v>
      </c>
    </row>
    <row r="162" spans="1:12" ht="15.75" hidden="1">
      <c r="A162" s="174"/>
      <c r="E162" s="81">
        <f>SUM(C164:D164)/(SUM(C164:D164)+TotalSuperBalance)</f>
        <v>0</v>
      </c>
      <c r="F162" s="168"/>
      <c r="H162" s="180"/>
      <c r="I162" s="181"/>
      <c r="J162" s="176"/>
      <c r="K162" s="198"/>
      <c r="L162" s="176"/>
    </row>
    <row r="163" spans="1:12" s="229" customFormat="1" ht="15.75" hidden="1">
      <c r="A163" s="174"/>
      <c r="B163" s="7" t="s">
        <v>353</v>
      </c>
      <c r="C163" s="441"/>
      <c r="D163" s="441"/>
      <c r="F163" s="264"/>
      <c r="H163" s="265"/>
      <c r="I163" s="266"/>
      <c r="J163" s="176"/>
      <c r="K163" s="198"/>
      <c r="L163" s="176"/>
    </row>
    <row r="164" spans="1:12" hidden="1">
      <c r="A164" s="174"/>
      <c r="B164" s="57" t="s">
        <v>338</v>
      </c>
      <c r="C164" s="424"/>
      <c r="D164" s="424"/>
      <c r="E164" s="80" t="s">
        <v>325</v>
      </c>
      <c r="F164" s="80"/>
      <c r="H164" s="491"/>
      <c r="I164" s="492"/>
      <c r="J164" s="176"/>
      <c r="K164" s="198"/>
      <c r="L164" s="176"/>
    </row>
    <row r="165" spans="1:12" s="229" customFormat="1" hidden="1">
      <c r="A165" s="174"/>
      <c r="B165" s="220" t="s">
        <v>339</v>
      </c>
      <c r="C165" s="425"/>
      <c r="D165" s="425"/>
      <c r="E165" s="264" t="s">
        <v>351</v>
      </c>
      <c r="F165" s="264"/>
      <c r="H165" s="491"/>
      <c r="I165" s="492"/>
      <c r="J165" s="176"/>
      <c r="K165" s="198"/>
      <c r="L165" s="176"/>
    </row>
    <row r="166" spans="1:12" s="229" customFormat="1" hidden="1">
      <c r="A166" s="174"/>
      <c r="B166" s="57" t="s">
        <v>316</v>
      </c>
      <c r="C166" s="442"/>
      <c r="D166" s="442"/>
      <c r="E166" s="238"/>
      <c r="F166" s="238"/>
      <c r="H166" s="491"/>
      <c r="I166" s="492"/>
      <c r="J166" s="176"/>
      <c r="K166" s="198"/>
      <c r="L166" s="176"/>
    </row>
    <row r="167" spans="1:12" s="229" customFormat="1" hidden="1">
      <c r="A167" s="174"/>
      <c r="B167" s="220" t="s">
        <v>319</v>
      </c>
      <c r="C167" s="441"/>
      <c r="D167" s="441"/>
      <c r="E167" s="239" t="s">
        <v>352</v>
      </c>
      <c r="F167" s="239"/>
      <c r="H167" s="491"/>
      <c r="I167" s="492"/>
      <c r="J167" s="176"/>
      <c r="K167" s="198"/>
      <c r="L167" s="176"/>
    </row>
    <row r="168" spans="1:12" hidden="1">
      <c r="A168" s="174"/>
      <c r="B168" s="57" t="s">
        <v>317</v>
      </c>
      <c r="C168" s="425"/>
      <c r="D168" s="425"/>
      <c r="E168" s="80"/>
      <c r="F168" s="80"/>
      <c r="H168" s="491"/>
      <c r="I168" s="492"/>
      <c r="J168" s="176"/>
      <c r="K168" s="198"/>
      <c r="L168" s="176"/>
    </row>
    <row r="169" spans="1:12" hidden="1">
      <c r="A169" s="174"/>
      <c r="B169" s="220" t="s">
        <v>313</v>
      </c>
      <c r="C169" s="443"/>
      <c r="D169" s="443"/>
      <c r="F169" s="80"/>
      <c r="H169" s="489"/>
      <c r="I169" s="490"/>
      <c r="J169" s="176"/>
      <c r="K169" s="198"/>
      <c r="L169" s="176"/>
    </row>
    <row r="170" spans="1:12" ht="15.75" hidden="1">
      <c r="A170" s="174"/>
      <c r="B170" s="57" t="s">
        <v>54</v>
      </c>
      <c r="C170" s="425"/>
      <c r="D170" s="425"/>
      <c r="E170" s="80" t="s">
        <v>336</v>
      </c>
      <c r="F170" s="80"/>
      <c r="H170" s="485"/>
      <c r="I170" s="486"/>
      <c r="J170" s="176"/>
      <c r="K170" s="198"/>
      <c r="L170" s="176"/>
    </row>
    <row r="171" spans="1:12" s="229" customFormat="1" ht="15.75" hidden="1">
      <c r="A171" s="174"/>
      <c r="B171" s="220" t="s">
        <v>314</v>
      </c>
      <c r="C171" s="444"/>
      <c r="D171" s="444"/>
      <c r="E171" s="238"/>
      <c r="F171" s="238"/>
      <c r="H171" s="236"/>
      <c r="I171" s="237"/>
      <c r="J171" s="176"/>
      <c r="K171" s="198"/>
      <c r="L171" s="176"/>
    </row>
    <row r="172" spans="1:12" s="229" customFormat="1" ht="15.75" hidden="1">
      <c r="A172" s="174"/>
      <c r="B172" s="220" t="s">
        <v>315</v>
      </c>
      <c r="C172" s="445"/>
      <c r="D172" s="445"/>
      <c r="E172" s="238"/>
      <c r="F172" s="238"/>
      <c r="H172" s="236"/>
      <c r="I172" s="237"/>
      <c r="J172" s="176"/>
      <c r="K172" s="198"/>
      <c r="L172" s="176"/>
    </row>
    <row r="173" spans="1:12" ht="15.75" hidden="1">
      <c r="A173" s="174"/>
      <c r="B173" s="57" t="s">
        <v>264</v>
      </c>
      <c r="C173" s="305">
        <f ca="1">ValuationDate</f>
        <v>42863</v>
      </c>
      <c r="D173" s="305">
        <f ca="1">ValuationDate</f>
        <v>42863</v>
      </c>
      <c r="E173" s="80"/>
      <c r="F173" s="80"/>
      <c r="H173" s="180"/>
      <c r="I173" s="181"/>
      <c r="J173" s="176"/>
      <c r="K173" s="198"/>
      <c r="L173" s="176"/>
    </row>
    <row r="174" spans="1:12" s="5" customFormat="1" ht="15.75" hidden="1">
      <c r="A174" s="174"/>
      <c r="B174" s="60"/>
      <c r="C174" s="372"/>
      <c r="D174" s="372"/>
      <c r="E174" s="367"/>
      <c r="F174" s="367"/>
      <c r="H174" s="370"/>
      <c r="I174" s="371"/>
      <c r="J174" s="177"/>
      <c r="K174" s="197"/>
      <c r="L174" s="177"/>
    </row>
    <row r="175" spans="1:12" s="229" customFormat="1" ht="15.75" hidden="1">
      <c r="A175" s="174"/>
      <c r="B175" s="7" t="s">
        <v>353</v>
      </c>
      <c r="C175" s="441"/>
      <c r="D175" s="441"/>
      <c r="E175" s="220"/>
      <c r="F175" s="264"/>
      <c r="H175" s="265"/>
      <c r="I175" s="266"/>
      <c r="J175" s="176"/>
      <c r="K175" s="198"/>
      <c r="L175" s="176"/>
    </row>
    <row r="176" spans="1:12" s="229" customFormat="1" hidden="1">
      <c r="A176" s="174"/>
      <c r="B176" s="220" t="s">
        <v>338</v>
      </c>
      <c r="C176" s="424"/>
      <c r="D176" s="424"/>
      <c r="E176" s="238" t="s">
        <v>325</v>
      </c>
      <c r="F176" s="238"/>
      <c r="H176" s="491"/>
      <c r="I176" s="492"/>
      <c r="J176" s="176"/>
      <c r="K176" s="198"/>
      <c r="L176" s="176"/>
    </row>
    <row r="177" spans="1:12" s="229" customFormat="1" hidden="1">
      <c r="A177" s="174"/>
      <c r="B177" s="220" t="s">
        <v>339</v>
      </c>
      <c r="C177" s="425"/>
      <c r="D177" s="425"/>
      <c r="E177" s="280" t="s">
        <v>351</v>
      </c>
      <c r="F177" s="264"/>
      <c r="H177" s="491"/>
      <c r="I177" s="492"/>
      <c r="J177" s="176"/>
      <c r="K177" s="198"/>
      <c r="L177" s="176"/>
    </row>
    <row r="178" spans="1:12" s="229" customFormat="1" hidden="1">
      <c r="A178" s="174"/>
      <c r="B178" s="220" t="s">
        <v>316</v>
      </c>
      <c r="C178" s="442"/>
      <c r="D178" s="424"/>
      <c r="E178" s="238"/>
      <c r="F178" s="238"/>
      <c r="H178" s="491"/>
      <c r="I178" s="492"/>
      <c r="J178" s="176"/>
      <c r="K178" s="198"/>
      <c r="L178" s="176"/>
    </row>
    <row r="179" spans="1:12" s="229" customFormat="1" hidden="1">
      <c r="A179" s="174"/>
      <c r="B179" s="220" t="s">
        <v>319</v>
      </c>
      <c r="C179" s="441"/>
      <c r="D179" s="441"/>
      <c r="E179" s="280" t="s">
        <v>352</v>
      </c>
      <c r="F179" s="239"/>
      <c r="H179" s="491"/>
      <c r="I179" s="492"/>
      <c r="J179" s="176"/>
      <c r="K179" s="198"/>
      <c r="L179" s="176"/>
    </row>
    <row r="180" spans="1:12" s="229" customFormat="1" hidden="1">
      <c r="A180" s="174"/>
      <c r="B180" s="220" t="s">
        <v>317</v>
      </c>
      <c r="C180" s="425"/>
      <c r="D180" s="425"/>
      <c r="E180" s="238"/>
      <c r="F180" s="238"/>
      <c r="H180" s="491"/>
      <c r="I180" s="492"/>
      <c r="J180" s="176"/>
      <c r="K180" s="198"/>
      <c r="L180" s="176"/>
    </row>
    <row r="181" spans="1:12" s="229" customFormat="1" hidden="1">
      <c r="A181" s="174"/>
      <c r="B181" s="220" t="s">
        <v>313</v>
      </c>
      <c r="C181" s="443"/>
      <c r="D181" s="443"/>
      <c r="F181" s="238"/>
      <c r="H181" s="489"/>
      <c r="I181" s="490"/>
      <c r="J181" s="176"/>
      <c r="K181" s="198"/>
      <c r="L181" s="176"/>
    </row>
    <row r="182" spans="1:12" s="229" customFormat="1" ht="15.75" hidden="1">
      <c r="A182" s="174"/>
      <c r="B182" s="220" t="s">
        <v>54</v>
      </c>
      <c r="C182" s="425"/>
      <c r="D182" s="425"/>
      <c r="E182" s="238"/>
      <c r="F182" s="238"/>
      <c r="H182" s="485"/>
      <c r="I182" s="486"/>
      <c r="J182" s="176"/>
      <c r="K182" s="198"/>
      <c r="L182" s="176"/>
    </row>
    <row r="183" spans="1:12" s="229" customFormat="1" ht="15.75" hidden="1">
      <c r="A183" s="174"/>
      <c r="B183" s="220" t="s">
        <v>314</v>
      </c>
      <c r="C183" s="444"/>
      <c r="D183" s="444"/>
      <c r="E183" s="238"/>
      <c r="F183" s="238"/>
      <c r="H183" s="236"/>
      <c r="I183" s="237"/>
      <c r="J183" s="176"/>
      <c r="K183" s="198"/>
      <c r="L183" s="176"/>
    </row>
    <row r="184" spans="1:12" s="229" customFormat="1" ht="15.75" hidden="1">
      <c r="A184" s="174"/>
      <c r="B184" s="220" t="s">
        <v>315</v>
      </c>
      <c r="C184" s="445"/>
      <c r="D184" s="445"/>
      <c r="E184" s="238"/>
      <c r="F184" s="238"/>
      <c r="H184" s="236"/>
      <c r="I184" s="237"/>
      <c r="J184" s="176"/>
      <c r="K184" s="198"/>
      <c r="L184" s="176"/>
    </row>
    <row r="185" spans="1:12" s="229" customFormat="1" ht="15.75" hidden="1">
      <c r="A185" s="174"/>
      <c r="B185" s="220" t="s">
        <v>264</v>
      </c>
      <c r="C185" s="305">
        <f ca="1">ValuationDate</f>
        <v>42863</v>
      </c>
      <c r="D185" s="305">
        <f ca="1">ValuationDate</f>
        <v>42863</v>
      </c>
      <c r="E185" s="238"/>
      <c r="F185" s="367"/>
      <c r="H185" s="368"/>
      <c r="I185" s="369"/>
      <c r="J185" s="176"/>
      <c r="K185" s="198"/>
      <c r="L185" s="176"/>
    </row>
    <row r="186" spans="1:12" ht="15.75">
      <c r="A186" s="174"/>
      <c r="B186" s="128"/>
      <c r="C186" s="56"/>
      <c r="D186" s="56"/>
      <c r="E186" s="56"/>
      <c r="F186" s="56"/>
      <c r="H186" s="177"/>
      <c r="I186" s="63"/>
      <c r="J186" s="176"/>
      <c r="K186" s="198"/>
      <c r="L186" s="176"/>
    </row>
    <row r="187" spans="1:12" ht="23.25" customHeight="1">
      <c r="A187" s="131" t="s">
        <v>105</v>
      </c>
      <c r="B187" s="119"/>
      <c r="C187" s="119"/>
      <c r="D187" s="119"/>
      <c r="E187" s="119"/>
      <c r="F187" s="119"/>
      <c r="G187" s="119"/>
      <c r="H187" s="176"/>
      <c r="I187" s="16"/>
      <c r="J187" s="176"/>
      <c r="K187" s="198"/>
      <c r="L187" s="176"/>
    </row>
    <row r="188" spans="1:12" s="5" customFormat="1">
      <c r="A188" s="174"/>
      <c r="B188" s="306"/>
      <c r="C188" s="63"/>
      <c r="D188" s="63"/>
      <c r="E188" s="63"/>
      <c r="F188" s="63"/>
      <c r="G188" s="63"/>
      <c r="H188" s="177"/>
      <c r="I188" s="63"/>
      <c r="J188" s="177"/>
      <c r="K188" s="197"/>
      <c r="L188" s="177"/>
    </row>
    <row r="189" spans="1:12" s="5" customFormat="1" ht="15.75">
      <c r="A189" s="174"/>
      <c r="B189" s="78" t="s">
        <v>121</v>
      </c>
      <c r="C189" s="63"/>
      <c r="D189" s="63"/>
      <c r="E189" s="63"/>
      <c r="F189" s="63"/>
      <c r="G189" s="63"/>
      <c r="H189" s="177"/>
      <c r="I189" s="63"/>
      <c r="J189" s="177"/>
      <c r="K189" s="197"/>
      <c r="L189" s="177"/>
    </row>
    <row r="190" spans="1:12" s="5" customFormat="1" ht="15.75">
      <c r="A190" s="174"/>
      <c r="B190" s="106" t="s">
        <v>679</v>
      </c>
      <c r="C190" s="473">
        <v>1000</v>
      </c>
      <c r="D190" s="63"/>
      <c r="E190" s="63"/>
      <c r="F190" s="63"/>
      <c r="G190" s="63"/>
      <c r="H190" s="177"/>
      <c r="I190" s="303"/>
      <c r="J190" s="177"/>
      <c r="K190" s="197"/>
      <c r="L190" s="177"/>
    </row>
    <row r="191" spans="1:12" s="5" customFormat="1" ht="15.75">
      <c r="A191" s="174"/>
      <c r="B191" s="61"/>
      <c r="C191" s="59"/>
      <c r="D191" s="63"/>
      <c r="E191" s="63"/>
      <c r="F191" s="63"/>
      <c r="G191" s="63"/>
      <c r="H191" s="177"/>
      <c r="I191" s="303"/>
      <c r="J191" s="177"/>
      <c r="K191" s="197"/>
      <c r="L191" s="177"/>
    </row>
    <row r="192" spans="1:12" s="5" customFormat="1">
      <c r="A192" s="174"/>
      <c r="B192" s="60" t="s">
        <v>266</v>
      </c>
      <c r="C192" s="59"/>
      <c r="D192" s="63"/>
      <c r="E192" s="63"/>
      <c r="F192" s="307"/>
      <c r="G192" s="63"/>
      <c r="H192" s="177"/>
      <c r="I192" s="190"/>
      <c r="J192" s="177"/>
      <c r="K192" s="197"/>
      <c r="L192" s="177"/>
    </row>
    <row r="193" spans="1:12" s="5" customFormat="1">
      <c r="A193" s="174"/>
      <c r="B193" s="60" t="s">
        <v>116</v>
      </c>
      <c r="C193" s="391"/>
      <c r="D193" s="63"/>
      <c r="E193" s="63"/>
      <c r="F193" s="307"/>
      <c r="G193" s="63"/>
      <c r="H193" s="501" t="s">
        <v>155</v>
      </c>
      <c r="I193" s="502"/>
      <c r="J193" s="177"/>
      <c r="K193" s="197"/>
      <c r="L193" s="177"/>
    </row>
    <row r="194" spans="1:12" s="5" customFormat="1">
      <c r="A194" s="174"/>
      <c r="B194" s="60" t="s">
        <v>255</v>
      </c>
      <c r="C194" s="391">
        <v>0.01</v>
      </c>
      <c r="D194" s="63"/>
      <c r="E194" s="63"/>
      <c r="F194" s="63"/>
      <c r="G194" s="63"/>
      <c r="H194" s="501" t="s">
        <v>156</v>
      </c>
      <c r="I194" s="502"/>
      <c r="J194" s="177"/>
      <c r="K194" s="197"/>
      <c r="L194" s="177"/>
    </row>
    <row r="195" spans="1:12" s="5" customFormat="1">
      <c r="A195" s="174"/>
      <c r="B195" s="61" t="s">
        <v>50</v>
      </c>
      <c r="C195" s="391"/>
      <c r="D195" s="63"/>
      <c r="E195" s="63"/>
      <c r="F195" s="63"/>
      <c r="G195" s="63"/>
      <c r="H195" s="501" t="s">
        <v>236</v>
      </c>
      <c r="I195" s="502"/>
      <c r="J195" s="177"/>
      <c r="K195" s="197"/>
      <c r="L195" s="177"/>
    </row>
    <row r="196" spans="1:12" s="5" customFormat="1">
      <c r="A196" s="174"/>
      <c r="B196" s="60" t="s">
        <v>256</v>
      </c>
      <c r="C196" s="391"/>
      <c r="D196" s="63"/>
      <c r="E196" s="63"/>
      <c r="F196" s="63"/>
      <c r="G196" s="63"/>
      <c r="H196" s="177"/>
      <c r="I196" s="63"/>
      <c r="J196" s="177"/>
      <c r="K196" s="197"/>
      <c r="L196" s="177"/>
    </row>
    <row r="197" spans="1:12" s="5" customFormat="1">
      <c r="A197" s="174"/>
      <c r="B197" s="60" t="s">
        <v>257</v>
      </c>
      <c r="C197" s="391"/>
      <c r="D197" s="63"/>
      <c r="E197" s="63"/>
      <c r="F197" s="63"/>
      <c r="G197" s="63"/>
      <c r="H197" s="177"/>
      <c r="I197" s="63"/>
      <c r="J197" s="177"/>
      <c r="K197" s="197"/>
      <c r="L197" s="177"/>
    </row>
    <row r="198" spans="1:12" s="5" customFormat="1">
      <c r="A198" s="174"/>
      <c r="B198" s="60" t="s">
        <v>258</v>
      </c>
      <c r="C198" s="391">
        <v>0.01</v>
      </c>
      <c r="D198" s="63"/>
      <c r="E198" s="63"/>
      <c r="F198" s="63"/>
      <c r="G198" s="63"/>
      <c r="H198" s="177"/>
      <c r="I198" s="63"/>
      <c r="J198" s="177"/>
      <c r="K198" s="197"/>
      <c r="L198" s="177"/>
    </row>
    <row r="199" spans="1:12" s="5" customFormat="1">
      <c r="A199" s="174"/>
      <c r="B199" s="308"/>
      <c r="C199" s="364"/>
      <c r="D199" s="63"/>
      <c r="E199" s="63"/>
      <c r="F199" s="63"/>
      <c r="G199" s="63"/>
      <c r="H199" s="177"/>
      <c r="I199" s="63"/>
      <c r="J199" s="177"/>
      <c r="K199" s="197"/>
      <c r="L199" s="177"/>
    </row>
    <row r="200" spans="1:12" s="5" customFormat="1">
      <c r="A200" s="174"/>
      <c r="B200" s="60" t="s">
        <v>267</v>
      </c>
      <c r="C200" s="127"/>
      <c r="H200" s="177"/>
      <c r="I200" s="63"/>
      <c r="J200" s="177"/>
      <c r="K200" s="197"/>
      <c r="L200" s="177"/>
    </row>
    <row r="201" spans="1:12" s="5" customFormat="1">
      <c r="A201" s="174"/>
      <c r="B201" s="60" t="s">
        <v>116</v>
      </c>
      <c r="C201" s="391"/>
      <c r="F201" s="307"/>
      <c r="G201" s="63"/>
      <c r="H201" s="177"/>
      <c r="I201" s="63"/>
      <c r="J201" s="177"/>
      <c r="K201" s="197"/>
      <c r="L201" s="177"/>
    </row>
    <row r="202" spans="1:12" s="5" customFormat="1">
      <c r="A202" s="174"/>
      <c r="B202" s="60" t="s">
        <v>246</v>
      </c>
      <c r="C202" s="391"/>
      <c r="D202" s="27"/>
      <c r="H202" s="177"/>
      <c r="I202" s="63"/>
      <c r="J202" s="177"/>
      <c r="K202" s="197"/>
      <c r="L202" s="177"/>
    </row>
    <row r="203" spans="1:12" s="5" customFormat="1">
      <c r="A203" s="174"/>
      <c r="B203" s="60" t="s">
        <v>262</v>
      </c>
      <c r="C203" s="427">
        <v>0.01</v>
      </c>
      <c r="H203" s="177"/>
      <c r="I203" s="63"/>
      <c r="J203" s="177"/>
      <c r="K203" s="197"/>
      <c r="L203" s="177"/>
    </row>
    <row r="204" spans="1:12">
      <c r="A204" s="174"/>
      <c r="B204" s="56"/>
      <c r="H204" s="177"/>
      <c r="I204" s="63"/>
      <c r="J204" s="177"/>
      <c r="K204" s="198"/>
      <c r="L204" s="176"/>
    </row>
    <row r="205" spans="1:12">
      <c r="A205" s="174"/>
      <c r="B205" s="57" t="s">
        <v>207</v>
      </c>
      <c r="C205" s="91"/>
      <c r="D205" t="s">
        <v>206</v>
      </c>
      <c r="H205" s="188"/>
      <c r="I205" s="189"/>
      <c r="J205" s="176"/>
      <c r="K205" s="198"/>
      <c r="L205" s="176"/>
    </row>
    <row r="206" spans="1:12">
      <c r="A206" s="174"/>
      <c r="B206" s="57" t="s">
        <v>208</v>
      </c>
      <c r="C206" s="427">
        <v>0.5</v>
      </c>
      <c r="H206" s="188"/>
      <c r="I206" s="189"/>
      <c r="J206" s="176"/>
      <c r="K206" s="198"/>
      <c r="L206" s="176"/>
    </row>
    <row r="207" spans="1:12" s="229" customFormat="1">
      <c r="A207" s="174"/>
      <c r="B207" s="220"/>
      <c r="C207" s="220"/>
      <c r="D207" s="220"/>
      <c r="H207" s="188"/>
      <c r="I207" s="189"/>
      <c r="J207" s="176"/>
      <c r="K207" s="198"/>
      <c r="L207" s="176"/>
    </row>
    <row r="208" spans="1:12" s="229" customFormat="1">
      <c r="A208" s="174"/>
      <c r="B208" s="220" t="s">
        <v>507</v>
      </c>
      <c r="C208" s="466"/>
      <c r="D208" s="220"/>
      <c r="H208" s="188"/>
      <c r="I208" s="189"/>
      <c r="J208" s="176"/>
      <c r="K208" s="198"/>
      <c r="L208" s="176"/>
    </row>
    <row r="209" spans="1:12">
      <c r="A209" s="174"/>
      <c r="B209" s="220"/>
      <c r="C209" s="127"/>
      <c r="H209" s="177"/>
      <c r="I209" s="63"/>
      <c r="J209" s="176"/>
      <c r="K209" s="198"/>
      <c r="L209" s="176"/>
    </row>
    <row r="210" spans="1:12" ht="15.75">
      <c r="A210" s="174"/>
      <c r="B210" s="126" t="s">
        <v>150</v>
      </c>
      <c r="C210" s="81"/>
      <c r="D210" s="81"/>
      <c r="H210" s="177"/>
      <c r="I210" s="63"/>
      <c r="J210" s="176"/>
      <c r="K210" s="198"/>
      <c r="L210" s="176"/>
    </row>
    <row r="211" spans="1:12">
      <c r="A211" s="174"/>
      <c r="B211" s="57" t="s">
        <v>116</v>
      </c>
      <c r="C211" s="391"/>
      <c r="D211" s="7"/>
      <c r="H211" s="188"/>
      <c r="I211" s="189"/>
      <c r="J211" s="176"/>
      <c r="K211" s="198"/>
      <c r="L211" s="176"/>
    </row>
    <row r="212" spans="1:12">
      <c r="A212" s="174"/>
      <c r="B212" s="57" t="s">
        <v>255</v>
      </c>
      <c r="C212" s="391">
        <v>0.05</v>
      </c>
      <c r="H212" s="188"/>
      <c r="I212" s="189"/>
      <c r="J212" s="176"/>
      <c r="K212" s="198"/>
      <c r="L212" s="176"/>
    </row>
    <row r="213" spans="1:12">
      <c r="A213" s="174"/>
      <c r="B213" s="56" t="s">
        <v>50</v>
      </c>
      <c r="C213" s="391"/>
      <c r="H213" s="188"/>
      <c r="I213" s="189"/>
      <c r="J213" s="176"/>
      <c r="K213" s="198"/>
      <c r="L213" s="176"/>
    </row>
    <row r="214" spans="1:12">
      <c r="A214" s="174"/>
      <c r="B214" s="57" t="s">
        <v>256</v>
      </c>
      <c r="C214" s="391"/>
      <c r="D214" s="19"/>
      <c r="H214" s="188"/>
      <c r="I214" s="189"/>
      <c r="J214" s="176"/>
      <c r="K214" s="198"/>
      <c r="L214" s="176"/>
    </row>
    <row r="215" spans="1:12">
      <c r="A215" s="174"/>
      <c r="B215" s="57" t="s">
        <v>257</v>
      </c>
      <c r="C215" s="391"/>
      <c r="E215" s="19"/>
      <c r="H215" s="188"/>
      <c r="I215" s="189"/>
      <c r="J215" s="176"/>
      <c r="K215" s="198"/>
      <c r="L215" s="176"/>
    </row>
    <row r="216" spans="1:12">
      <c r="A216" s="174"/>
      <c r="B216" s="57" t="s">
        <v>258</v>
      </c>
      <c r="C216" s="391">
        <v>0.08</v>
      </c>
      <c r="H216" s="188"/>
      <c r="I216" s="189"/>
      <c r="J216" s="176"/>
      <c r="K216" s="198"/>
      <c r="L216" s="176"/>
    </row>
    <row r="217" spans="1:12">
      <c r="A217" s="174"/>
      <c r="B217" s="57" t="s">
        <v>93</v>
      </c>
      <c r="C217" s="427">
        <v>0.08</v>
      </c>
      <c r="H217" s="188"/>
      <c r="I217" s="189"/>
      <c r="J217" s="176"/>
      <c r="K217" s="198"/>
      <c r="L217" s="176"/>
    </row>
    <row r="218" spans="1:12">
      <c r="A218" s="174"/>
      <c r="B218" s="57" t="s">
        <v>94</v>
      </c>
      <c r="C218" s="427">
        <v>0.05</v>
      </c>
      <c r="H218" s="188"/>
      <c r="I218" s="189"/>
      <c r="J218" s="176"/>
      <c r="K218" s="198"/>
      <c r="L218" s="176"/>
    </row>
    <row r="219" spans="1:12">
      <c r="A219" s="174"/>
      <c r="B219" s="57" t="s">
        <v>122</v>
      </c>
      <c r="C219" s="427">
        <v>2.5000000000000001E-2</v>
      </c>
      <c r="H219" s="188"/>
      <c r="I219" s="189"/>
      <c r="J219" s="176"/>
      <c r="K219" s="198"/>
      <c r="L219" s="176"/>
    </row>
    <row r="220" spans="1:12">
      <c r="A220" s="5"/>
      <c r="B220" s="57" t="s">
        <v>230</v>
      </c>
      <c r="C220" s="417"/>
      <c r="H220" s="188"/>
      <c r="I220" s="189"/>
      <c r="J220" s="176"/>
      <c r="K220" s="198"/>
      <c r="L220" s="176"/>
    </row>
    <row r="221" spans="1:12">
      <c r="A221" s="191"/>
      <c r="B221" s="149"/>
      <c r="C221" s="192"/>
      <c r="D221" s="149"/>
      <c r="E221" s="149"/>
      <c r="F221" s="149"/>
      <c r="G221" s="149"/>
      <c r="H221" s="176"/>
      <c r="J221" s="16"/>
      <c r="K221" s="16"/>
    </row>
  </sheetData>
  <dataConsolidate link="1"/>
  <mergeCells count="49">
    <mergeCell ref="C138:D138"/>
    <mergeCell ref="H170:I170"/>
    <mergeCell ref="H151:I151"/>
    <mergeCell ref="H10:I10"/>
    <mergeCell ref="H11:I11"/>
    <mergeCell ref="H56:I57"/>
    <mergeCell ref="H53:I54"/>
    <mergeCell ref="H17:I17"/>
    <mergeCell ref="H23:I23"/>
    <mergeCell ref="H45:I45"/>
    <mergeCell ref="H50:I50"/>
    <mergeCell ref="H51:I51"/>
    <mergeCell ref="H46:I46"/>
    <mergeCell ref="H42:I44"/>
    <mergeCell ref="H93:I96"/>
    <mergeCell ref="H16:I16"/>
    <mergeCell ref="H195:I195"/>
    <mergeCell ref="H32:I32"/>
    <mergeCell ref="H36:I36"/>
    <mergeCell ref="H37:I37"/>
    <mergeCell ref="H193:I193"/>
    <mergeCell ref="H194:I194"/>
    <mergeCell ref="H83:I83"/>
    <mergeCell ref="H84:I84"/>
    <mergeCell ref="H85:I85"/>
    <mergeCell ref="H86:I86"/>
    <mergeCell ref="H87:I87"/>
    <mergeCell ref="H82:I82"/>
    <mergeCell ref="H181:I181"/>
    <mergeCell ref="H176:I180"/>
    <mergeCell ref="H182:I182"/>
    <mergeCell ref="H125:I125"/>
    <mergeCell ref="H8:I8"/>
    <mergeCell ref="H9:I9"/>
    <mergeCell ref="H1:I6"/>
    <mergeCell ref="H79:I79"/>
    <mergeCell ref="J1:K6"/>
    <mergeCell ref="H12:I12"/>
    <mergeCell ref="H13:I13"/>
    <mergeCell ref="H14:I14"/>
    <mergeCell ref="H15:I15"/>
    <mergeCell ref="H126:I126"/>
    <mergeCell ref="H131:I131"/>
    <mergeCell ref="H137:I137"/>
    <mergeCell ref="H132:I134"/>
    <mergeCell ref="H169:I169"/>
    <mergeCell ref="H150:I150"/>
    <mergeCell ref="H161:I161"/>
    <mergeCell ref="H164:I168"/>
  </mergeCells>
  <dataValidations count="29">
    <dataValidation type="date" showInputMessage="1" showErrorMessage="1" sqref="D136 D134 C135:C137 C124 C58:D58 C78 C77:D77 D78:D80">
      <formula1>1</formula1>
      <formula2>#REF!</formula2>
    </dataValidation>
    <dataValidation type="list" showInputMessage="1" showErrorMessage="1" sqref="C63:D63 C57:D57 C69:D69 C79:C80 C75:D75 C99 C110">
      <formula1>"Yes, No"</formula1>
    </dataValidation>
    <dataValidation type="list" showInputMessage="1" showErrorMessage="1" sqref="C51:D51">
      <formula1>"0,1,2,3,4"</formula1>
    </dataValidation>
    <dataValidation showInputMessage="1" showErrorMessage="1" sqref="D17:D19 C129:C134 C45:D50 C9:D9 C16:D16 C52:D52 J170:J175 C64:D64 C60:D62 C76:D76 E126 C193:C198 C200:C203 C70:D70 C54:D56 C66:D68 C97:C98 B81 C92 D81:D86 E37:G37 D131:D133 C27:C29 E153:G153 C82:C87 G27:G31 C72:D74 C95 D121:D122 G18:G20 C138:C139 F19:F20 J182:J185 C114:C119 E170:E172 E17:E20 C108:C109 C103 C106 D129 E173:F174 E164:E168 E182:E185 E176:E180 F175:F185 F149:F150 E150 C156:C159 C36:G36 C32:C34 D23:G25 G149:G152 E152:F152 F160:F172 G160:G185 D38:G39 C141:C144 G40:G41 D40 M144:N146 D145:D146 G145:G146"/>
    <dataValidation type="date" showInputMessage="1" showErrorMessage="1" sqref="C13:D14">
      <formula1>1</formula1>
      <formula2>41640</formula2>
    </dataValidation>
    <dataValidation type="list" allowBlank="1" showInputMessage="1" showErrorMessage="1" sqref="C17">
      <formula1>"TRUE, FALSE"</formula1>
    </dataValidation>
    <dataValidation type="list" showInputMessage="1" showErrorMessage="1" sqref="C15:D15 F125:F127 E127">
      <formula1>"M,F"</formula1>
    </dataValidation>
    <dataValidation type="list" allowBlank="1" showInputMessage="1" showErrorMessage="1" sqref="C182:D182 C170:D170">
      <formula1>"Yes, No"</formula1>
    </dataValidation>
    <dataValidation type="date" showInputMessage="1" showErrorMessage="1" sqref="D71">
      <formula1>1</formula1>
      <formula2>D44</formula2>
    </dataValidation>
    <dataValidation type="date" showInputMessage="1" showErrorMessage="1" sqref="C71">
      <formula1>1</formula1>
      <formula2>B44</formula2>
    </dataValidation>
    <dataValidation type="list" allowBlank="1" showInputMessage="1" showErrorMessage="1" sqref="C161:D161">
      <formula1>"0, 1,2"</formula1>
    </dataValidation>
    <dataValidation type="list" allowBlank="1" showInputMessage="1" showErrorMessage="1" sqref="C104 C180:D180 C93 C168:D168">
      <formula1>"Nil, CPI, Fixed"</formula1>
    </dataValidation>
    <dataValidation type="date" allowBlank="1" showInputMessage="1" showErrorMessage="1" sqref="C185:D185">
      <formula1>DATE(YEAR(C41)+55,MONTH(C41),DAY(C41))</formula1>
      <formula2>TODAY()</formula2>
    </dataValidation>
    <dataValidation type="decimal" operator="greaterThan" allowBlank="1" showInputMessage="1" showErrorMessage="1" sqref="C176:D176 C164:D164 C178:D178 C166:D166">
      <formula1>0</formula1>
    </dataValidation>
    <dataValidation type="decimal" operator="greaterThanOrEqual" allowBlank="1" showInputMessage="1" showErrorMessage="1" sqref="C183:D184 C171:D172">
      <formula1>0</formula1>
    </dataValidation>
    <dataValidation type="decimal" allowBlank="1" showInputMessage="1" showErrorMessage="1" sqref="C102 C177:D177 C91 C165:D165">
      <formula1>0</formula1>
      <formula2>1</formula2>
    </dataValidation>
    <dataValidation type="whole" allowBlank="1" showInputMessage="1" showErrorMessage="1" sqref="C179:D179 C167:D167">
      <formula1>0</formula1>
      <formula2>15</formula2>
    </dataValidation>
    <dataValidation type="decimal" allowBlank="1" showInputMessage="1" showErrorMessage="1" sqref="C181:D181 D169">
      <formula1>0.01</formula1>
      <formula2>0.08</formula2>
    </dataValidation>
    <dataValidation type="date" showInputMessage="1" showErrorMessage="1" sqref="D59">
      <formula1>1</formula1>
      <formula2>D15</formula2>
    </dataValidation>
    <dataValidation type="date" showInputMessage="1" showErrorMessage="1" sqref="C59 C53:D53">
      <formula1>1</formula1>
      <formula2>B9</formula2>
    </dataValidation>
    <dataValidation type="list" allowBlank="1" showInputMessage="1" showErrorMessage="1" sqref="C89">
      <formula1>"0,1,2"</formula1>
    </dataValidation>
    <dataValidation type="list" allowBlank="1" showInputMessage="1" showErrorMessage="1" sqref="C94 C105">
      <formula1>"1%, 2%, 3%, 4%, 5%"</formula1>
    </dataValidation>
    <dataValidation type="whole" showInputMessage="1" showErrorMessage="1" sqref="C96 C107">
      <formula1>1</formula1>
      <formula2>50</formula2>
    </dataValidation>
    <dataValidation type="date" showInputMessage="1" showErrorMessage="1" sqref="D65">
      <formula1>1</formula1>
      <formula2>C9</formula2>
    </dataValidation>
    <dataValidation type="whole" showInputMessage="1" showErrorMessage="1" errorTitle="Deferred retirement limit" error="Cannot defer past age 80 of the oldest person in the couple." sqref="C19">
      <formula1>0</formula1>
      <formula2>100-MIN(YEARFRAC(DateOfBirth1,TODAY()),IF(D13="",100,YEARFRAC(DateOfBirth2,TODAY())))</formula2>
    </dataValidation>
    <dataValidation type="list" allowBlank="1" showInputMessage="1" showErrorMessage="1" sqref="C175:D175 C163:D163">
      <formula1>#REF!</formula1>
    </dataValidation>
    <dataValidation type="date" showInputMessage="1" showErrorMessage="1" sqref="C65">
      <formula1>1</formula1>
      <formula2>B22</formula2>
    </dataValidation>
    <dataValidation type="date" allowBlank="1" showInputMessage="1" showErrorMessage="1" sqref="C173:D174">
      <formula1>DATE(YEAR(C13)+55,MONTH(C13),DAY(C13))</formula1>
      <formula2>TODAY()</formula2>
    </dataValidation>
    <dataValidation type="list" allowBlank="1" showInputMessage="1" showErrorMessage="1" sqref="C145">
      <formula1>"High, Medium, Very High"</formula1>
    </dataValidation>
  </dataValidations>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Scroll Bar 1">
              <controlPr defaultSize="0" autoPict="0">
                <anchor moveWithCells="1">
                  <from>
                    <xdr:col>2</xdr:col>
                    <xdr:colOff>76200</xdr:colOff>
                    <xdr:row>135</xdr:row>
                    <xdr:rowOff>171450</xdr:rowOff>
                  </from>
                  <to>
                    <xdr:col>3</xdr:col>
                    <xdr:colOff>628650</xdr:colOff>
                    <xdr:row>136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sheetPr>
  <dimension ref="A1:K78"/>
  <sheetViews>
    <sheetView workbookViewId="0">
      <selection activeCell="A15" sqref="A15"/>
    </sheetView>
  </sheetViews>
  <sheetFormatPr defaultRowHeight="15"/>
  <cols>
    <col min="1" max="1" width="20" customWidth="1"/>
    <col min="2" max="2" width="23.77734375" customWidth="1"/>
    <col min="3" max="3" width="13.6640625" customWidth="1"/>
    <col min="4" max="4" width="6.77734375" customWidth="1"/>
    <col min="5" max="5" width="10.33203125" customWidth="1"/>
    <col min="6" max="9" width="13.88671875" customWidth="1"/>
    <col min="10" max="10" width="18.44140625" customWidth="1"/>
  </cols>
  <sheetData>
    <row r="1" spans="1:11" ht="15.75">
      <c r="A1" s="10" t="s">
        <v>180</v>
      </c>
      <c r="B1" s="10"/>
      <c r="C1" s="10"/>
      <c r="E1" s="10" t="s">
        <v>191</v>
      </c>
      <c r="F1" s="10"/>
      <c r="G1" s="10"/>
      <c r="H1" s="10"/>
      <c r="I1" s="10"/>
      <c r="J1" s="10"/>
      <c r="K1" s="26"/>
    </row>
    <row r="2" spans="1:11" s="8" customFormat="1" ht="15.75">
      <c r="A2" s="142" t="s">
        <v>181</v>
      </c>
      <c r="B2" s="421">
        <v>0.05</v>
      </c>
      <c r="C2" s="141"/>
      <c r="E2" s="140" t="s">
        <v>0</v>
      </c>
      <c r="F2" s="140" t="s">
        <v>192</v>
      </c>
      <c r="G2" s="140" t="s">
        <v>193</v>
      </c>
      <c r="H2" s="140" t="s">
        <v>177</v>
      </c>
      <c r="I2" s="140" t="s">
        <v>178</v>
      </c>
      <c r="J2" s="8" t="s">
        <v>179</v>
      </c>
    </row>
    <row r="3" spans="1:11" ht="15.75">
      <c r="A3" s="142" t="s">
        <v>182</v>
      </c>
      <c r="B3" s="143">
        <v>1E-3</v>
      </c>
      <c r="C3" s="144"/>
      <c r="E3" s="141">
        <v>55</v>
      </c>
      <c r="F3" s="151">
        <v>21732</v>
      </c>
      <c r="G3" s="151">
        <v>21732</v>
      </c>
      <c r="H3" s="410">
        <v>2000000</v>
      </c>
      <c r="I3" s="411">
        <v>0</v>
      </c>
      <c r="J3" s="152">
        <v>0</v>
      </c>
    </row>
    <row r="4" spans="1:11" ht="15.75">
      <c r="A4" s="145" t="s">
        <v>183</v>
      </c>
      <c r="B4" s="141" t="str">
        <f>TEXT(100*(B2-B3),"@") &amp; "% to " &amp; TEXT(100*(B2+B3),"@") &amp; "%"</f>
        <v>4.9% to 5.1%</v>
      </c>
      <c r="C4" s="141"/>
      <c r="E4" s="141">
        <v>60</v>
      </c>
      <c r="F4" s="151">
        <v>19906</v>
      </c>
      <c r="G4" s="151">
        <v>19906</v>
      </c>
      <c r="H4" s="410">
        <v>2000000</v>
      </c>
      <c r="I4" s="411"/>
      <c r="J4" s="152"/>
    </row>
    <row r="5" spans="1:11" ht="15.75">
      <c r="A5" s="90"/>
      <c r="B5" s="141"/>
      <c r="C5" s="141"/>
      <c r="E5" s="141">
        <v>65</v>
      </c>
      <c r="F5" s="151">
        <v>18080</v>
      </c>
      <c r="G5" s="151">
        <v>18080</v>
      </c>
      <c r="H5" s="410">
        <v>2000000</v>
      </c>
      <c r="I5" s="411"/>
      <c r="J5" s="152"/>
    </row>
    <row r="6" spans="1:11" ht="15.75">
      <c r="A6" s="142" t="s">
        <v>184</v>
      </c>
      <c r="B6" s="146" t="s">
        <v>479</v>
      </c>
      <c r="C6" s="141"/>
      <c r="E6" s="141"/>
      <c r="F6" s="151"/>
      <c r="G6" s="151"/>
      <c r="H6" s="410"/>
      <c r="I6" s="411"/>
      <c r="J6" s="152"/>
    </row>
    <row r="7" spans="1:11" ht="15.75">
      <c r="A7" s="79"/>
      <c r="B7" s="144"/>
      <c r="C7" s="141"/>
      <c r="E7" s="141"/>
      <c r="F7" s="151"/>
      <c r="G7" s="151"/>
      <c r="H7" s="410"/>
      <c r="I7" s="411"/>
      <c r="J7" s="152"/>
    </row>
    <row r="8" spans="1:11" ht="15.75">
      <c r="A8" s="142" t="s">
        <v>185</v>
      </c>
      <c r="B8" s="147" t="s">
        <v>508</v>
      </c>
      <c r="C8" s="141"/>
      <c r="E8" s="141"/>
      <c r="F8" s="151"/>
      <c r="G8" s="151"/>
      <c r="H8" s="410"/>
      <c r="I8" s="412"/>
      <c r="J8" s="152"/>
    </row>
    <row r="9" spans="1:11" ht="15.75">
      <c r="A9" s="142"/>
      <c r="B9" s="141"/>
      <c r="C9" s="141"/>
      <c r="E9" s="141"/>
      <c r="F9" s="151"/>
      <c r="G9" s="151"/>
      <c r="H9" s="410"/>
      <c r="I9" s="412"/>
      <c r="J9" s="152"/>
    </row>
    <row r="10" spans="1:11" ht="15.75">
      <c r="A10" s="141"/>
      <c r="B10" s="141"/>
      <c r="C10" s="141"/>
      <c r="E10" s="141"/>
      <c r="F10" s="151"/>
      <c r="G10" s="151"/>
      <c r="H10" s="410"/>
      <c r="I10" s="412"/>
      <c r="J10" s="152"/>
    </row>
    <row r="11" spans="1:11" s="229" customFormat="1" ht="15.75">
      <c r="A11" s="140" t="s">
        <v>178</v>
      </c>
      <c r="B11" s="402">
        <v>0</v>
      </c>
      <c r="C11" s="403">
        <v>0</v>
      </c>
      <c r="E11" s="141"/>
      <c r="F11" s="151"/>
      <c r="G11" s="151"/>
      <c r="H11" s="410"/>
      <c r="I11" s="412"/>
      <c r="J11" s="152"/>
    </row>
    <row r="12" spans="1:11" s="229" customFormat="1" ht="15.75">
      <c r="A12" s="141"/>
      <c r="B12" s="141"/>
      <c r="C12" s="141"/>
      <c r="E12" s="141"/>
      <c r="F12" s="151"/>
      <c r="G12" s="151"/>
      <c r="H12" s="410"/>
      <c r="I12" s="412"/>
      <c r="J12" s="152"/>
    </row>
    <row r="13" spans="1:11" ht="15.75">
      <c r="A13" s="140" t="s">
        <v>186</v>
      </c>
      <c r="B13" s="141"/>
      <c r="C13" s="141"/>
      <c r="E13" s="141"/>
      <c r="F13" s="151"/>
      <c r="G13" s="151"/>
      <c r="H13" s="410"/>
      <c r="I13" s="412"/>
      <c r="J13" s="152"/>
    </row>
    <row r="14" spans="1:11" ht="15.75">
      <c r="A14" s="148" t="s">
        <v>187</v>
      </c>
      <c r="B14" s="145" t="str">
        <f>TEXT("Value of ","@") &amp; B6</f>
        <v>Value of Annual Spend</v>
      </c>
      <c r="C14" s="148" t="s">
        <v>188</v>
      </c>
      <c r="E14" s="141"/>
      <c r="F14" s="151"/>
      <c r="G14" s="151"/>
      <c r="H14" s="410"/>
      <c r="I14" s="412"/>
      <c r="J14" s="152"/>
    </row>
    <row r="15" spans="1:11" ht="15.75">
      <c r="A15" s="407" t="s">
        <v>509</v>
      </c>
      <c r="B15" s="406">
        <v>35015.892877077647</v>
      </c>
      <c r="C15" s="404">
        <v>1</v>
      </c>
      <c r="E15" s="141"/>
      <c r="F15" s="151"/>
      <c r="G15" s="151"/>
      <c r="H15" s="410"/>
      <c r="I15" s="412"/>
      <c r="J15" s="152"/>
    </row>
    <row r="16" spans="1:11" ht="15.75">
      <c r="A16" s="407" t="s">
        <v>510</v>
      </c>
      <c r="B16" s="406">
        <v>875397.32192694105</v>
      </c>
      <c r="C16" s="404">
        <v>0</v>
      </c>
      <c r="E16" s="141"/>
      <c r="F16" s="151"/>
      <c r="G16" s="151"/>
      <c r="H16" s="410"/>
      <c r="I16" s="412"/>
      <c r="J16" s="152"/>
    </row>
    <row r="17" spans="1:10" ht="15.75">
      <c r="A17" s="407">
        <v>1</v>
      </c>
      <c r="B17" s="406">
        <v>455206.60740200937</v>
      </c>
      <c r="C17" s="404">
        <v>0</v>
      </c>
      <c r="E17" s="141"/>
      <c r="F17" s="151"/>
      <c r="G17" s="151"/>
      <c r="H17" s="410"/>
      <c r="I17" s="412"/>
      <c r="J17" s="152"/>
    </row>
    <row r="18" spans="1:10" ht="15.75">
      <c r="A18" s="407">
        <v>2</v>
      </c>
      <c r="B18" s="406">
        <v>245111.2501395435</v>
      </c>
      <c r="C18" s="404">
        <v>5.4999999999999997E-3</v>
      </c>
      <c r="E18" s="141"/>
      <c r="F18" s="151"/>
      <c r="G18" s="151"/>
      <c r="H18" s="410"/>
      <c r="I18" s="412"/>
      <c r="J18" s="152"/>
    </row>
    <row r="19" spans="1:10" ht="15.75">
      <c r="A19" s="407">
        <v>3</v>
      </c>
      <c r="B19" s="402">
        <v>140063.57150831056</v>
      </c>
      <c r="C19" s="404">
        <v>0.161</v>
      </c>
      <c r="E19" s="141"/>
      <c r="F19" s="151"/>
      <c r="G19" s="151"/>
      <c r="H19" s="410"/>
      <c r="I19" s="412"/>
      <c r="J19" s="152"/>
    </row>
    <row r="20" spans="1:10" ht="15.75">
      <c r="A20" s="407">
        <v>4</v>
      </c>
      <c r="B20" s="402">
        <v>192587.41082392703</v>
      </c>
      <c r="C20" s="404">
        <v>2.3E-2</v>
      </c>
      <c r="E20" s="141"/>
      <c r="F20" s="151"/>
      <c r="G20" s="151"/>
      <c r="H20" s="410"/>
      <c r="I20" s="412"/>
      <c r="J20" s="152"/>
    </row>
    <row r="21" spans="1:10">
      <c r="A21" s="407">
        <v>5</v>
      </c>
      <c r="B21" s="402">
        <v>166325.49116611879</v>
      </c>
      <c r="C21" s="404">
        <v>6.4500000000000002E-2</v>
      </c>
      <c r="E21" s="2"/>
      <c r="F21" s="17"/>
      <c r="G21" s="17"/>
      <c r="H21" s="44"/>
      <c r="I21" s="44"/>
      <c r="J21" s="413"/>
    </row>
    <row r="22" spans="1:10">
      <c r="A22" s="407">
        <v>6</v>
      </c>
      <c r="B22" s="402">
        <v>179456.4509950229</v>
      </c>
      <c r="C22" s="404">
        <v>0.04</v>
      </c>
      <c r="E22" s="2"/>
      <c r="F22" s="17"/>
      <c r="G22" s="17"/>
      <c r="H22" s="44"/>
      <c r="I22" s="44"/>
      <c r="J22" s="413"/>
    </row>
    <row r="23" spans="1:10">
      <c r="A23" s="408">
        <v>7</v>
      </c>
      <c r="B23" s="402">
        <v>172890.97108057083</v>
      </c>
      <c r="C23" s="405">
        <v>5.3499999999999999E-2</v>
      </c>
      <c r="E23" s="2"/>
      <c r="F23" s="17"/>
      <c r="G23" s="17"/>
      <c r="H23" s="44"/>
      <c r="I23" s="44"/>
      <c r="J23" s="413"/>
    </row>
    <row r="24" spans="1:10">
      <c r="A24" s="408">
        <v>8</v>
      </c>
      <c r="B24" s="402">
        <v>176173.71103779686</v>
      </c>
      <c r="C24" s="405">
        <v>4.65E-2</v>
      </c>
      <c r="E24" s="2"/>
      <c r="F24" s="17"/>
      <c r="G24" s="17"/>
      <c r="H24" s="44"/>
      <c r="I24" s="44"/>
      <c r="J24" s="413"/>
    </row>
    <row r="25" spans="1:10">
      <c r="A25" s="408">
        <v>9</v>
      </c>
      <c r="B25" s="402">
        <v>174532.34105918385</v>
      </c>
      <c r="C25" s="405">
        <v>5.1499999999999997E-2</v>
      </c>
      <c r="E25" s="2"/>
      <c r="F25" s="17"/>
      <c r="G25" s="17"/>
      <c r="H25" s="44"/>
      <c r="I25" s="44"/>
      <c r="J25" s="413"/>
    </row>
    <row r="26" spans="1:10">
      <c r="A26" s="409">
        <v>10</v>
      </c>
      <c r="B26" s="44">
        <v>175353.02604849037</v>
      </c>
      <c r="C26" s="21">
        <v>4.8500000000000001E-2</v>
      </c>
      <c r="E26" s="2"/>
      <c r="F26" s="17"/>
      <c r="G26" s="17"/>
      <c r="H26" s="44"/>
      <c r="I26" s="44"/>
      <c r="J26" s="413"/>
    </row>
    <row r="27" spans="1:10">
      <c r="A27" s="409">
        <v>11</v>
      </c>
      <c r="B27" s="44">
        <v>174942.68355383712</v>
      </c>
      <c r="C27" s="21">
        <v>4.9500000000000002E-2</v>
      </c>
      <c r="E27" s="2"/>
      <c r="F27" s="17"/>
      <c r="G27" s="17"/>
      <c r="H27" s="44"/>
      <c r="I27" s="44"/>
      <c r="J27" s="413"/>
    </row>
    <row r="28" spans="1:10">
      <c r="A28" s="409"/>
      <c r="B28" s="44"/>
      <c r="C28" s="21"/>
      <c r="E28" s="2"/>
      <c r="F28" s="17"/>
      <c r="G28" s="17"/>
      <c r="H28" s="44"/>
      <c r="I28" s="44"/>
      <c r="J28" s="413"/>
    </row>
    <row r="29" spans="1:10">
      <c r="A29" s="409"/>
      <c r="B29" s="44"/>
      <c r="C29" s="21"/>
      <c r="E29" s="2"/>
      <c r="F29" s="17"/>
      <c r="G29" s="17"/>
      <c r="H29" s="44"/>
      <c r="I29" s="44"/>
      <c r="J29" s="413"/>
    </row>
    <row r="30" spans="1:10">
      <c r="A30" s="409"/>
      <c r="B30" s="44"/>
      <c r="C30" s="21"/>
      <c r="E30" s="2"/>
      <c r="F30" s="17"/>
      <c r="G30" s="17"/>
      <c r="H30" s="44"/>
      <c r="I30" s="44"/>
      <c r="J30" s="413"/>
    </row>
    <row r="31" spans="1:10">
      <c r="A31" s="409"/>
      <c r="B31" s="44"/>
      <c r="C31" s="21"/>
      <c r="E31" s="2"/>
      <c r="F31" s="17"/>
      <c r="G31" s="17"/>
      <c r="H31" s="44"/>
      <c r="I31" s="44"/>
      <c r="J31" s="413"/>
    </row>
    <row r="32" spans="1:10">
      <c r="A32" s="409"/>
      <c r="B32" s="44"/>
      <c r="C32" s="21"/>
      <c r="E32" s="2"/>
      <c r="F32" s="17"/>
      <c r="G32" s="17"/>
      <c r="H32" s="44"/>
      <c r="I32" s="44"/>
      <c r="J32" s="413"/>
    </row>
    <row r="33" spans="1:10">
      <c r="A33" s="409"/>
      <c r="B33" s="44"/>
      <c r="C33" s="21"/>
      <c r="E33" s="2"/>
      <c r="F33" s="17"/>
      <c r="G33" s="17"/>
      <c r="H33" s="44"/>
      <c r="I33" s="44"/>
      <c r="J33" s="413"/>
    </row>
    <row r="34" spans="1:10">
      <c r="A34" s="409"/>
      <c r="B34" s="44"/>
      <c r="C34" s="21"/>
      <c r="E34" s="2"/>
      <c r="F34" s="17"/>
      <c r="G34" s="17"/>
      <c r="H34" s="44"/>
      <c r="I34" s="44"/>
      <c r="J34" s="413"/>
    </row>
    <row r="35" spans="1:10">
      <c r="A35" s="409"/>
      <c r="B35" s="44"/>
      <c r="C35" s="21"/>
      <c r="E35" s="2"/>
      <c r="F35" s="17"/>
      <c r="G35" s="17"/>
      <c r="H35" s="44"/>
      <c r="I35" s="44"/>
      <c r="J35" s="413"/>
    </row>
    <row r="36" spans="1:10">
      <c r="A36" s="409"/>
      <c r="B36" s="44"/>
      <c r="C36" s="21"/>
      <c r="E36" s="2"/>
      <c r="F36" s="17"/>
      <c r="G36" s="17"/>
      <c r="H36" s="44"/>
      <c r="I36" s="44"/>
      <c r="J36" s="413"/>
    </row>
    <row r="37" spans="1:10">
      <c r="A37" s="409"/>
      <c r="B37" s="44"/>
      <c r="C37" s="21"/>
      <c r="E37" s="2"/>
      <c r="F37" s="17"/>
      <c r="G37" s="17"/>
      <c r="H37" s="44"/>
      <c r="I37" s="44"/>
      <c r="J37" s="413"/>
    </row>
    <row r="38" spans="1:10">
      <c r="A38" s="409"/>
      <c r="B38" s="44"/>
      <c r="C38" s="21"/>
      <c r="E38" s="2"/>
      <c r="F38" s="17"/>
      <c r="G38" s="17"/>
      <c r="H38" s="44"/>
      <c r="I38" s="44"/>
      <c r="J38" s="413"/>
    </row>
    <row r="39" spans="1:10">
      <c r="A39" s="409"/>
      <c r="B39" s="44"/>
      <c r="C39" s="21"/>
      <c r="E39" s="2"/>
      <c r="F39" s="17"/>
      <c r="G39" s="17"/>
      <c r="H39" s="44"/>
      <c r="I39" s="44"/>
      <c r="J39" s="413"/>
    </row>
    <row r="40" spans="1:10">
      <c r="A40" s="409"/>
      <c r="B40" s="44"/>
      <c r="C40" s="21"/>
      <c r="E40" s="2"/>
      <c r="F40" s="17"/>
      <c r="G40" s="17"/>
      <c r="H40" s="44"/>
      <c r="I40" s="44"/>
      <c r="J40" s="413"/>
    </row>
    <row r="41" spans="1:10">
      <c r="A41" s="409"/>
      <c r="B41" s="44"/>
      <c r="C41" s="21"/>
      <c r="E41" s="2"/>
      <c r="F41" s="17"/>
      <c r="G41" s="17"/>
      <c r="H41" s="44"/>
      <c r="I41" s="44"/>
      <c r="J41" s="413"/>
    </row>
    <row r="42" spans="1:10">
      <c r="A42" s="409"/>
      <c r="B42" s="44"/>
      <c r="C42" s="21"/>
      <c r="E42" s="2"/>
      <c r="F42" s="17"/>
      <c r="G42" s="17"/>
      <c r="H42" s="44"/>
      <c r="I42" s="44"/>
      <c r="J42" s="413"/>
    </row>
    <row r="43" spans="1:10">
      <c r="A43" s="409"/>
      <c r="B43" s="44"/>
      <c r="C43" s="21"/>
      <c r="E43" s="2"/>
      <c r="F43" s="17"/>
      <c r="G43" s="17"/>
      <c r="H43" s="44"/>
      <c r="I43" s="44"/>
      <c r="J43" s="413"/>
    </row>
    <row r="44" spans="1:10">
      <c r="A44" s="409"/>
      <c r="B44" s="44"/>
      <c r="C44" s="21"/>
      <c r="E44" s="2"/>
      <c r="F44" s="17"/>
      <c r="G44" s="17"/>
      <c r="H44" s="44"/>
      <c r="I44" s="44"/>
      <c r="J44" s="413"/>
    </row>
    <row r="45" spans="1:10">
      <c r="A45" s="409"/>
      <c r="B45" s="44"/>
      <c r="C45" s="21"/>
      <c r="E45" s="2"/>
      <c r="F45" s="17"/>
      <c r="G45" s="17"/>
      <c r="H45" s="44"/>
      <c r="I45" s="44"/>
      <c r="J45" s="413"/>
    </row>
    <row r="46" spans="1:10">
      <c r="A46" s="409"/>
      <c r="B46" s="44"/>
      <c r="C46" s="21"/>
      <c r="E46" s="2"/>
      <c r="F46" s="17"/>
      <c r="G46" s="17"/>
      <c r="H46" s="44"/>
      <c r="I46" s="44"/>
      <c r="J46" s="413"/>
    </row>
    <row r="47" spans="1:10">
      <c r="A47" s="409"/>
      <c r="B47" s="44"/>
      <c r="C47" s="21"/>
      <c r="E47" s="2"/>
      <c r="F47" s="17"/>
      <c r="G47" s="17"/>
      <c r="H47" s="44"/>
      <c r="I47" s="44"/>
      <c r="J47" s="413"/>
    </row>
    <row r="48" spans="1:10">
      <c r="A48" s="409"/>
      <c r="B48" s="44"/>
      <c r="C48" s="21"/>
      <c r="E48" s="2"/>
      <c r="F48" s="17"/>
      <c r="G48" s="17"/>
      <c r="H48" s="44"/>
      <c r="I48" s="44"/>
      <c r="J48" s="413"/>
    </row>
    <row r="49" spans="1:10">
      <c r="A49" s="409"/>
      <c r="B49" s="44"/>
      <c r="C49" s="21"/>
      <c r="E49" s="2"/>
      <c r="F49" s="17"/>
      <c r="G49" s="17"/>
      <c r="H49" s="44"/>
      <c r="I49" s="44"/>
      <c r="J49" s="413"/>
    </row>
    <row r="50" spans="1:10">
      <c r="A50" s="409"/>
      <c r="B50" s="44"/>
      <c r="C50" s="21"/>
      <c r="E50" s="2"/>
      <c r="F50" s="17"/>
      <c r="G50" s="17"/>
      <c r="H50" s="44"/>
      <c r="I50" s="44"/>
      <c r="J50" s="413"/>
    </row>
    <row r="51" spans="1:10">
      <c r="A51" s="409"/>
      <c r="B51" s="44"/>
      <c r="C51" s="21"/>
      <c r="E51" s="2"/>
      <c r="F51" s="17"/>
      <c r="G51" s="17"/>
      <c r="H51" s="44"/>
      <c r="I51" s="44"/>
      <c r="J51" s="413"/>
    </row>
    <row r="52" spans="1:10">
      <c r="A52" s="409"/>
      <c r="B52" s="44"/>
      <c r="C52" s="21"/>
      <c r="E52" s="2"/>
      <c r="F52" s="17"/>
      <c r="G52" s="17"/>
      <c r="H52" s="44"/>
      <c r="I52" s="44"/>
      <c r="J52" s="413"/>
    </row>
    <row r="53" spans="1:10">
      <c r="A53" s="409"/>
      <c r="B53" s="44"/>
      <c r="C53" s="21"/>
      <c r="E53" s="2"/>
      <c r="F53" s="17"/>
      <c r="G53" s="17"/>
      <c r="H53" s="44"/>
      <c r="I53" s="44"/>
      <c r="J53" s="413"/>
    </row>
    <row r="54" spans="1:10">
      <c r="A54" s="409"/>
      <c r="B54" s="44"/>
      <c r="C54" s="21"/>
      <c r="E54" s="2"/>
      <c r="F54" s="17"/>
      <c r="G54" s="17"/>
      <c r="H54" s="44"/>
      <c r="I54" s="44"/>
      <c r="J54" s="413"/>
    </row>
    <row r="55" spans="1:10">
      <c r="A55" s="409"/>
      <c r="B55" s="44"/>
      <c r="C55" s="21"/>
      <c r="E55" s="2"/>
      <c r="F55" s="17"/>
      <c r="G55" s="17"/>
      <c r="H55" s="44"/>
      <c r="I55" s="44"/>
      <c r="J55" s="413"/>
    </row>
    <row r="56" spans="1:10">
      <c r="A56" s="409"/>
      <c r="B56" s="44"/>
      <c r="C56" s="21"/>
      <c r="E56" s="2"/>
      <c r="F56" s="17"/>
      <c r="G56" s="17"/>
      <c r="H56" s="44"/>
      <c r="I56" s="44"/>
      <c r="J56" s="413"/>
    </row>
    <row r="57" spans="1:10">
      <c r="A57" s="409"/>
      <c r="B57" s="44"/>
      <c r="C57" s="21"/>
      <c r="E57" s="2"/>
      <c r="F57" s="17"/>
      <c r="G57" s="17"/>
      <c r="H57" s="44"/>
      <c r="I57" s="44"/>
      <c r="J57" s="413"/>
    </row>
    <row r="58" spans="1:10">
      <c r="A58" s="409"/>
      <c r="B58" s="44"/>
      <c r="C58" s="21"/>
      <c r="E58" s="2"/>
      <c r="F58" s="17"/>
      <c r="G58" s="17"/>
      <c r="H58" s="44"/>
      <c r="I58" s="44"/>
      <c r="J58" s="413"/>
    </row>
    <row r="59" spans="1:10">
      <c r="A59" s="409"/>
      <c r="B59" s="44"/>
      <c r="C59" s="21"/>
      <c r="E59" s="2"/>
      <c r="F59" s="17"/>
      <c r="G59" s="17"/>
      <c r="H59" s="44"/>
      <c r="I59" s="44"/>
      <c r="J59" s="413"/>
    </row>
    <row r="60" spans="1:10">
      <c r="A60" s="409"/>
      <c r="B60" s="44"/>
      <c r="C60" s="21"/>
      <c r="E60" s="2"/>
      <c r="F60" s="17"/>
      <c r="G60" s="17"/>
      <c r="H60" s="44"/>
      <c r="I60" s="44"/>
      <c r="J60" s="413"/>
    </row>
    <row r="61" spans="1:10">
      <c r="A61" s="409"/>
      <c r="B61" s="44"/>
      <c r="C61" s="21"/>
      <c r="E61" s="2"/>
      <c r="F61" s="17"/>
      <c r="G61" s="17"/>
      <c r="H61" s="44"/>
      <c r="I61" s="44"/>
      <c r="J61" s="413"/>
    </row>
    <row r="62" spans="1:10">
      <c r="A62" s="409"/>
      <c r="B62" s="44"/>
      <c r="C62" s="21"/>
      <c r="E62" s="2"/>
      <c r="F62" s="17"/>
      <c r="G62" s="17"/>
      <c r="H62" s="44"/>
      <c r="I62" s="44"/>
      <c r="J62" s="413"/>
    </row>
    <row r="63" spans="1:10">
      <c r="A63" s="409"/>
      <c r="B63" s="44"/>
      <c r="C63" s="21"/>
      <c r="E63" s="2"/>
      <c r="F63" s="17"/>
      <c r="G63" s="17"/>
      <c r="H63" s="44"/>
      <c r="I63" s="44"/>
      <c r="J63" s="413"/>
    </row>
    <row r="64" spans="1:10">
      <c r="A64" s="409"/>
      <c r="B64" s="44"/>
      <c r="C64" s="21"/>
      <c r="E64" s="2"/>
      <c r="F64" s="17"/>
      <c r="G64" s="17"/>
      <c r="H64" s="44"/>
      <c r="I64" s="44"/>
      <c r="J64" s="413"/>
    </row>
    <row r="65" spans="1:10">
      <c r="A65" s="409"/>
      <c r="B65" s="44"/>
      <c r="C65" s="21"/>
      <c r="E65" s="2"/>
      <c r="F65" s="17"/>
      <c r="G65" s="17"/>
      <c r="H65" s="44"/>
      <c r="I65" s="44"/>
      <c r="J65" s="413"/>
    </row>
    <row r="66" spans="1:10">
      <c r="A66" s="409"/>
      <c r="B66" s="44"/>
      <c r="C66" s="21"/>
      <c r="E66" s="2"/>
      <c r="F66" s="17"/>
      <c r="G66" s="17"/>
      <c r="H66" s="44"/>
      <c r="I66" s="44"/>
      <c r="J66" s="413"/>
    </row>
    <row r="67" spans="1:10">
      <c r="A67" s="409"/>
      <c r="B67" s="44"/>
      <c r="C67" s="21"/>
      <c r="E67" s="2"/>
      <c r="F67" s="17"/>
      <c r="G67" s="17"/>
      <c r="H67" s="44"/>
      <c r="I67" s="44"/>
      <c r="J67" s="413"/>
    </row>
    <row r="68" spans="1:10">
      <c r="A68" s="409"/>
      <c r="B68" s="44"/>
      <c r="C68" s="21"/>
      <c r="E68" s="2"/>
      <c r="F68" s="17"/>
      <c r="G68" s="17"/>
      <c r="H68" s="44"/>
      <c r="I68" s="44"/>
      <c r="J68" s="413"/>
    </row>
    <row r="69" spans="1:10">
      <c r="A69" s="409"/>
      <c r="B69" s="44"/>
      <c r="C69" s="21"/>
      <c r="E69" s="2"/>
      <c r="F69" s="17"/>
      <c r="G69" s="17"/>
      <c r="H69" s="44"/>
      <c r="I69" s="44"/>
      <c r="J69" s="413"/>
    </row>
    <row r="70" spans="1:10">
      <c r="A70" s="409"/>
      <c r="B70" s="44"/>
      <c r="C70" s="21"/>
      <c r="E70" s="2"/>
      <c r="F70" s="17"/>
      <c r="G70" s="17"/>
      <c r="H70" s="44"/>
      <c r="I70" s="44"/>
      <c r="J70" s="413"/>
    </row>
    <row r="71" spans="1:10">
      <c r="A71" s="409"/>
      <c r="B71" s="44"/>
      <c r="C71" s="21"/>
      <c r="E71" s="2"/>
      <c r="F71" s="17"/>
      <c r="G71" s="17"/>
      <c r="H71" s="44"/>
      <c r="I71" s="44"/>
      <c r="J71" s="413"/>
    </row>
    <row r="72" spans="1:10">
      <c r="A72" s="409"/>
      <c r="B72" s="44"/>
      <c r="C72" s="21"/>
      <c r="E72" s="2"/>
      <c r="F72" s="17"/>
      <c r="G72" s="17"/>
      <c r="H72" s="44"/>
      <c r="I72" s="44"/>
      <c r="J72" s="413"/>
    </row>
    <row r="73" spans="1:10">
      <c r="A73" s="409"/>
      <c r="B73" s="44"/>
      <c r="C73" s="21"/>
      <c r="E73" s="2"/>
      <c r="F73" s="17"/>
      <c r="G73" s="17"/>
      <c r="H73" s="44"/>
      <c r="I73" s="44"/>
      <c r="J73" s="413"/>
    </row>
    <row r="74" spans="1:10">
      <c r="A74" s="409"/>
      <c r="B74" s="44"/>
      <c r="C74" s="21"/>
      <c r="E74" s="2"/>
      <c r="F74" s="17"/>
      <c r="G74" s="17"/>
      <c r="H74" s="44"/>
      <c r="I74" s="44"/>
      <c r="J74" s="413"/>
    </row>
    <row r="75" spans="1:10">
      <c r="A75" s="409"/>
      <c r="B75" s="44"/>
      <c r="C75" s="21"/>
      <c r="E75" s="2"/>
      <c r="F75" s="17"/>
      <c r="G75" s="17"/>
      <c r="H75" s="2"/>
      <c r="I75" s="44"/>
      <c r="J75" s="413"/>
    </row>
    <row r="76" spans="1:10">
      <c r="A76" s="409"/>
      <c r="B76" s="44"/>
      <c r="C76" s="21"/>
      <c r="E76" s="2"/>
      <c r="F76" s="17"/>
      <c r="G76" s="17"/>
      <c r="H76" s="2"/>
      <c r="I76" s="44"/>
      <c r="J76" s="413"/>
    </row>
    <row r="77" spans="1:10">
      <c r="A77" s="2"/>
      <c r="B77" s="44"/>
      <c r="C77" s="2"/>
      <c r="I77" s="44"/>
      <c r="J77" s="413"/>
    </row>
    <row r="78" spans="1:10">
      <c r="A78" s="2"/>
      <c r="B78" s="44"/>
      <c r="C78" s="2"/>
      <c r="J78" s="413"/>
    </row>
  </sheetData>
  <dataValidations count="2">
    <dataValidation type="list" allowBlank="1" showInputMessage="1" showErrorMessage="1" sqref="B8">
      <formula1>"Linear-quicker, Bisection-slower, RegularFalsi-solid"</formula1>
    </dataValidation>
    <dataValidation type="list" allowBlank="1" showInputMessage="1" showErrorMessage="1" sqref="B6">
      <formula1>"Annual Spend,SMSF Balance,NonSuper Investment Portfolio"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HealtchCheck_Batch">
                <anchor moveWithCells="1" sizeWithCells="1">
                  <from>
                    <xdr:col>6</xdr:col>
                    <xdr:colOff>0</xdr:colOff>
                    <xdr:row>0</xdr:row>
                    <xdr:rowOff>0</xdr:rowOff>
                  </from>
                  <to>
                    <xdr:col>9</xdr:col>
                    <xdr:colOff>438150</xdr:colOff>
                    <xdr:row>1</xdr:row>
                    <xdr:rowOff>0</xdr:rowOff>
                  </to>
                </anchor>
              </controlPr>
            </control>
          </mc:Choice>
        </mc:AlternateContent>
        <mc:AlternateContent xmlns:mc="http://schemas.openxmlformats.org/markup-compatibility/2006">
          <mc:Choice Requires="x14">
            <control shapeId="48130" r:id="rId5" name="Button 2">
              <controlPr defaultSize="0" print="0" autoFill="0" autoPict="0" macro="[0]!HealthCheck_GoalSeekMacro">
                <anchor moveWithCells="1" sizeWithCells="1">
                  <from>
                    <xdr:col>1</xdr:col>
                    <xdr:colOff>0</xdr:colOff>
                    <xdr:row>12</xdr:row>
                    <xdr:rowOff>0</xdr:rowOff>
                  </from>
                  <to>
                    <xdr:col>2</xdr:col>
                    <xdr:colOff>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3" tint="0.59999389629810485"/>
    <pageSetUpPr fitToPage="1"/>
  </sheetPr>
  <dimension ref="A1:KZ501"/>
  <sheetViews>
    <sheetView topLeftCell="W1" zoomScale="85" zoomScaleNormal="85" workbookViewId="0">
      <selection activeCell="AD39" sqref="AD39"/>
    </sheetView>
  </sheetViews>
  <sheetFormatPr defaultColWidth="9" defaultRowHeight="15"/>
  <cols>
    <col min="1" max="1" width="20.109375" customWidth="1"/>
    <col min="2" max="2" width="13.44140625" customWidth="1"/>
    <col min="3" max="3" width="14.33203125" customWidth="1"/>
    <col min="4" max="6" width="14.33203125" style="229" customWidth="1"/>
    <col min="7" max="8" width="14.33203125" style="246" customWidth="1"/>
    <col min="9" max="9" width="10.77734375" customWidth="1"/>
    <col min="10" max="10" width="12.109375" customWidth="1"/>
    <col min="11" max="12" width="10.109375" style="52" customWidth="1"/>
    <col min="13" max="13" width="12" style="52" customWidth="1"/>
    <col min="14" max="14" width="10.88671875" style="52" customWidth="1"/>
    <col min="15" max="15" width="12.109375" style="1" customWidth="1"/>
    <col min="16" max="16" width="12.109375" style="20" customWidth="1"/>
    <col min="17" max="18" width="10.109375" customWidth="1"/>
    <col min="19" max="19" width="12.44140625" customWidth="1"/>
    <col min="20" max="20" width="11.77734375" customWidth="1"/>
    <col min="21" max="21" width="13.88671875" customWidth="1"/>
    <col min="22" max="22" width="12.6640625" customWidth="1"/>
    <col min="23" max="26" width="12.6640625" style="229" customWidth="1"/>
    <col min="27" max="27" width="12.6640625" customWidth="1"/>
    <col min="28" max="28" width="13.6640625" style="229" customWidth="1"/>
    <col min="29" max="29" width="15.88671875" customWidth="1"/>
    <col min="30" max="30" width="15.88671875" style="229" customWidth="1"/>
    <col min="31" max="31" width="12" customWidth="1"/>
    <col min="32" max="32" width="17" customWidth="1"/>
    <col min="33" max="33" width="10.109375" customWidth="1"/>
    <col min="34" max="34" width="15.77734375" customWidth="1"/>
    <col min="35" max="35" width="16.5546875" customWidth="1"/>
    <col min="36" max="36" width="14.77734375" customWidth="1"/>
    <col min="37" max="37" width="12.109375" style="105" customWidth="1"/>
    <col min="38" max="38" width="12.77734375" style="105" customWidth="1"/>
    <col min="39" max="39" width="13.33203125" style="105" customWidth="1"/>
    <col min="40" max="40" width="12.109375" style="105" customWidth="1"/>
    <col min="41" max="41" width="15.5546875" style="105" customWidth="1"/>
    <col min="42" max="42" width="15.88671875" customWidth="1"/>
    <col min="43" max="43" width="12.33203125" customWidth="1"/>
    <col min="44" max="44" width="14.88671875" customWidth="1"/>
    <col min="45" max="45" width="15.109375" customWidth="1"/>
    <col min="46" max="46" width="14.109375" customWidth="1"/>
    <col min="47" max="47" width="12.33203125" customWidth="1"/>
    <col min="48" max="48" width="14.33203125" customWidth="1"/>
    <col min="49" max="50" width="13.88671875" style="2" customWidth="1"/>
    <col min="51" max="53" width="12.77734375" style="2" customWidth="1"/>
    <col min="54" max="58" width="13.44140625" customWidth="1"/>
    <col min="59" max="62" width="12.33203125" customWidth="1"/>
    <col min="63" max="63" width="13.109375" customWidth="1"/>
    <col min="64" max="64" width="12.33203125" customWidth="1"/>
    <col min="65" max="65" width="14.109375" customWidth="1"/>
    <col min="66" max="66" width="12.33203125" customWidth="1"/>
    <col min="67" max="69" width="12.77734375" customWidth="1"/>
    <col min="70" max="72" width="12.33203125" customWidth="1"/>
    <col min="73" max="73" width="13.109375" customWidth="1"/>
    <col min="74" max="74" width="12.33203125" customWidth="1"/>
    <col min="75" max="75" width="14.5546875" customWidth="1"/>
    <col min="76" max="78" width="12.33203125" customWidth="1"/>
    <col min="79" max="79" width="14.33203125" customWidth="1"/>
    <col min="80" max="80" width="12.5546875" style="20" customWidth="1"/>
    <col min="81" max="82" width="12.33203125" style="20" customWidth="1"/>
    <col min="83" max="83" width="11.33203125" style="82" customWidth="1"/>
    <col min="84" max="84" width="11.5546875" style="43" customWidth="1"/>
    <col min="85" max="88" width="12.33203125" style="20" customWidth="1"/>
    <col min="89" max="89" width="12.33203125" style="82" customWidth="1"/>
    <col min="90" max="90" width="12.6640625" style="105" customWidth="1"/>
    <col min="91" max="91" width="13.33203125" customWidth="1"/>
    <col min="92" max="93" width="13.33203125" style="229" customWidth="1"/>
    <col min="94" max="94" width="16" customWidth="1"/>
    <col min="95" max="95" width="9.33203125" style="67" customWidth="1"/>
    <col min="96" max="96" width="12.6640625" style="73" customWidth="1"/>
    <col min="97" max="97" width="11" style="104" customWidth="1"/>
    <col min="98" max="98" width="9.77734375" style="67" customWidth="1"/>
    <col min="99" max="99" width="9" style="73" customWidth="1"/>
    <col min="100" max="100" width="10" style="73" customWidth="1"/>
    <col min="101" max="101" width="12.77734375" style="67" customWidth="1"/>
    <col min="104" max="104" width="11.88671875" customWidth="1"/>
    <col min="105" max="105" width="12.44140625" customWidth="1"/>
    <col min="106" max="106" width="12.44140625" style="229" customWidth="1"/>
    <col min="107" max="107" width="11.77734375" customWidth="1"/>
    <col min="108" max="108" width="12.88671875" customWidth="1"/>
    <col min="109" max="109" width="11.33203125" customWidth="1"/>
    <col min="110" max="110" width="13.33203125" customWidth="1"/>
    <col min="113" max="113" width="9.77734375" customWidth="1"/>
    <col min="114" max="114" width="10" style="96" customWidth="1"/>
    <col min="115" max="115" width="12.33203125" customWidth="1"/>
    <col min="116" max="116" width="15.109375" customWidth="1"/>
    <col min="117" max="117" width="11.5546875" customWidth="1"/>
    <col min="118" max="118" width="10.109375" customWidth="1"/>
    <col min="119" max="119" width="10.33203125" style="96" customWidth="1"/>
    <col min="120" max="120" width="10.6640625" customWidth="1"/>
    <col min="121" max="121" width="12.109375" customWidth="1"/>
    <col min="122" max="123" width="10.6640625" customWidth="1"/>
    <col min="124" max="124" width="10.5546875" style="96" customWidth="1"/>
    <col min="125" max="125" width="10.33203125" customWidth="1"/>
    <col min="126" max="126" width="10" customWidth="1"/>
    <col min="145" max="145" width="11" style="96" customWidth="1"/>
    <col min="146" max="146" width="14.88671875" customWidth="1"/>
    <col min="147" max="147" width="13" customWidth="1"/>
    <col min="148" max="148" width="11" customWidth="1"/>
    <col min="149" max="149" width="11.77734375" customWidth="1"/>
    <col min="150" max="150" width="9.6640625" style="96" customWidth="1"/>
    <col min="151" max="151" width="11.33203125" customWidth="1"/>
    <col min="152" max="152" width="11" customWidth="1"/>
    <col min="153" max="153" width="11.44140625" customWidth="1"/>
    <col min="154" max="154" width="9.6640625" customWidth="1"/>
    <col min="155" max="155" width="9.6640625" style="96" customWidth="1"/>
    <col min="156" max="159" width="9.6640625" customWidth="1"/>
    <col min="174" max="174" width="9" style="229"/>
    <col min="175" max="175" width="11" style="139" customWidth="1"/>
    <col min="177" max="177" width="12.109375" style="256" customWidth="1"/>
    <col min="178" max="178" width="14.109375" style="139" customWidth="1"/>
    <col min="179" max="179" width="12.109375" style="139" customWidth="1"/>
    <col min="180" max="180" width="10.5546875" style="256" customWidth="1"/>
    <col min="181" max="181" width="10.33203125" style="258" bestFit="1" customWidth="1"/>
    <col min="182" max="182" width="11.109375" style="231" customWidth="1"/>
    <col min="183" max="187" width="9.77734375" style="231" customWidth="1"/>
    <col min="188" max="188" width="9.77734375" style="52" customWidth="1"/>
    <col min="189" max="189" width="9.77734375" style="259" customWidth="1"/>
    <col min="190" max="190" width="10.33203125" style="231" customWidth="1"/>
    <col min="191" max="191" width="14.6640625" style="139" customWidth="1"/>
    <col min="192" max="192" width="12" style="139" customWidth="1"/>
    <col min="193" max="193" width="11.33203125" style="258" customWidth="1"/>
    <col min="194" max="194" width="10.5546875" style="231" customWidth="1"/>
    <col min="195" max="195" width="10.33203125" style="231" customWidth="1"/>
    <col min="196" max="199" width="9" style="231"/>
    <col min="200" max="200" width="9.77734375" style="231" customWidth="1"/>
    <col min="201" max="201" width="9.77734375" style="52" customWidth="1"/>
    <col min="202" max="202" width="9" style="231"/>
    <col min="203" max="203" width="10.5546875" style="231" customWidth="1"/>
    <col min="204" max="204" width="14.5546875" style="139" customWidth="1"/>
    <col min="205" max="205" width="11.77734375" style="139" customWidth="1"/>
    <col min="206" max="206" width="10.5546875" style="231" customWidth="1"/>
    <col min="207" max="207" width="9" style="258"/>
    <col min="208" max="208" width="11" style="231" customWidth="1"/>
    <col min="209" max="213" width="9.77734375" style="231" customWidth="1"/>
    <col min="214" max="214" width="9.77734375" style="52" customWidth="1"/>
    <col min="215" max="215" width="9.77734375" style="259" customWidth="1"/>
    <col min="216" max="216" width="9.88671875" style="231" customWidth="1"/>
    <col min="217" max="217" width="14.109375" style="139" customWidth="1"/>
    <col min="218" max="218" width="11.21875" style="139" customWidth="1"/>
    <col min="219" max="219" width="10.44140625" style="258" customWidth="1"/>
    <col min="220" max="220" width="10.5546875" style="231" customWidth="1"/>
    <col min="221" max="221" width="10.77734375" style="231" bestFit="1" customWidth="1"/>
    <col min="222" max="225" width="9" style="231"/>
    <col min="226" max="226" width="9.77734375" style="231" customWidth="1"/>
    <col min="227" max="227" width="9.77734375" style="52" customWidth="1"/>
    <col min="228" max="228" width="9" style="231"/>
    <col min="229" max="229" width="11.33203125" style="259" bestFit="1" customWidth="1"/>
    <col min="230" max="230" width="14.21875" style="344" customWidth="1"/>
    <col min="231" max="231" width="12.33203125" style="344" customWidth="1"/>
    <col min="232" max="232" width="11" style="258" customWidth="1"/>
    <col min="233" max="233" width="10.33203125" style="231" bestFit="1" customWidth="1"/>
    <col min="234" max="234" width="10.33203125" style="231" customWidth="1"/>
    <col min="235" max="237" width="10.6640625" style="231" customWidth="1"/>
    <col min="238" max="238" width="15.6640625" style="231" customWidth="1"/>
    <col min="239" max="239" width="9.77734375" style="231" customWidth="1"/>
    <col min="240" max="240" width="9.77734375" style="52" customWidth="1"/>
    <col min="241" max="241" width="9" style="231"/>
    <col min="242" max="242" width="10.6640625" style="231" customWidth="1"/>
    <col min="243" max="243" width="14.77734375" style="139" customWidth="1"/>
    <col min="244" max="244" width="11.88671875" style="139" customWidth="1"/>
    <col min="245" max="245" width="10.21875" style="258" customWidth="1"/>
    <col min="246" max="246" width="11.6640625" style="231" customWidth="1"/>
    <col min="247" max="247" width="10.21875" style="231" customWidth="1"/>
    <col min="248" max="249" width="9" style="231"/>
    <col min="250" max="250" width="10.6640625" style="231" customWidth="1"/>
    <col min="251" max="251" width="14.6640625" style="231" customWidth="1"/>
    <col min="252" max="252" width="9.77734375" style="231" customWidth="1"/>
    <col min="253" max="253" width="9.77734375" style="52" customWidth="1"/>
    <col min="254" max="254" width="9" style="231"/>
    <col min="255" max="255" width="10.5546875" style="231" customWidth="1"/>
    <col min="256" max="256" width="14.21875" style="139" customWidth="1"/>
    <col min="257" max="257" width="11.44140625" style="139" customWidth="1"/>
    <col min="258" max="258" width="10.5546875" style="231" customWidth="1"/>
    <col min="259" max="259" width="9" style="258"/>
    <col min="260" max="260" width="11.109375" style="231" customWidth="1"/>
    <col min="261" max="262" width="9.77734375" style="231" customWidth="1"/>
    <col min="263" max="264" width="10.6640625" style="231" customWidth="1"/>
    <col min="265" max="265" width="9.77734375" style="231" customWidth="1"/>
    <col min="266" max="266" width="9.77734375" style="52" customWidth="1"/>
    <col min="267" max="267" width="9.77734375" style="259" customWidth="1"/>
    <col min="268" max="268" width="10.44140625" style="231" customWidth="1"/>
    <col min="269" max="269" width="14.33203125" style="139" customWidth="1"/>
    <col min="270" max="270" width="12.21875" style="139" customWidth="1"/>
    <col min="271" max="271" width="11.6640625" style="258" customWidth="1"/>
    <col min="272" max="272" width="11.6640625" style="231" customWidth="1"/>
    <col min="273" max="273" width="10.21875" style="231" customWidth="1"/>
    <col min="274" max="275" width="9" style="231"/>
    <col min="276" max="277" width="10.6640625" style="231" customWidth="1"/>
    <col min="278" max="278" width="9.77734375" style="231" customWidth="1"/>
    <col min="279" max="279" width="9.77734375" style="52" customWidth="1"/>
    <col min="280" max="280" width="10" style="229" bestFit="1" customWidth="1"/>
    <col min="281" max="281" width="12.6640625" customWidth="1"/>
    <col min="282" max="283" width="14.33203125" customWidth="1"/>
    <col min="284" max="284" width="17.21875" style="229" customWidth="1"/>
    <col min="285" max="285" width="14.44140625" customWidth="1"/>
    <col min="286" max="288" width="15.77734375" style="109" customWidth="1"/>
    <col min="289" max="290" width="14.44140625" customWidth="1"/>
    <col min="291" max="292" width="14.44140625" style="229" customWidth="1"/>
    <col min="293" max="293" width="16.88671875" customWidth="1"/>
    <col min="294" max="295" width="16.88671875" style="82" customWidth="1"/>
    <col min="296" max="296" width="15.6640625" style="229" customWidth="1"/>
    <col min="297" max="297" width="18.109375" customWidth="1"/>
    <col min="298" max="298" width="16.6640625" customWidth="1"/>
    <col min="299" max="299" width="14.88671875" style="299" customWidth="1"/>
    <col min="300" max="302" width="14.88671875" style="229" customWidth="1"/>
    <col min="303" max="303" width="15.109375" style="1" customWidth="1"/>
    <col min="304" max="305" width="15.109375" style="82" customWidth="1"/>
    <col min="306" max="306" width="18.33203125" customWidth="1"/>
    <col min="307" max="307" width="15.88671875" customWidth="1"/>
    <col min="308" max="308" width="14.6640625" customWidth="1"/>
    <col min="309" max="309" width="14" style="52" customWidth="1"/>
    <col min="310" max="310" width="15.77734375" style="1" customWidth="1"/>
    <col min="311" max="312" width="14.88671875" style="229" customWidth="1"/>
  </cols>
  <sheetData>
    <row r="1" spans="1:310" s="7" customFormat="1">
      <c r="A1" s="47"/>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317"/>
      <c r="CL1" s="47"/>
      <c r="CM1" s="47"/>
      <c r="CN1" s="47"/>
      <c r="CO1" s="47"/>
      <c r="CP1" s="47"/>
      <c r="CQ1" s="47"/>
      <c r="CR1" s="47"/>
      <c r="CS1" s="47"/>
      <c r="CT1" s="47"/>
      <c r="CU1" s="47"/>
      <c r="CV1" s="47"/>
      <c r="CW1" s="47"/>
      <c r="CX1" s="47"/>
      <c r="DJ1" s="97"/>
      <c r="DO1" s="97"/>
      <c r="DT1" s="97"/>
      <c r="EO1" s="97"/>
      <c r="ET1" s="97"/>
      <c r="EY1" s="97"/>
      <c r="FS1" s="326"/>
      <c r="FV1" s="326"/>
      <c r="FW1" s="326"/>
      <c r="FY1" s="97"/>
      <c r="GF1" s="84"/>
      <c r="GG1" s="89"/>
      <c r="GI1" s="326"/>
      <c r="GJ1" s="326"/>
      <c r="GK1" s="97"/>
      <c r="GS1" s="84"/>
      <c r="GV1" s="326"/>
      <c r="GW1" s="326"/>
      <c r="GY1" s="97"/>
      <c r="HF1" s="84"/>
      <c r="HG1" s="89"/>
      <c r="HI1" s="326"/>
      <c r="HJ1" s="326"/>
      <c r="HK1" s="97"/>
      <c r="HS1" s="84"/>
      <c r="HU1" s="89"/>
      <c r="HV1" s="343"/>
      <c r="HW1" s="343"/>
      <c r="HX1" s="97"/>
      <c r="IF1" s="84"/>
      <c r="II1" s="326"/>
      <c r="IJ1" s="326"/>
      <c r="IK1" s="97"/>
      <c r="IS1" s="84"/>
      <c r="IV1" s="326"/>
      <c r="IW1" s="326"/>
      <c r="IY1" s="97"/>
      <c r="JF1" s="84"/>
      <c r="JG1" s="89"/>
      <c r="JI1" s="326"/>
      <c r="JJ1" s="326"/>
      <c r="JK1" s="97"/>
      <c r="JS1" s="84"/>
      <c r="JZ1" s="161"/>
      <c r="KA1" s="161"/>
      <c r="KB1" s="161"/>
      <c r="KL1" s="7">
        <v>1</v>
      </c>
      <c r="KM1" s="299"/>
      <c r="KS1" s="317"/>
      <c r="KW1" s="84"/>
    </row>
    <row r="2" spans="1:310" s="12" customFormat="1" ht="29.25" customHeight="1">
      <c r="A2" s="15" t="s">
        <v>19</v>
      </c>
      <c r="G2" s="275"/>
      <c r="AW2" s="30"/>
      <c r="AX2" s="30"/>
      <c r="AY2" s="30"/>
      <c r="AZ2" s="30"/>
      <c r="BA2" s="30"/>
      <c r="CF2" s="30"/>
      <c r="CK2" s="318"/>
      <c r="DJ2" s="98"/>
      <c r="DO2" s="98"/>
      <c r="DT2" s="98"/>
      <c r="EO2" s="98"/>
      <c r="ET2" s="98"/>
      <c r="EY2" s="98"/>
      <c r="FS2" s="327"/>
      <c r="FV2" s="327"/>
      <c r="FW2" s="327"/>
      <c r="FY2" s="98"/>
      <c r="GF2" s="267"/>
      <c r="GG2" s="5"/>
      <c r="GI2" s="327"/>
      <c r="GJ2" s="327"/>
      <c r="GK2" s="98"/>
      <c r="GS2" s="267"/>
      <c r="GV2" s="327"/>
      <c r="GW2" s="327"/>
      <c r="GY2" s="98"/>
      <c r="HF2" s="267"/>
      <c r="HG2" s="5"/>
      <c r="HI2" s="327"/>
      <c r="HJ2" s="327"/>
      <c r="HK2" s="98"/>
      <c r="HS2" s="267"/>
      <c r="HU2" s="5"/>
      <c r="HV2" s="344"/>
      <c r="HW2" s="344"/>
      <c r="HX2" s="98"/>
      <c r="IF2" s="267"/>
      <c r="II2" s="327"/>
      <c r="IJ2" s="327"/>
      <c r="IK2" s="98"/>
      <c r="IS2" s="267"/>
      <c r="IV2" s="327"/>
      <c r="IW2" s="327"/>
      <c r="IY2" s="98"/>
      <c r="JF2" s="267"/>
      <c r="JG2" s="5"/>
      <c r="JI2" s="327"/>
      <c r="JJ2" s="327"/>
      <c r="JK2" s="98"/>
      <c r="JS2" s="267"/>
      <c r="JZ2" s="162"/>
      <c r="KA2" s="162"/>
      <c r="KB2" s="162"/>
      <c r="KM2" s="300"/>
      <c r="KS2" s="318"/>
      <c r="KW2" s="267"/>
    </row>
    <row r="3" spans="1:310">
      <c r="G3" s="229"/>
      <c r="H3" s="229"/>
      <c r="K3"/>
      <c r="O3"/>
      <c r="P3"/>
      <c r="AK3"/>
      <c r="AL3"/>
      <c r="AM3"/>
      <c r="AN3"/>
      <c r="AO3"/>
      <c r="CB3"/>
      <c r="CC3"/>
      <c r="CD3" s="229"/>
      <c r="CE3"/>
      <c r="CF3" s="2"/>
      <c r="CG3"/>
      <c r="CH3"/>
      <c r="CI3"/>
      <c r="CJ3"/>
      <c r="CL3"/>
      <c r="CQ3"/>
      <c r="CR3"/>
      <c r="CS3"/>
      <c r="CT3"/>
      <c r="CU3"/>
      <c r="CV3"/>
      <c r="CW3"/>
      <c r="FU3"/>
      <c r="FX3" s="229"/>
      <c r="FY3" s="96"/>
      <c r="FZ3"/>
      <c r="GA3" s="229"/>
      <c r="GB3" s="229"/>
      <c r="GC3" s="229"/>
      <c r="GD3" s="229"/>
      <c r="GE3" s="229"/>
      <c r="GG3" s="5"/>
      <c r="GH3"/>
      <c r="GK3" s="96"/>
      <c r="GL3"/>
      <c r="GM3" s="229"/>
      <c r="GN3" s="229"/>
      <c r="GO3" s="229"/>
      <c r="GP3" s="229"/>
      <c r="GQ3" s="229"/>
      <c r="GR3" s="229"/>
      <c r="GT3"/>
      <c r="GU3" s="229"/>
      <c r="GX3" s="229"/>
      <c r="GY3" s="96"/>
      <c r="GZ3" s="229"/>
      <c r="HA3" s="229"/>
      <c r="HB3" s="229"/>
      <c r="HC3" s="229"/>
      <c r="HD3" s="229"/>
      <c r="HE3" s="229"/>
      <c r="HG3" s="5"/>
      <c r="HH3" s="229"/>
      <c r="HK3" s="96"/>
      <c r="HL3" s="229"/>
      <c r="HM3" s="229"/>
      <c r="HN3" s="229"/>
      <c r="HO3" s="229"/>
      <c r="HP3" s="229"/>
      <c r="HQ3" s="229"/>
      <c r="HR3" s="229"/>
      <c r="HT3" s="229"/>
      <c r="HU3" s="5"/>
      <c r="HX3" s="96"/>
      <c r="HY3"/>
      <c r="HZ3"/>
      <c r="IA3"/>
      <c r="IB3" s="229"/>
      <c r="IC3" s="229"/>
      <c r="ID3" s="229"/>
      <c r="IE3" s="229"/>
      <c r="IG3"/>
      <c r="IH3" s="229"/>
      <c r="IK3" s="96"/>
      <c r="IL3" s="229"/>
      <c r="IM3" s="229"/>
      <c r="IN3" s="229"/>
      <c r="IO3" s="229"/>
      <c r="IP3" s="229"/>
      <c r="IQ3" s="229"/>
      <c r="IR3" s="229"/>
      <c r="IT3" s="229"/>
      <c r="IU3" s="229"/>
      <c r="IX3" s="229"/>
      <c r="IY3" s="96"/>
      <c r="IZ3" s="229"/>
      <c r="JA3" s="229"/>
      <c r="JB3" s="229"/>
      <c r="JC3" s="229"/>
      <c r="JD3" s="229"/>
      <c r="JE3" s="229"/>
      <c r="JG3" s="5"/>
      <c r="JH3" s="229"/>
      <c r="JK3" s="96"/>
      <c r="JL3" s="229"/>
      <c r="JM3" s="229"/>
      <c r="JN3" s="229"/>
      <c r="JO3" s="229"/>
      <c r="JP3" s="229"/>
      <c r="JQ3" s="229"/>
      <c r="JR3" s="229"/>
      <c r="KH3" s="229"/>
      <c r="KI3" s="229"/>
      <c r="KQ3"/>
      <c r="KR3" s="229"/>
      <c r="KX3"/>
    </row>
    <row r="4" spans="1:310" ht="30.75" customHeight="1">
      <c r="B4" s="8" t="s">
        <v>6</v>
      </c>
      <c r="C4" s="8" t="s">
        <v>7</v>
      </c>
      <c r="D4" s="230"/>
      <c r="E4" s="230"/>
      <c r="F4" s="230"/>
      <c r="G4" s="230"/>
      <c r="H4" s="230"/>
      <c r="K4"/>
      <c r="L4" s="77" t="s">
        <v>114</v>
      </c>
      <c r="M4" s="77"/>
      <c r="N4" s="77"/>
      <c r="O4" s="86" t="s">
        <v>116</v>
      </c>
      <c r="P4" s="86" t="s">
        <v>49</v>
      </c>
      <c r="Q4" s="86" t="s">
        <v>50</v>
      </c>
      <c r="R4" s="86" t="s">
        <v>117</v>
      </c>
      <c r="S4" s="86" t="s">
        <v>51</v>
      </c>
      <c r="T4" s="86" t="s">
        <v>52</v>
      </c>
      <c r="U4" s="87" t="s">
        <v>81</v>
      </c>
      <c r="W4" s="87"/>
      <c r="X4" s="87"/>
      <c r="Y4" s="87"/>
      <c r="Z4" s="87"/>
      <c r="AE4" s="77" t="s">
        <v>115</v>
      </c>
      <c r="AF4" s="2" t="s">
        <v>116</v>
      </c>
      <c r="AG4" s="2" t="s">
        <v>50</v>
      </c>
      <c r="AH4" s="2" t="s">
        <v>93</v>
      </c>
      <c r="AI4" s="2" t="s">
        <v>94</v>
      </c>
      <c r="AJ4" s="40" t="s">
        <v>81</v>
      </c>
      <c r="AK4" s="40"/>
      <c r="AL4" s="40" t="s">
        <v>439</v>
      </c>
      <c r="AM4" s="40" t="s">
        <v>440</v>
      </c>
      <c r="AN4" s="40"/>
      <c r="AO4" s="40"/>
      <c r="CA4" s="230" t="s">
        <v>432</v>
      </c>
      <c r="CB4"/>
      <c r="CC4"/>
      <c r="CD4" s="229"/>
      <c r="CF4" s="230" t="s">
        <v>433</v>
      </c>
      <c r="CG4"/>
      <c r="CH4"/>
      <c r="CI4" s="377"/>
      <c r="CL4"/>
      <c r="CQ4" s="18"/>
      <c r="CR4" s="20"/>
      <c r="CS4" s="51"/>
      <c r="CT4"/>
      <c r="CU4"/>
      <c r="CV4"/>
      <c r="CW4"/>
      <c r="FU4"/>
      <c r="FX4" s="229"/>
      <c r="FY4" s="96"/>
      <c r="FZ4"/>
      <c r="GA4" s="229"/>
      <c r="GB4" s="229"/>
      <c r="GC4" s="229"/>
      <c r="GD4" s="229"/>
      <c r="GE4" s="229"/>
      <c r="GG4" s="5"/>
      <c r="GH4"/>
      <c r="GK4" s="96"/>
      <c r="GL4"/>
      <c r="GM4" s="229"/>
      <c r="GN4" s="229"/>
      <c r="GO4" s="229"/>
      <c r="GP4" s="229"/>
      <c r="GQ4" s="229"/>
      <c r="GR4" s="229"/>
      <c r="GT4"/>
      <c r="GU4" s="229"/>
      <c r="GX4" s="229"/>
      <c r="GY4" s="96"/>
      <c r="GZ4" s="229"/>
      <c r="HA4" s="229"/>
      <c r="HB4" s="229"/>
      <c r="HC4" s="229"/>
      <c r="HD4" s="229"/>
      <c r="HE4" s="229"/>
      <c r="HG4" s="5"/>
      <c r="HH4" s="229"/>
      <c r="HK4" s="96"/>
      <c r="HL4" s="229"/>
      <c r="HM4" s="229"/>
      <c r="HN4" s="229"/>
      <c r="HO4" s="229"/>
      <c r="HP4" s="229"/>
      <c r="HQ4" s="229"/>
      <c r="HR4" s="229"/>
      <c r="HT4" s="229"/>
      <c r="HU4" s="5"/>
      <c r="HX4" s="96"/>
      <c r="HY4"/>
      <c r="HZ4"/>
      <c r="IA4"/>
      <c r="IB4" s="229"/>
      <c r="IC4" s="229"/>
      <c r="ID4" s="229"/>
      <c r="IE4" s="229"/>
      <c r="IG4"/>
      <c r="IH4" s="229"/>
      <c r="IK4" s="96"/>
      <c r="IL4" s="229"/>
      <c r="IM4" s="229"/>
      <c r="IN4" s="229"/>
      <c r="IO4" s="229"/>
      <c r="IP4" s="229"/>
      <c r="IQ4" s="229"/>
      <c r="IR4" s="229"/>
      <c r="IT4" s="229"/>
      <c r="IU4" s="229"/>
      <c r="IX4" s="229"/>
      <c r="IY4" s="96"/>
      <c r="IZ4" s="229"/>
      <c r="JA4" s="229"/>
      <c r="JB4" s="229"/>
      <c r="JC4" s="229"/>
      <c r="JD4" s="229"/>
      <c r="JE4" s="229"/>
      <c r="JG4" s="5"/>
      <c r="JH4" s="229"/>
      <c r="JK4" s="96"/>
      <c r="JL4" s="229"/>
      <c r="JM4" s="229"/>
      <c r="JN4" s="229"/>
      <c r="JO4" s="229"/>
      <c r="JP4" s="229"/>
      <c r="JQ4" s="229"/>
      <c r="JR4" s="229"/>
      <c r="JU4" s="230" t="s">
        <v>432</v>
      </c>
      <c r="JW4" s="229"/>
      <c r="JY4" s="230" t="s">
        <v>432</v>
      </c>
      <c r="KE4" s="230" t="s">
        <v>432</v>
      </c>
      <c r="KH4" s="229"/>
      <c r="KI4" s="229"/>
      <c r="KQ4"/>
      <c r="KR4" s="229"/>
      <c r="KX4"/>
    </row>
    <row r="5" spans="1:310">
      <c r="A5" t="s">
        <v>4</v>
      </c>
      <c r="B5" s="17"/>
      <c r="C5" s="17"/>
      <c r="D5" s="17"/>
      <c r="E5" s="17"/>
      <c r="F5" s="17"/>
      <c r="G5" s="17"/>
      <c r="H5" s="17"/>
      <c r="K5"/>
      <c r="L5" s="84" t="s">
        <v>118</v>
      </c>
      <c r="M5" s="84"/>
      <c r="N5" s="84"/>
      <c r="O5" s="85"/>
      <c r="P5" s="85"/>
      <c r="Q5" s="85"/>
      <c r="R5" s="85"/>
      <c r="S5" s="85"/>
      <c r="T5" s="85"/>
      <c r="U5" s="85"/>
      <c r="V5" s="2"/>
      <c r="W5" s="85"/>
      <c r="X5" s="85"/>
      <c r="Y5" s="85"/>
      <c r="Z5" s="85"/>
      <c r="AE5" s="7" t="s">
        <v>118</v>
      </c>
      <c r="AF5" s="85"/>
      <c r="AG5" s="85"/>
      <c r="AH5" s="85"/>
      <c r="AI5" s="85"/>
      <c r="AJ5" s="83"/>
      <c r="AK5" s="83"/>
      <c r="AL5" s="83"/>
      <c r="AM5" s="83"/>
      <c r="AN5" s="83"/>
      <c r="AO5" s="83"/>
      <c r="CA5" s="75" t="s">
        <v>84</v>
      </c>
      <c r="CB5" t="s">
        <v>83</v>
      </c>
      <c r="CC5"/>
      <c r="CD5" s="229"/>
      <c r="CF5" s="2" t="s">
        <v>434</v>
      </c>
      <c r="CG5" t="s">
        <v>435</v>
      </c>
      <c r="CH5" t="s">
        <v>436</v>
      </c>
      <c r="CI5" t="s">
        <v>437</v>
      </c>
      <c r="CJ5" t="s">
        <v>438</v>
      </c>
      <c r="CL5"/>
      <c r="CQ5" s="18"/>
      <c r="CR5" s="20"/>
      <c r="CS5" s="51"/>
      <c r="CT5" s="18"/>
      <c r="CU5"/>
      <c r="CV5"/>
      <c r="CW5"/>
      <c r="FU5"/>
      <c r="FX5" s="229"/>
      <c r="FY5" s="96"/>
      <c r="FZ5"/>
      <c r="GA5" s="229"/>
      <c r="GB5" s="229"/>
      <c r="GC5" s="229"/>
      <c r="GD5" s="229"/>
      <c r="GE5" s="229"/>
      <c r="GG5" s="5"/>
      <c r="GH5"/>
      <c r="GK5" s="96"/>
      <c r="GL5"/>
      <c r="GM5" s="229"/>
      <c r="GN5" s="229"/>
      <c r="GO5" s="229"/>
      <c r="GP5" s="229"/>
      <c r="GQ5" s="229"/>
      <c r="GR5" s="229"/>
      <c r="GT5"/>
      <c r="GU5" s="229"/>
      <c r="GX5" s="229"/>
      <c r="GY5" s="96"/>
      <c r="GZ5" s="229"/>
      <c r="HA5" s="229"/>
      <c r="HB5" s="229"/>
      <c r="HC5" s="229"/>
      <c r="HD5" s="229"/>
      <c r="HE5" s="229"/>
      <c r="HG5" s="5"/>
      <c r="HH5" s="229"/>
      <c r="HK5" s="96"/>
      <c r="HL5" s="229"/>
      <c r="HM5" s="229"/>
      <c r="HN5" s="229"/>
      <c r="HO5" s="229"/>
      <c r="HP5" s="229"/>
      <c r="HQ5" s="229"/>
      <c r="HR5" s="229"/>
      <c r="HT5" s="229"/>
      <c r="HU5" s="5"/>
      <c r="HX5" s="96"/>
      <c r="HY5"/>
      <c r="HZ5"/>
      <c r="IA5"/>
      <c r="IB5" s="229"/>
      <c r="IC5" s="229"/>
      <c r="ID5" s="229"/>
      <c r="IE5" s="229"/>
      <c r="IG5"/>
      <c r="IH5" s="229"/>
      <c r="IK5" s="96"/>
      <c r="IL5" s="229"/>
      <c r="IM5" s="229"/>
      <c r="IN5" s="229"/>
      <c r="IO5" s="229"/>
      <c r="IP5" s="229"/>
      <c r="IQ5" s="229"/>
      <c r="IR5" s="229"/>
      <c r="IT5" s="229"/>
      <c r="IU5" s="229"/>
      <c r="IX5" s="229"/>
      <c r="IY5" s="96"/>
      <c r="IZ5" s="229"/>
      <c r="JA5" s="229"/>
      <c r="JB5" s="229"/>
      <c r="JC5" s="229"/>
      <c r="JD5" s="229"/>
      <c r="JE5" s="229"/>
      <c r="JG5" s="5"/>
      <c r="JH5" s="229"/>
      <c r="JK5" s="96"/>
      <c r="JL5" s="229"/>
      <c r="JM5" s="229"/>
      <c r="JN5" s="229"/>
      <c r="JO5" s="229"/>
      <c r="JP5" s="229"/>
      <c r="JQ5" s="229"/>
      <c r="JR5" s="229"/>
      <c r="JU5" s="229" t="s">
        <v>81</v>
      </c>
      <c r="JV5" s="229" t="s">
        <v>426</v>
      </c>
      <c r="JW5" s="229"/>
      <c r="JY5" s="229" t="s">
        <v>427</v>
      </c>
      <c r="KE5" s="229" t="s">
        <v>428</v>
      </c>
      <c r="KF5" s="229" t="s">
        <v>429</v>
      </c>
      <c r="KH5" s="229"/>
      <c r="KI5" s="229"/>
      <c r="KQ5"/>
      <c r="KR5" s="229"/>
      <c r="KX5"/>
    </row>
    <row r="6" spans="1:310">
      <c r="A6" t="s">
        <v>5</v>
      </c>
      <c r="B6" s="17"/>
      <c r="C6" s="17"/>
      <c r="D6" s="17"/>
      <c r="E6" s="17"/>
      <c r="F6" s="17"/>
      <c r="G6" s="17"/>
      <c r="H6" s="17"/>
      <c r="K6"/>
      <c r="L6">
        <f>Input!YearsUntilRetirement+1</f>
        <v>6</v>
      </c>
      <c r="M6" s="229"/>
      <c r="N6" s="229"/>
      <c r="O6" s="139"/>
      <c r="P6" s="139"/>
      <c r="Q6" s="139"/>
      <c r="R6" s="139"/>
      <c r="S6" s="139"/>
      <c r="T6" s="139"/>
      <c r="U6" s="139"/>
      <c r="V6" s="171"/>
      <c r="W6" s="139"/>
      <c r="X6" s="139"/>
      <c r="Y6" s="139"/>
      <c r="Z6" s="139"/>
      <c r="AE6" s="229">
        <f>Input!YearsUntilRetirement+1</f>
        <v>6</v>
      </c>
      <c r="AF6" s="117"/>
      <c r="AG6" s="117"/>
      <c r="AH6" s="117"/>
      <c r="AI6" s="117"/>
      <c r="AJ6" s="117"/>
      <c r="AK6"/>
      <c r="AL6" s="139">
        <v>0</v>
      </c>
      <c r="AM6" s="139">
        <v>0</v>
      </c>
      <c r="AN6" s="82"/>
      <c r="AO6" s="82"/>
      <c r="CA6" s="75">
        <f ca="1">(C26-0.5*T26)*OFFSET($U$6,MAX(0,A26-Input!YearsUntilRetirement-1),0)+JY7</f>
        <v>0</v>
      </c>
      <c r="CB6" s="75">
        <f ca="1">(B26)*OFFSET($AJ$6,MAX(0,A26-Input!YearsUntilRetirement-1),0)</f>
        <v>0</v>
      </c>
      <c r="CC6"/>
      <c r="CD6" s="229"/>
      <c r="CE6" s="82">
        <f ca="1">OFFSET($U$6,MAX(0,A26-Input!YearsUntilRetirement-1),0)</f>
        <v>0</v>
      </c>
      <c r="CF6" s="376">
        <f ca="1">((1+OFFSET($O$6,MAX(0,A26-Input!YearsUntilRetirement-1),0))*(1+CK26)-1)*B26*$AG$5</f>
        <v>0</v>
      </c>
      <c r="CG6" s="376">
        <f ca="1">((1+OFFSET($Q$6,MAX(0,A26-Input!YearsUntilRetirement-1),0))*(1+CK26)-1)*B26*$AG$5-CF6</f>
        <v>0</v>
      </c>
      <c r="CH6" s="376">
        <f ca="1">((1+OFFSET($O$6,MAX(0,A26-Input!YearsUntilRetirement-1),0))*(1+CK26)-1)*B26*$AF$5</f>
        <v>0</v>
      </c>
      <c r="CI6" s="398">
        <f ca="1">OFFSET($AL$6,MAX(0,A26-Input!YearsUntilRetirement-1),0)*B26*$AH$5+OFFSET($AM$6,MAX(0,A26-Input!YearsUntilRetirement-1),0)*B26*$AI$5</f>
        <v>0</v>
      </c>
      <c r="CJ6" s="376">
        <f ca="1">(((1+OFFSET($AH$6,MAX(0,A26-Input!YearsUntilRetirement-1),0))*(1+CK26)-1)*B26*$AH$5)+((1+OFFSET($AI$6,MAX(0,A26-Input!YearsUntilRetirement-1),0))*(1+CK26)-1)*B26*$AI$5-CI6</f>
        <v>0</v>
      </c>
      <c r="CL6"/>
      <c r="CQ6"/>
      <c r="CR6"/>
      <c r="CS6" s="7"/>
      <c r="CT6"/>
      <c r="CU6"/>
      <c r="CV6"/>
      <c r="CW6"/>
      <c r="FU6"/>
      <c r="FX6" s="229"/>
      <c r="FY6" s="96"/>
      <c r="FZ6"/>
      <c r="GA6" s="229"/>
      <c r="GB6" s="229"/>
      <c r="GC6" s="229"/>
      <c r="GD6" s="229"/>
      <c r="GE6" s="229"/>
      <c r="GG6" s="5"/>
      <c r="GH6"/>
      <c r="GK6" s="96"/>
      <c r="GL6"/>
      <c r="GM6" s="229"/>
      <c r="GN6" s="229"/>
      <c r="GO6" s="229"/>
      <c r="GP6" s="229"/>
      <c r="GQ6" s="229"/>
      <c r="GR6" s="229"/>
      <c r="GT6"/>
      <c r="GU6" s="229"/>
      <c r="GX6" s="229"/>
      <c r="GY6" s="96"/>
      <c r="GZ6" s="229"/>
      <c r="HA6" s="229"/>
      <c r="HB6" s="229"/>
      <c r="HC6" s="229"/>
      <c r="HD6" s="229"/>
      <c r="HE6" s="229"/>
      <c r="HG6" s="5"/>
      <c r="HH6" s="229"/>
      <c r="HK6" s="96"/>
      <c r="HL6" s="229"/>
      <c r="HM6" s="229"/>
      <c r="HN6" s="229"/>
      <c r="HO6" s="229"/>
      <c r="HP6" s="229"/>
      <c r="HQ6" s="229"/>
      <c r="HR6" s="229"/>
      <c r="HT6" s="229"/>
      <c r="HU6" s="5"/>
      <c r="HX6" s="96"/>
      <c r="HY6"/>
      <c r="HZ6"/>
      <c r="IA6"/>
      <c r="IB6" s="229"/>
      <c r="IC6" s="229"/>
      <c r="ID6" s="229"/>
      <c r="IE6" s="229"/>
      <c r="IG6"/>
      <c r="IH6" s="229"/>
      <c r="IK6" s="96"/>
      <c r="IL6" s="229"/>
      <c r="IM6" s="229"/>
      <c r="IN6" s="229"/>
      <c r="IO6" s="229"/>
      <c r="IP6" s="229"/>
      <c r="IQ6" s="229"/>
      <c r="IR6" s="229"/>
      <c r="IT6" s="229"/>
      <c r="IU6" s="229"/>
      <c r="IX6" s="229"/>
      <c r="IY6" s="96"/>
      <c r="IZ6" s="229"/>
      <c r="JA6" s="229"/>
      <c r="JB6" s="229"/>
      <c r="JC6" s="229"/>
      <c r="JD6" s="229"/>
      <c r="JE6" s="229"/>
      <c r="JG6" s="5"/>
      <c r="JH6" s="229"/>
      <c r="JK6" s="96"/>
      <c r="JL6" s="229"/>
      <c r="JM6" s="229"/>
      <c r="JN6" s="229"/>
      <c r="JO6" s="229"/>
      <c r="JP6" s="229"/>
      <c r="JQ6" s="229"/>
      <c r="JR6" s="229"/>
      <c r="JT6" s="229">
        <v>1</v>
      </c>
      <c r="JU6" s="229"/>
      <c r="JV6" s="109" t="s">
        <v>388</v>
      </c>
      <c r="JW6" s="229"/>
      <c r="JY6" s="229"/>
      <c r="KE6" s="109">
        <f t="shared" ref="KE6:KE19" si="0">JV26+CA26-KA26+JZ26-KB26-V26</f>
        <v>0</v>
      </c>
      <c r="KF6" s="109">
        <f>KE6+KD26</f>
        <v>0</v>
      </c>
      <c r="KG6" s="229"/>
      <c r="KH6" s="229"/>
      <c r="KI6" s="229"/>
      <c r="KK6" s="229"/>
      <c r="KL6" s="229"/>
      <c r="KQ6" s="229"/>
      <c r="KR6" s="229"/>
      <c r="KT6" s="229"/>
      <c r="KX6"/>
    </row>
    <row r="7" spans="1:310" ht="15.75">
      <c r="A7" t="s">
        <v>8</v>
      </c>
      <c r="B7" s="2"/>
      <c r="C7" s="2"/>
      <c r="D7" s="2"/>
      <c r="E7" s="2"/>
      <c r="F7" s="2"/>
      <c r="G7" s="2"/>
      <c r="H7" s="2"/>
      <c r="K7"/>
      <c r="L7">
        <f>L6+1</f>
        <v>7</v>
      </c>
      <c r="M7" s="229"/>
      <c r="N7" s="229"/>
      <c r="O7" s="139"/>
      <c r="P7" s="139"/>
      <c r="Q7" s="139"/>
      <c r="R7" s="139"/>
      <c r="S7" s="139"/>
      <c r="T7" s="139"/>
      <c r="U7" s="139"/>
      <c r="V7" s="171"/>
      <c r="W7" s="139"/>
      <c r="X7" s="139"/>
      <c r="Y7" s="139"/>
      <c r="Z7" s="139"/>
      <c r="AE7">
        <f>AE6+1</f>
        <v>7</v>
      </c>
      <c r="AF7" s="117"/>
      <c r="AG7" s="117"/>
      <c r="AH7" s="117"/>
      <c r="AI7" s="117"/>
      <c r="AJ7" s="117"/>
      <c r="AK7" s="82"/>
      <c r="AL7" s="139">
        <v>0</v>
      </c>
      <c r="AM7" s="139">
        <v>0</v>
      </c>
      <c r="AN7" s="82"/>
      <c r="AO7" s="82"/>
      <c r="AS7" s="219" t="s">
        <v>296</v>
      </c>
      <c r="CA7" s="75">
        <f ca="1">(C27-0.5*T27)*OFFSET($U$6,MAX(0,A27-Input!YearsUntilRetirement-1),0)+JY8</f>
        <v>0</v>
      </c>
      <c r="CB7" s="75">
        <f ca="1">(B27)*OFFSET($AJ$6,MAX(0,A27-Input!YearsUntilRetirement-1),0)</f>
        <v>0</v>
      </c>
      <c r="CC7"/>
      <c r="CD7" s="229"/>
      <c r="CE7" s="82">
        <f ca="1">OFFSET($U$6,MAX(0,A27-Input!YearsUntilRetirement-1),0)</f>
        <v>0</v>
      </c>
      <c r="CF7" s="376">
        <f ca="1">((1+OFFSET($O$6,MAX(0,A27-Input!YearsUntilRetirement-1),0))*(1+CK27)-1)*B27*$AG$5</f>
        <v>0</v>
      </c>
      <c r="CG7" s="376">
        <f ca="1">((1+OFFSET($Q$6,MAX(0,A27-Input!YearsUntilRetirement-1),0))*(1+CK27)-1)*B27*$AG$5-CF7</f>
        <v>0</v>
      </c>
      <c r="CH7" s="376">
        <f ca="1">((1+OFFSET($O$6,MAX(0,A27-Input!YearsUntilRetirement-1),0))*(1+CK27)-1)*B27*$AF$5</f>
        <v>0</v>
      </c>
      <c r="CI7" s="398">
        <f ca="1">OFFSET($AL$6,MAX(0,A27-Input!YearsUntilRetirement-1),0)*B27*$AH$5+OFFSET($AM$6,MAX(0,A27-Input!YearsUntilRetirement-1),0)*B27*$AI$5</f>
        <v>0</v>
      </c>
      <c r="CJ7" s="376">
        <f ca="1">(((1+OFFSET($AH$6,MAX(0,A27-Input!YearsUntilRetirement-1),0))*(1+CK27)-1)*B27*$AH$5)+((1+OFFSET($AI$6,MAX(0,A27-Input!YearsUntilRetirement-1),0))*(1+CK27)-1)*B27*$AI$5-CI7</f>
        <v>0</v>
      </c>
      <c r="CL7"/>
      <c r="CQ7"/>
      <c r="CR7"/>
      <c r="CS7" s="7"/>
      <c r="CT7"/>
      <c r="CU7"/>
      <c r="CV7"/>
      <c r="CW7"/>
      <c r="FU7" s="229"/>
      <c r="FX7" s="229"/>
      <c r="FY7" s="96"/>
      <c r="FZ7"/>
      <c r="GA7" s="229"/>
      <c r="GB7" s="229"/>
      <c r="GC7" s="229"/>
      <c r="GD7" s="229"/>
      <c r="GE7" s="229"/>
      <c r="GG7" s="5"/>
      <c r="GH7"/>
      <c r="GK7" s="96"/>
      <c r="GL7"/>
      <c r="GM7" s="229"/>
      <c r="GN7" s="229"/>
      <c r="GO7" s="229"/>
      <c r="GP7" s="229"/>
      <c r="GQ7" s="229"/>
      <c r="GR7" s="229"/>
      <c r="GT7"/>
      <c r="GU7" s="229"/>
      <c r="GX7" s="229"/>
      <c r="GY7" s="96"/>
      <c r="GZ7" s="229"/>
      <c r="HA7" s="229"/>
      <c r="HB7" s="229"/>
      <c r="HC7" s="229"/>
      <c r="HD7" s="229"/>
      <c r="HE7" s="229"/>
      <c r="HG7" s="5"/>
      <c r="HH7" s="229"/>
      <c r="HK7" s="96"/>
      <c r="HL7" s="229"/>
      <c r="HM7" s="229"/>
      <c r="HN7" s="229"/>
      <c r="HO7" s="229"/>
      <c r="HP7" s="229"/>
      <c r="HQ7" s="229"/>
      <c r="HR7" s="229"/>
      <c r="HT7" s="229"/>
      <c r="HU7" s="5"/>
      <c r="HX7" s="96"/>
      <c r="HY7"/>
      <c r="HZ7"/>
      <c r="IA7"/>
      <c r="IB7" s="229"/>
      <c r="IC7" s="229"/>
      <c r="ID7" s="229"/>
      <c r="IE7" s="229"/>
      <c r="IG7"/>
      <c r="IH7" s="229"/>
      <c r="IK7" s="96"/>
      <c r="IL7" s="229"/>
      <c r="IM7" s="229"/>
      <c r="IN7" s="229"/>
      <c r="IO7" s="229"/>
      <c r="IP7" s="229"/>
      <c r="IQ7" s="229"/>
      <c r="IR7" s="229"/>
      <c r="IT7" s="229"/>
      <c r="IU7" s="229"/>
      <c r="IX7" s="229"/>
      <c r="IY7" s="96"/>
      <c r="IZ7" s="229"/>
      <c r="JA7" s="229"/>
      <c r="JB7" s="229"/>
      <c r="JC7" s="229"/>
      <c r="JD7" s="229"/>
      <c r="JE7" s="229"/>
      <c r="JG7" s="5"/>
      <c r="JH7" s="229"/>
      <c r="JK7" s="96"/>
      <c r="JL7" s="229"/>
      <c r="JM7" s="229"/>
      <c r="JN7" s="229"/>
      <c r="JO7" s="229"/>
      <c r="JP7" s="229"/>
      <c r="JQ7" s="229"/>
      <c r="JR7" s="229"/>
      <c r="JT7" s="229">
        <v>2</v>
      </c>
      <c r="JU7" s="109">
        <f>JW26+JV26</f>
        <v>0</v>
      </c>
      <c r="JV7" s="362">
        <f t="shared" ref="JV7:JV19" si="1">JV26+CA26-KA26+JZ26-KB26-KC27-V26</f>
        <v>0</v>
      </c>
      <c r="JW7" s="229"/>
      <c r="JY7" s="109">
        <f>KJ27-KK27+KT27-KU27</f>
        <v>0</v>
      </c>
      <c r="KE7" s="109">
        <f t="shared" si="0"/>
        <v>0</v>
      </c>
      <c r="KF7" s="109">
        <f>KE7+KD27</f>
        <v>0</v>
      </c>
      <c r="KG7" s="229"/>
      <c r="KH7" s="229"/>
      <c r="KI7" s="229"/>
      <c r="KK7" s="229"/>
      <c r="KL7" s="229"/>
      <c r="KQ7" s="229"/>
      <c r="KR7" s="229"/>
      <c r="KT7" s="229"/>
      <c r="KX7"/>
    </row>
    <row r="8" spans="1:310">
      <c r="A8" t="s">
        <v>442</v>
      </c>
      <c r="B8" s="21"/>
      <c r="C8" s="21"/>
      <c r="D8" s="21"/>
      <c r="E8" s="21"/>
      <c r="F8" s="21"/>
      <c r="G8" s="21"/>
      <c r="H8" s="21"/>
      <c r="K8"/>
      <c r="L8" s="229">
        <f t="shared" ref="L8:L10" si="2">L7+1</f>
        <v>8</v>
      </c>
      <c r="M8" s="229"/>
      <c r="N8" s="229"/>
      <c r="O8" s="139"/>
      <c r="P8" s="139"/>
      <c r="Q8" s="139"/>
      <c r="R8" s="139"/>
      <c r="S8" s="139"/>
      <c r="T8" s="139"/>
      <c r="U8" s="139"/>
      <c r="V8" s="82"/>
      <c r="W8" s="139"/>
      <c r="X8" s="139"/>
      <c r="Y8" s="139"/>
      <c r="Z8" s="139"/>
      <c r="AE8" s="229">
        <f t="shared" ref="AE8:AE10" si="3">AE7+1</f>
        <v>8</v>
      </c>
      <c r="AF8" s="117"/>
      <c r="AG8" s="117"/>
      <c r="AH8" s="117"/>
      <c r="AI8" s="117"/>
      <c r="AJ8" s="117"/>
      <c r="AK8" s="82"/>
      <c r="AL8" s="139">
        <v>0</v>
      </c>
      <c r="AM8" s="139">
        <v>0</v>
      </c>
      <c r="AN8" s="82"/>
      <c r="AO8" s="82"/>
      <c r="AS8" s="216"/>
      <c r="AT8" s="220" t="s">
        <v>297</v>
      </c>
      <c r="AU8" s="223"/>
      <c r="AV8" s="218" t="str">
        <f>IF(DateUseHybridAssetTest="","","this is year " &amp;YEARFRAC(DateUseHybridAssetTest,ValDate)+1)</f>
        <v/>
      </c>
      <c r="CA8" s="75">
        <f ca="1">(C28-0.5*T28)*OFFSET($U$6,MAX(0,A28-Input!YearsUntilRetirement-1),0)+JY9</f>
        <v>0</v>
      </c>
      <c r="CB8" s="75">
        <f ca="1">(B28)*OFFSET($AJ$6,MAX(0,A28-Input!YearsUntilRetirement-1),0)</f>
        <v>0</v>
      </c>
      <c r="CC8"/>
      <c r="CD8" s="229"/>
      <c r="CE8" s="82">
        <f ca="1">OFFSET($U$6,MAX(0,A28-Input!YearsUntilRetirement-1),0)</f>
        <v>0</v>
      </c>
      <c r="CF8" s="376">
        <f ca="1">((1+OFFSET($O$6,MAX(0,A28-Input!YearsUntilRetirement-1),0))*(1+CK28)-1)*B28*$AG$5</f>
        <v>0</v>
      </c>
      <c r="CG8" s="376">
        <f ca="1">((1+OFFSET($Q$6,MAX(0,A28-Input!YearsUntilRetirement-1),0))*(1+CK28)-1)*B28*$AG$5-CF8</f>
        <v>0</v>
      </c>
      <c r="CH8" s="376">
        <f ca="1">((1+OFFSET($O$6,MAX(0,A28-Input!YearsUntilRetirement-1),0))*(1+CK28)-1)*B28*$AF$5</f>
        <v>0</v>
      </c>
      <c r="CI8" s="398">
        <f ca="1">OFFSET($AL$6,MAX(0,A28-Input!YearsUntilRetirement-1),0)*B28*$AH$5+OFFSET($AM$6,MAX(0,A28-Input!YearsUntilRetirement-1),0)*B28*$AI$5</f>
        <v>0</v>
      </c>
      <c r="CJ8" s="376">
        <f ca="1">(((1+OFFSET($AH$6,MAX(0,A28-Input!YearsUntilRetirement-1),0))*(1+CK28)-1)*B28*$AH$5)+((1+OFFSET($AI$6,MAX(0,A28-Input!YearsUntilRetirement-1),0))*(1+CK28)-1)*B28*$AI$5-CI8</f>
        <v>0</v>
      </c>
      <c r="CL8"/>
      <c r="CQ8"/>
      <c r="CR8"/>
      <c r="CS8"/>
      <c r="CT8"/>
      <c r="CU8"/>
      <c r="CV8"/>
      <c r="CW8"/>
      <c r="FU8" s="229"/>
      <c r="FX8" s="229"/>
      <c r="FY8" s="96"/>
      <c r="FZ8"/>
      <c r="GA8" s="229"/>
      <c r="GB8" s="229"/>
      <c r="GC8" s="229"/>
      <c r="GD8" s="229"/>
      <c r="GE8" s="229"/>
      <c r="GG8" s="5"/>
      <c r="GH8"/>
      <c r="GK8" s="96"/>
      <c r="GL8"/>
      <c r="GM8" s="229"/>
      <c r="GN8" s="229"/>
      <c r="GO8" s="229"/>
      <c r="GP8" s="229"/>
      <c r="GQ8" s="229"/>
      <c r="GR8" s="229"/>
      <c r="GT8"/>
      <c r="GU8" s="229"/>
      <c r="GX8" s="229"/>
      <c r="GY8" s="96"/>
      <c r="GZ8" s="229"/>
      <c r="HA8" s="229"/>
      <c r="HB8" s="229"/>
      <c r="HC8" s="229"/>
      <c r="HD8" s="229"/>
      <c r="HE8" s="229"/>
      <c r="HG8" s="5"/>
      <c r="HH8" s="229"/>
      <c r="HK8" s="96"/>
      <c r="HL8" s="229"/>
      <c r="HM8" s="229"/>
      <c r="HN8" s="229"/>
      <c r="HO8" s="229"/>
      <c r="HP8" s="229"/>
      <c r="HQ8" s="229"/>
      <c r="HR8" s="229"/>
      <c r="HT8" s="229"/>
      <c r="HU8" s="5"/>
      <c r="HX8" s="96"/>
      <c r="HY8"/>
      <c r="HZ8"/>
      <c r="IA8"/>
      <c r="IB8" s="229"/>
      <c r="IC8" s="229"/>
      <c r="ID8" s="229"/>
      <c r="IE8" s="229"/>
      <c r="IG8"/>
      <c r="IH8" s="229"/>
      <c r="IK8" s="96"/>
      <c r="IL8" s="229"/>
      <c r="IM8" s="229"/>
      <c r="IN8" s="229"/>
      <c r="IO8" s="229"/>
      <c r="IP8" s="229"/>
      <c r="IQ8" s="229"/>
      <c r="IR8" s="229"/>
      <c r="IT8" s="229"/>
      <c r="IU8" s="229"/>
      <c r="IX8" s="229"/>
      <c r="IY8" s="96"/>
      <c r="IZ8" s="229"/>
      <c r="JA8" s="229"/>
      <c r="JB8" s="229"/>
      <c r="JC8" s="229"/>
      <c r="JD8" s="229"/>
      <c r="JE8" s="229"/>
      <c r="JG8" s="5"/>
      <c r="JH8" s="229"/>
      <c r="JK8" s="96"/>
      <c r="JL8" s="229"/>
      <c r="JM8" s="229"/>
      <c r="JN8" s="229"/>
      <c r="JO8" s="229"/>
      <c r="JP8" s="229"/>
      <c r="JQ8" s="229"/>
      <c r="JR8" s="229"/>
      <c r="JT8" s="229">
        <v>3</v>
      </c>
      <c r="JU8" s="109">
        <f>JW27+JV27</f>
        <v>0</v>
      </c>
      <c r="JV8" s="362">
        <f t="shared" si="1"/>
        <v>0</v>
      </c>
      <c r="JW8" s="229"/>
      <c r="JY8" s="109">
        <f t="shared" ref="JY8:JY19" si="4">KJ28-KK28+KT28-KU28</f>
        <v>0</v>
      </c>
      <c r="KE8" s="109">
        <f t="shared" si="0"/>
        <v>0</v>
      </c>
      <c r="KF8" s="109">
        <f t="shared" ref="KF8:KF19" si="5">KE8+KD28</f>
        <v>0</v>
      </c>
      <c r="KG8" s="229"/>
      <c r="KH8" s="229"/>
      <c r="KI8" s="229"/>
      <c r="KK8" s="229"/>
      <c r="KL8" s="229"/>
      <c r="KQ8" s="229"/>
      <c r="KR8" s="229"/>
      <c r="KT8" s="229"/>
      <c r="KX8"/>
    </row>
    <row r="9" spans="1:310" ht="16.5" thickBot="1">
      <c r="B9" s="2"/>
      <c r="C9" s="2"/>
      <c r="D9" s="2"/>
      <c r="E9" s="2"/>
      <c r="F9" s="2"/>
      <c r="G9" s="2"/>
      <c r="H9" s="2"/>
      <c r="K9"/>
      <c r="L9" s="229">
        <f t="shared" si="2"/>
        <v>9</v>
      </c>
      <c r="M9" s="229"/>
      <c r="N9" s="229"/>
      <c r="O9" s="139"/>
      <c r="P9" s="139"/>
      <c r="Q9" s="139"/>
      <c r="R9" s="139"/>
      <c r="S9" s="139"/>
      <c r="T9" s="139"/>
      <c r="U9" s="139"/>
      <c r="V9" s="82"/>
      <c r="W9" s="139"/>
      <c r="X9" s="139"/>
      <c r="Y9" s="139"/>
      <c r="Z9" s="139"/>
      <c r="AE9" s="229">
        <f t="shared" si="3"/>
        <v>9</v>
      </c>
      <c r="AF9" s="117"/>
      <c r="AG9" s="117"/>
      <c r="AH9" s="117"/>
      <c r="AI9" s="117"/>
      <c r="AJ9" s="117"/>
      <c r="AK9" s="82"/>
      <c r="AL9" s="139">
        <v>0</v>
      </c>
      <c r="AM9" s="139">
        <v>0</v>
      </c>
      <c r="AN9" s="82"/>
      <c r="AO9" s="82"/>
      <c r="AS9" s="216"/>
      <c r="AT9" s="220" t="s">
        <v>298</v>
      </c>
      <c r="AU9" s="74"/>
      <c r="CA9" s="75">
        <f ca="1">(C29-0.5*T29)*OFFSET($U$6,MAX(0,A29-Input!YearsUntilRetirement-1),0)+JY10</f>
        <v>0</v>
      </c>
      <c r="CB9" s="75">
        <f ca="1">(B29)*OFFSET($AJ$6,MAX(0,A29-Input!YearsUntilRetirement-1),0)</f>
        <v>0</v>
      </c>
      <c r="CC9"/>
      <c r="CD9" s="229"/>
      <c r="CE9" s="82">
        <f ca="1">OFFSET($U$6,MAX(0,A29-Input!YearsUntilRetirement-1),0)</f>
        <v>0</v>
      </c>
      <c r="CF9" s="376">
        <f ca="1">((1+OFFSET($O$6,MAX(0,A29-Input!YearsUntilRetirement-1),0))*(1+CK29)-1)*B29*$AG$5</f>
        <v>0</v>
      </c>
      <c r="CG9" s="376">
        <f ca="1">((1+OFFSET($Q$6,MAX(0,A29-Input!YearsUntilRetirement-1),0))*(1+CK29)-1)*B29*$AG$5-CF9</f>
        <v>0</v>
      </c>
      <c r="CH9" s="376">
        <f ca="1">((1+OFFSET($O$6,MAX(0,A29-Input!YearsUntilRetirement-1),0))*(1+CK29)-1)*B29*$AF$5</f>
        <v>0</v>
      </c>
      <c r="CI9" s="398">
        <f ca="1">OFFSET($AL$6,MAX(0,A29-Input!YearsUntilRetirement-1),0)*B29*$AH$5+OFFSET($AM$6,MAX(0,A29-Input!YearsUntilRetirement-1),0)*B29*$AI$5</f>
        <v>0</v>
      </c>
      <c r="CJ9" s="376">
        <f ca="1">(((1+OFFSET($AH$6,MAX(0,A29-Input!YearsUntilRetirement-1),0))*(1+CK29)-1)*B29*$AH$5)+((1+OFFSET($AI$6,MAX(0,A29-Input!YearsUntilRetirement-1),0))*(1+CK29)-1)*B29*$AI$5-CI9</f>
        <v>0</v>
      </c>
      <c r="CL9"/>
      <c r="CQ9"/>
      <c r="CR9"/>
      <c r="CS9"/>
      <c r="CT9"/>
      <c r="CU9"/>
      <c r="CV9"/>
      <c r="CW9"/>
      <c r="FU9" s="230" t="s">
        <v>372</v>
      </c>
      <c r="FV9" s="328"/>
      <c r="FW9" s="329"/>
      <c r="FX9" s="230" t="s">
        <v>337</v>
      </c>
      <c r="GA9" s="230"/>
      <c r="GB9" s="230"/>
      <c r="GC9" s="230"/>
      <c r="GD9" s="230"/>
      <c r="GE9" s="230"/>
      <c r="GF9" s="311"/>
      <c r="GG9" s="28"/>
      <c r="GH9" s="230" t="s">
        <v>372</v>
      </c>
      <c r="GI9" s="328"/>
      <c r="GJ9" s="342"/>
      <c r="GK9" s="230" t="s">
        <v>337</v>
      </c>
      <c r="GN9" s="230"/>
      <c r="GO9" s="230"/>
      <c r="GP9" s="230"/>
      <c r="GQ9" s="230"/>
      <c r="GR9" s="230"/>
      <c r="GS9" s="311"/>
      <c r="GT9" s="230"/>
      <c r="GU9" s="230" t="s">
        <v>373</v>
      </c>
      <c r="GV9" s="328"/>
      <c r="GW9" s="329"/>
      <c r="GX9" s="230"/>
      <c r="HA9" s="230"/>
      <c r="HB9" s="230"/>
      <c r="HC9" s="230"/>
      <c r="HD9" s="230"/>
      <c r="HE9" s="230"/>
      <c r="HF9" s="311"/>
      <c r="HG9" s="28"/>
      <c r="HH9" s="230" t="s">
        <v>372</v>
      </c>
      <c r="HI9" s="328"/>
      <c r="HJ9" s="342"/>
      <c r="HK9" s="230"/>
      <c r="HN9" s="230"/>
      <c r="HO9" s="230"/>
      <c r="HP9" s="230"/>
      <c r="HQ9" s="230"/>
      <c r="HR9" s="230"/>
      <c r="HS9" s="311"/>
      <c r="HT9" s="230"/>
      <c r="HU9" s="28" t="s">
        <v>373</v>
      </c>
      <c r="HV9" s="328"/>
      <c r="HW9" s="342"/>
      <c r="HX9" s="230" t="s">
        <v>57</v>
      </c>
      <c r="IA9" s="230"/>
      <c r="IB9" s="230"/>
      <c r="IC9" s="230"/>
      <c r="ID9" s="230"/>
      <c r="IE9" s="230"/>
      <c r="IF9" s="311"/>
      <c r="IG9" s="230"/>
      <c r="IH9" s="230" t="s">
        <v>372</v>
      </c>
      <c r="II9" s="328"/>
      <c r="IJ9" s="328"/>
      <c r="IK9" s="230"/>
      <c r="IL9" s="230" t="s">
        <v>57</v>
      </c>
      <c r="IN9" s="230"/>
      <c r="IO9" s="230"/>
      <c r="IP9" s="230"/>
      <c r="IQ9" s="230"/>
      <c r="IR9" s="230"/>
      <c r="IS9" s="311"/>
      <c r="IT9" s="230"/>
      <c r="IU9" s="230" t="s">
        <v>372</v>
      </c>
      <c r="IV9" s="328"/>
      <c r="IW9" s="329"/>
      <c r="IX9" s="230"/>
      <c r="JA9" s="230"/>
      <c r="JB9" s="230"/>
      <c r="JC9" s="230"/>
      <c r="JD9" s="230"/>
      <c r="JE9" s="230"/>
      <c r="JF9" s="311"/>
      <c r="JG9" s="28"/>
      <c r="JH9" s="230" t="s">
        <v>373</v>
      </c>
      <c r="JJ9" s="346"/>
      <c r="JK9" s="229"/>
      <c r="JN9" s="229"/>
      <c r="JO9" s="229"/>
      <c r="JP9" s="229"/>
      <c r="JQ9" s="229"/>
      <c r="JR9" s="229"/>
      <c r="JT9" s="229">
        <v>4</v>
      </c>
      <c r="JU9" s="109">
        <f t="shared" ref="JU9:JU19" si="6">JW28+JV28</f>
        <v>0</v>
      </c>
      <c r="JV9" s="362">
        <f t="shared" si="1"/>
        <v>0</v>
      </c>
      <c r="JW9" s="229"/>
      <c r="JY9" s="109">
        <f t="shared" si="4"/>
        <v>0</v>
      </c>
      <c r="KE9" s="109">
        <f t="shared" si="0"/>
        <v>0</v>
      </c>
      <c r="KF9" s="109">
        <f t="shared" si="5"/>
        <v>0</v>
      </c>
      <c r="KH9" s="229"/>
      <c r="KI9" s="229"/>
      <c r="KJ9"/>
      <c r="KQ9"/>
      <c r="KR9" s="229"/>
      <c r="KX9"/>
    </row>
    <row r="10" spans="1:310" ht="15.75">
      <c r="B10" s="8" t="s">
        <v>9</v>
      </c>
      <c r="G10" s="229"/>
      <c r="H10" s="229"/>
      <c r="K10"/>
      <c r="L10" s="229">
        <f t="shared" si="2"/>
        <v>10</v>
      </c>
      <c r="M10" s="229"/>
      <c r="N10" s="229"/>
      <c r="O10" s="139"/>
      <c r="P10" s="139"/>
      <c r="Q10" s="139"/>
      <c r="R10" s="139"/>
      <c r="S10" s="139"/>
      <c r="T10" s="139"/>
      <c r="U10" s="139"/>
      <c r="V10" s="82"/>
      <c r="W10" s="139"/>
      <c r="X10" s="139"/>
      <c r="Y10" s="139"/>
      <c r="Z10" s="139"/>
      <c r="AE10" s="229">
        <f t="shared" si="3"/>
        <v>10</v>
      </c>
      <c r="AF10" s="117"/>
      <c r="AG10" s="117"/>
      <c r="AH10" s="117"/>
      <c r="AI10" s="117"/>
      <c r="AJ10" s="117"/>
      <c r="AK10" s="82"/>
      <c r="AL10" s="139">
        <v>0</v>
      </c>
      <c r="AM10" s="139">
        <v>0</v>
      </c>
      <c r="AN10" s="82"/>
      <c r="AO10" s="82"/>
      <c r="AS10" s="216"/>
      <c r="AT10" s="220" t="s">
        <v>299</v>
      </c>
      <c r="AU10" s="74"/>
      <c r="BY10" t="s">
        <v>443</v>
      </c>
      <c r="CA10" s="75">
        <f ca="1">(C30-0.5*T30)*OFFSET($U$6,MAX(0,A30-Input!YearsUntilRetirement-1),0)+JY11</f>
        <v>0</v>
      </c>
      <c r="CB10" s="75">
        <f ca="1">(B30)*OFFSET($AJ$6,MAX(0,A30-Input!YearsUntilRetirement-1),0)</f>
        <v>0</v>
      </c>
      <c r="CC10"/>
      <c r="CD10" s="229"/>
      <c r="CE10" s="82">
        <f ca="1">OFFSET($U$6,MAX(0,A30-Input!YearsUntilRetirement-1),0)</f>
        <v>0</v>
      </c>
      <c r="CF10" s="376">
        <f ca="1">((1+OFFSET($O$6,MAX(0,A30-Input!YearsUntilRetirement-1),0))*(1+CK30)-1)*B30*$AG$5</f>
        <v>0</v>
      </c>
      <c r="CG10" s="376">
        <f ca="1">((1+OFFSET($Q$6,MAX(0,A30-Input!YearsUntilRetirement-1),0))*(1+CK30)-1)*B30*$AG$5-CF10</f>
        <v>0</v>
      </c>
      <c r="CH10" s="376">
        <f ca="1">((1+OFFSET($O$6,MAX(0,A30-Input!YearsUntilRetirement-1),0))*(1+CK30)-1)*B30*$AF$5</f>
        <v>0</v>
      </c>
      <c r="CI10" s="398">
        <f ca="1">OFFSET($AL$6,MAX(0,A30-Input!YearsUntilRetirement-1),0)*B30*$AH$5+OFFSET($AM$6,MAX(0,A30-Input!YearsUntilRetirement-1),0)*B30*$AI$5</f>
        <v>0</v>
      </c>
      <c r="CJ10" s="376">
        <f ca="1">(((1+OFFSET($AH$6,MAX(0,A30-Input!YearsUntilRetirement-1),0))*(1+CK30)-1)*B30*$AH$5)+((1+OFFSET($AI$6,MAX(0,A30-Input!YearsUntilRetirement-1),0))*(1+CK30)-1)*B30*$AI$5-CI10</f>
        <v>0</v>
      </c>
      <c r="CL10"/>
      <c r="CQ10"/>
      <c r="CR10"/>
      <c r="CS10"/>
      <c r="CT10"/>
      <c r="CU10"/>
      <c r="CV10"/>
      <c r="CW10"/>
      <c r="FU10" s="243" t="s">
        <v>321</v>
      </c>
      <c r="FV10" s="330"/>
      <c r="FW10" s="331"/>
      <c r="FX10" s="260"/>
      <c r="FZ10" s="231">
        <f>AnnuityPmt11-AnnuityFee11+AnnuityPmt21-AnnuityFee21</f>
        <v>0</v>
      </c>
      <c r="GA10" s="5"/>
      <c r="GB10" s="5"/>
      <c r="GC10" s="5"/>
      <c r="GD10" s="5"/>
      <c r="GE10" s="5"/>
      <c r="GF10" s="213"/>
      <c r="GG10" s="5"/>
      <c r="GH10" s="243" t="s">
        <v>321</v>
      </c>
      <c r="GI10" s="330"/>
      <c r="GJ10" s="331"/>
      <c r="GK10" s="260"/>
      <c r="GN10" s="229"/>
      <c r="GO10" s="229"/>
      <c r="GP10" s="229"/>
      <c r="GQ10" s="229"/>
      <c r="GR10" s="5"/>
      <c r="GS10" s="213"/>
      <c r="GT10"/>
      <c r="GU10" s="243" t="s">
        <v>321</v>
      </c>
      <c r="GV10" s="330"/>
      <c r="GW10" s="331"/>
      <c r="GX10" s="260"/>
      <c r="HA10" s="249"/>
      <c r="HB10" s="249"/>
      <c r="HC10" s="249"/>
      <c r="HD10" s="249"/>
      <c r="HE10" s="249"/>
      <c r="HF10" s="268"/>
      <c r="HG10" s="249"/>
      <c r="HH10" s="243" t="s">
        <v>321</v>
      </c>
      <c r="HI10" s="330"/>
      <c r="HJ10" s="331"/>
      <c r="HK10" s="263"/>
      <c r="HN10" s="229"/>
      <c r="HO10" s="229"/>
      <c r="HP10" s="229"/>
      <c r="HQ10" s="229"/>
      <c r="HR10" s="249"/>
      <c r="HS10" s="268"/>
      <c r="HT10" s="229"/>
      <c r="HU10" s="243" t="s">
        <v>321</v>
      </c>
      <c r="HV10" s="330"/>
      <c r="HW10" s="331"/>
      <c r="HX10" s="260"/>
      <c r="IA10"/>
      <c r="IB10" s="229"/>
      <c r="IC10" s="229"/>
      <c r="ID10" s="229"/>
      <c r="IE10" s="249"/>
      <c r="IF10" s="268"/>
      <c r="IG10"/>
      <c r="IH10" s="243" t="s">
        <v>321</v>
      </c>
      <c r="II10" s="330"/>
      <c r="IJ10" s="330"/>
      <c r="IK10" s="242"/>
      <c r="IL10" s="260"/>
      <c r="IN10" s="229"/>
      <c r="IO10" s="229"/>
      <c r="IP10" s="229"/>
      <c r="IQ10" s="229"/>
      <c r="IR10" s="249"/>
      <c r="IS10" s="268"/>
      <c r="IT10" s="229"/>
      <c r="IU10" s="243" t="s">
        <v>321</v>
      </c>
      <c r="IV10" s="330"/>
      <c r="IW10" s="331"/>
      <c r="IX10" s="260"/>
      <c r="JA10" s="249"/>
      <c r="JB10" s="249"/>
      <c r="JC10" s="229"/>
      <c r="JD10" s="229"/>
      <c r="JE10" s="249"/>
      <c r="JF10" s="268"/>
      <c r="JG10" s="249"/>
      <c r="JH10" s="243" t="s">
        <v>321</v>
      </c>
      <c r="JI10" s="330"/>
      <c r="JJ10" s="331"/>
      <c r="JK10" s="260"/>
      <c r="JN10" s="229"/>
      <c r="JO10" s="229"/>
      <c r="JP10" s="229"/>
      <c r="JQ10" s="229"/>
      <c r="JR10" s="229"/>
      <c r="JT10" s="229">
        <v>5</v>
      </c>
      <c r="JU10" s="109">
        <f t="shared" si="6"/>
        <v>0</v>
      </c>
      <c r="JV10" s="362">
        <f t="shared" si="1"/>
        <v>0</v>
      </c>
      <c r="JW10" s="229"/>
      <c r="JY10" s="109">
        <f t="shared" si="4"/>
        <v>0</v>
      </c>
      <c r="KE10" s="109">
        <f t="shared" si="0"/>
        <v>0</v>
      </c>
      <c r="KF10" s="109">
        <f t="shared" si="5"/>
        <v>0</v>
      </c>
      <c r="KH10" s="229"/>
      <c r="KI10" s="229"/>
      <c r="KJ10"/>
      <c r="KQ10"/>
      <c r="KR10" s="229"/>
      <c r="KX10"/>
    </row>
    <row r="11" spans="1:310">
      <c r="A11" t="s">
        <v>10</v>
      </c>
      <c r="B11" s="2"/>
      <c r="G11" s="229"/>
      <c r="H11" s="229"/>
      <c r="K11"/>
      <c r="P11" s="1"/>
      <c r="AG11" s="56"/>
      <c r="AK11"/>
      <c r="AL11"/>
      <c r="AM11"/>
      <c r="AN11"/>
      <c r="AO11"/>
      <c r="AS11" s="216"/>
      <c r="AT11" s="220" t="s">
        <v>300</v>
      </c>
      <c r="AU11" s="20"/>
      <c r="BY11" t="s">
        <v>444</v>
      </c>
      <c r="BZ11" s="229"/>
      <c r="CA11" s="75">
        <f ca="1">(C31-0.5*T31)*OFFSET($U$6,MAX(0,A31-Input!YearsUntilRetirement-1),0)+JY12</f>
        <v>0</v>
      </c>
      <c r="CB11" s="75">
        <f ca="1">(B31)*OFFSET($AJ$6,MAX(0,A31-Input!YearsUntilRetirement-1),0)</f>
        <v>0</v>
      </c>
      <c r="CC11"/>
      <c r="CD11" s="229"/>
      <c r="CE11" s="82">
        <f ca="1">OFFSET($U$6,MAX(0,A31-Input!YearsUntilRetirement-1),0)</f>
        <v>0</v>
      </c>
      <c r="CF11" s="376">
        <f ca="1">((1+OFFSET($O$6,MAX(0,A31-Input!YearsUntilRetirement-1),0))*(1+CK31)-1)*B31*$AG$5</f>
        <v>0</v>
      </c>
      <c r="CG11" s="376">
        <f ca="1">((1+OFFSET($Q$6,MAX(0,A31-Input!YearsUntilRetirement-1),0))*(1+CK31)-1)*B31*$AG$5-CF11</f>
        <v>0</v>
      </c>
      <c r="CH11" s="376">
        <f ca="1">((1+OFFSET($O$6,MAX(0,A31-Input!YearsUntilRetirement-1),0))*(1+CK31)-1)*B31*$AF$5</f>
        <v>0</v>
      </c>
      <c r="CI11" s="398">
        <f ca="1">OFFSET($AL$6,MAX(0,A31-Input!YearsUntilRetirement-1),0)*B31*$AH$5+OFFSET($AM$6,MAX(0,A31-Input!YearsUntilRetirement-1),0)*B31*$AI$5</f>
        <v>0</v>
      </c>
      <c r="CJ11" s="376">
        <f ca="1">(((1+OFFSET($AH$6,MAX(0,A31-Input!YearsUntilRetirement-1),0))*(1+CK31)-1)*B31*$AH$5)+((1+OFFSET($AI$6,MAX(0,A31-Input!YearsUntilRetirement-1),0))*(1+CK31)-1)*B31*$AI$5-CI11</f>
        <v>0</v>
      </c>
      <c r="CL11"/>
      <c r="CQ11"/>
      <c r="CR11"/>
      <c r="CS11"/>
      <c r="CT11"/>
      <c r="CU11"/>
      <c r="CV11"/>
      <c r="CW11"/>
      <c r="FU11" s="244" t="s">
        <v>319</v>
      </c>
      <c r="FV11" s="332"/>
      <c r="FW11" s="333"/>
      <c r="FX11" s="261"/>
      <c r="FZ11" s="231">
        <f>FZ27-GB27+HZ27-IB27</f>
        <v>0</v>
      </c>
      <c r="GA11" s="5"/>
      <c r="GB11" s="5"/>
      <c r="GC11" s="5"/>
      <c r="GD11" s="5"/>
      <c r="GE11" s="5"/>
      <c r="GF11" s="213"/>
      <c r="GG11" s="5"/>
      <c r="GH11" s="244" t="s">
        <v>319</v>
      </c>
      <c r="GI11" s="332"/>
      <c r="GJ11" s="333"/>
      <c r="GK11" s="261"/>
      <c r="GN11" s="229"/>
      <c r="GO11" s="229"/>
      <c r="GP11" s="229"/>
      <c r="GQ11" s="229"/>
      <c r="GR11" s="5"/>
      <c r="GS11" s="213"/>
      <c r="GT11"/>
      <c r="GU11" s="244" t="s">
        <v>319</v>
      </c>
      <c r="GV11" s="332"/>
      <c r="GW11" s="333"/>
      <c r="GX11" s="261"/>
      <c r="HA11" s="249"/>
      <c r="HB11" s="249"/>
      <c r="HC11" s="249"/>
      <c r="HD11" s="249"/>
      <c r="HE11" s="249"/>
      <c r="HF11" s="268"/>
      <c r="HG11" s="249"/>
      <c r="HH11" s="244" t="s">
        <v>319</v>
      </c>
      <c r="HI11" s="332"/>
      <c r="HJ11" s="333"/>
      <c r="HK11" s="261"/>
      <c r="HN11" s="229"/>
      <c r="HO11" s="229"/>
      <c r="HP11" s="229"/>
      <c r="HQ11" s="229"/>
      <c r="HR11" s="249"/>
      <c r="HS11" s="268"/>
      <c r="HT11" s="229"/>
      <c r="HU11" s="244" t="s">
        <v>319</v>
      </c>
      <c r="HV11" s="332"/>
      <c r="HW11" s="333"/>
      <c r="HX11" s="261"/>
      <c r="IA11"/>
      <c r="IB11" s="229"/>
      <c r="IC11" s="229"/>
      <c r="ID11" s="229"/>
      <c r="IE11" s="249"/>
      <c r="IF11" s="268"/>
      <c r="IG11"/>
      <c r="IH11" s="244" t="s">
        <v>319</v>
      </c>
      <c r="II11" s="332"/>
      <c r="IJ11" s="332"/>
      <c r="IK11" s="241"/>
      <c r="IL11" s="261"/>
      <c r="IN11" s="229"/>
      <c r="IO11" s="229"/>
      <c r="IP11" s="229"/>
      <c r="IQ11" s="229"/>
      <c r="IR11" s="249"/>
      <c r="IS11" s="268"/>
      <c r="IT11" s="229"/>
      <c r="IU11" s="244" t="s">
        <v>319</v>
      </c>
      <c r="IV11" s="332"/>
      <c r="IW11" s="333"/>
      <c r="IX11" s="261"/>
      <c r="JA11" s="249"/>
      <c r="JB11" s="249"/>
      <c r="JC11" s="229"/>
      <c r="JD11" s="229"/>
      <c r="JE11" s="249"/>
      <c r="JF11" s="268"/>
      <c r="JG11" s="249"/>
      <c r="JH11" s="244" t="s">
        <v>319</v>
      </c>
      <c r="JI11" s="332"/>
      <c r="JJ11" s="333"/>
      <c r="JK11" s="261"/>
      <c r="JN11" s="229"/>
      <c r="JO11" s="229"/>
      <c r="JP11" s="229"/>
      <c r="JQ11" s="229"/>
      <c r="JR11" s="249"/>
      <c r="JS11" s="268"/>
      <c r="JT11" s="229">
        <v>6</v>
      </c>
      <c r="JU11" s="109">
        <f t="shared" si="6"/>
        <v>0</v>
      </c>
      <c r="JV11" s="362">
        <f t="shared" si="1"/>
        <v>0</v>
      </c>
      <c r="JW11" s="229"/>
      <c r="JY11" s="109">
        <f t="shared" si="4"/>
        <v>0</v>
      </c>
      <c r="KE11" s="109">
        <f t="shared" si="0"/>
        <v>0</v>
      </c>
      <c r="KF11" s="109">
        <f t="shared" si="5"/>
        <v>0</v>
      </c>
      <c r="KH11" s="229"/>
      <c r="KI11" s="229"/>
      <c r="KQ11"/>
      <c r="KR11" s="229"/>
      <c r="KX11"/>
    </row>
    <row r="12" spans="1:310" ht="15.75" thickBot="1">
      <c r="A12" t="s">
        <v>13</v>
      </c>
      <c r="B12" s="66"/>
      <c r="G12" s="229"/>
      <c r="H12" s="229"/>
      <c r="K12"/>
      <c r="L12"/>
      <c r="M12" s="229"/>
      <c r="N12" s="229"/>
      <c r="P12" s="1"/>
      <c r="AF12" s="200"/>
      <c r="AG12" s="56"/>
      <c r="AK12"/>
      <c r="AL12"/>
      <c r="AM12"/>
      <c r="AN12"/>
      <c r="AO12"/>
      <c r="AS12" s="216"/>
      <c r="AT12" s="220" t="s">
        <v>301</v>
      </c>
      <c r="AU12" s="74"/>
      <c r="BZ12" s="229"/>
      <c r="CA12" s="75">
        <f ca="1">(C32-0.5*T32)*OFFSET($U$6,MAX(0,A32-Input!YearsUntilRetirement-1),0)+JY13</f>
        <v>0</v>
      </c>
      <c r="CB12" s="75">
        <f ca="1">(B32)*OFFSET($AJ$6,MAX(0,A32-Input!YearsUntilRetirement-1),0)</f>
        <v>0</v>
      </c>
      <c r="CC12"/>
      <c r="CD12" s="229"/>
      <c r="CE12" s="82">
        <f ca="1">OFFSET($U$6,MAX(0,A32-Input!YearsUntilRetirement-1),0)</f>
        <v>0</v>
      </c>
      <c r="CF12" s="376">
        <f ca="1">((1+OFFSET($O$6,MAX(0,A32-Input!YearsUntilRetirement-1),0))*(1+CK32)-1)*B32*$AG$5</f>
        <v>0</v>
      </c>
      <c r="CG12" s="376">
        <f ca="1">((1+OFFSET($Q$6,MAX(0,A32-Input!YearsUntilRetirement-1),0))*(1+CK32)-1)*B32*$AG$5-CF12</f>
        <v>0</v>
      </c>
      <c r="CH12" s="376">
        <f ca="1">((1+OFFSET($O$6,MAX(0,A32-Input!YearsUntilRetirement-1),0))*(1+CK32)-1)*B32*$AF$5</f>
        <v>0</v>
      </c>
      <c r="CI12" s="398">
        <f ca="1">OFFSET($AL$6,MAX(0,A32-Input!YearsUntilRetirement-1),0)*B32*$AH$5+OFFSET($AM$6,MAX(0,A32-Input!YearsUntilRetirement-1),0)*B32*$AI$5</f>
        <v>0</v>
      </c>
      <c r="CJ12" s="376">
        <f ca="1">(((1+OFFSET($AH$6,MAX(0,A32-Input!YearsUntilRetirement-1),0))*(1+CK32)-1)*B32*$AH$5)+((1+OFFSET($AI$6,MAX(0,A32-Input!YearsUntilRetirement-1),0))*(1+CK32)-1)*B32*$AI$5-CI12</f>
        <v>0</v>
      </c>
      <c r="CL12"/>
      <c r="CQ12"/>
      <c r="CR12"/>
      <c r="CS12"/>
      <c r="CT12"/>
      <c r="CU12"/>
      <c r="CV12"/>
      <c r="CW12"/>
      <c r="FU12" s="245" t="s">
        <v>320</v>
      </c>
      <c r="FV12" s="334"/>
      <c r="FW12" s="335"/>
      <c r="FX12" s="261"/>
      <c r="GA12" s="249"/>
      <c r="GB12" s="249"/>
      <c r="GC12" s="249"/>
      <c r="GD12" s="249"/>
      <c r="GE12" s="249"/>
      <c r="GF12" s="268"/>
      <c r="GG12" s="249"/>
      <c r="GH12" s="245" t="s">
        <v>320</v>
      </c>
      <c r="GI12" s="334"/>
      <c r="GJ12" s="335"/>
      <c r="GK12" s="261"/>
      <c r="GN12" s="229"/>
      <c r="GO12" s="229"/>
      <c r="GP12" s="229"/>
      <c r="GQ12" s="229"/>
      <c r="GR12" s="249"/>
      <c r="GS12" s="268"/>
      <c r="GT12"/>
      <c r="GU12" s="245" t="s">
        <v>320</v>
      </c>
      <c r="GV12" s="334"/>
      <c r="GW12" s="335"/>
      <c r="GX12" s="261"/>
      <c r="HA12" s="250"/>
      <c r="HB12" s="250"/>
      <c r="HC12" s="250"/>
      <c r="HD12" s="250"/>
      <c r="HE12" s="250"/>
      <c r="HF12" s="269"/>
      <c r="HG12" s="250"/>
      <c r="HH12" s="245" t="s">
        <v>320</v>
      </c>
      <c r="HI12" s="334"/>
      <c r="HJ12" s="335"/>
      <c r="HK12" s="261"/>
      <c r="HN12" s="229"/>
      <c r="HO12" s="229"/>
      <c r="HP12" s="229"/>
      <c r="HQ12" s="229"/>
      <c r="HR12" s="250"/>
      <c r="HS12" s="269"/>
      <c r="HT12" s="229"/>
      <c r="HU12" s="245" t="s">
        <v>320</v>
      </c>
      <c r="HV12" s="334"/>
      <c r="HW12" s="335"/>
      <c r="HX12" s="261"/>
      <c r="IA12"/>
      <c r="IB12" s="229"/>
      <c r="IC12" s="229"/>
      <c r="ID12" s="229"/>
      <c r="IE12" s="250"/>
      <c r="IF12" s="269"/>
      <c r="IG12"/>
      <c r="IH12" s="245" t="s">
        <v>320</v>
      </c>
      <c r="II12" s="334"/>
      <c r="IJ12" s="334"/>
      <c r="IK12" s="240"/>
      <c r="IL12" s="261"/>
      <c r="IN12" s="229"/>
      <c r="IO12" s="229"/>
      <c r="IP12" s="229"/>
      <c r="IQ12" s="229"/>
      <c r="IR12" s="250"/>
      <c r="IS12" s="269"/>
      <c r="IT12" s="229"/>
      <c r="IU12" s="245" t="s">
        <v>320</v>
      </c>
      <c r="IV12" s="334"/>
      <c r="IW12" s="335"/>
      <c r="IX12" s="261"/>
      <c r="JA12" s="250"/>
      <c r="JB12" s="250"/>
      <c r="JC12" s="229"/>
      <c r="JD12" s="229"/>
      <c r="JE12" s="250"/>
      <c r="JF12" s="269"/>
      <c r="JG12" s="250"/>
      <c r="JH12" s="245" t="s">
        <v>320</v>
      </c>
      <c r="JI12" s="334"/>
      <c r="JJ12" s="335"/>
      <c r="JK12" s="261"/>
      <c r="JN12" s="229"/>
      <c r="JO12" s="229"/>
      <c r="JP12" s="229"/>
      <c r="JQ12" s="229"/>
      <c r="JR12" s="249"/>
      <c r="JS12" s="268"/>
      <c r="JT12" s="229">
        <v>7</v>
      </c>
      <c r="JU12" s="109">
        <f t="shared" si="6"/>
        <v>0</v>
      </c>
      <c r="JV12" s="362">
        <f t="shared" si="1"/>
        <v>0</v>
      </c>
      <c r="JW12" s="229"/>
      <c r="JY12" s="109">
        <f t="shared" si="4"/>
        <v>0</v>
      </c>
      <c r="KE12" s="109">
        <f t="shared" si="0"/>
        <v>0</v>
      </c>
      <c r="KF12" s="109">
        <f t="shared" si="5"/>
        <v>0</v>
      </c>
      <c r="KG12" s="229"/>
      <c r="KH12" s="229"/>
      <c r="KI12" s="229"/>
      <c r="KQ12"/>
      <c r="KR12"/>
      <c r="KX12"/>
    </row>
    <row r="13" spans="1:310">
      <c r="A13" t="s">
        <v>65</v>
      </c>
      <c r="B13" s="66"/>
      <c r="G13" s="229"/>
      <c r="H13" s="229"/>
      <c r="K13"/>
      <c r="P13" s="1"/>
      <c r="AF13" s="200"/>
      <c r="AG13" s="203"/>
      <c r="AI13" s="82"/>
      <c r="AK13"/>
      <c r="AL13"/>
      <c r="AM13"/>
      <c r="AN13"/>
      <c r="AO13"/>
      <c r="AS13" s="216"/>
      <c r="AT13" s="218"/>
      <c r="CA13" s="75">
        <f ca="1">(C33-0.5*T33)*OFFSET($U$6,MAX(0,A33-Input!YearsUntilRetirement-1),0)+JY14</f>
        <v>0</v>
      </c>
      <c r="CB13" s="75">
        <f ca="1">(B33)*OFFSET($AJ$6,MAX(0,A33-Input!YearsUntilRetirement-1),0)</f>
        <v>0</v>
      </c>
      <c r="CC13"/>
      <c r="CD13" s="229"/>
      <c r="CE13" s="82">
        <f ca="1">OFFSET($U$6,MAX(0,A33-Input!YearsUntilRetirement-1),0)</f>
        <v>0</v>
      </c>
      <c r="CF13" s="376">
        <f ca="1">((1+OFFSET($O$6,MAX(0,A33-Input!YearsUntilRetirement-1),0))*(1+CK33)-1)*B33*$AG$5</f>
        <v>0</v>
      </c>
      <c r="CG13" s="376">
        <f ca="1">((1+OFFSET($Q$6,MAX(0,A33-Input!YearsUntilRetirement-1),0))*(1+CK33)-1)*B33*$AG$5-CF13</f>
        <v>0</v>
      </c>
      <c r="CH13" s="376">
        <f ca="1">((1+OFFSET($O$6,MAX(0,A33-Input!YearsUntilRetirement-1),0))*(1+CK33)-1)*B33*$AF$5</f>
        <v>0</v>
      </c>
      <c r="CI13" s="398">
        <f ca="1">OFFSET($AL$6,MAX(0,A33-Input!YearsUntilRetirement-1),0)*B33*$AH$5+OFFSET($AM$6,MAX(0,A33-Input!YearsUntilRetirement-1),0)*B33*$AI$5</f>
        <v>0</v>
      </c>
      <c r="CJ13" s="376">
        <f ca="1">(((1+OFFSET($AH$6,MAX(0,A33-Input!YearsUntilRetirement-1),0))*(1+CK33)-1)*B33*$AH$5)+((1+OFFSET($AI$6,MAX(0,A33-Input!YearsUntilRetirement-1),0))*(1+CK33)-1)*B33*$AI$5-CI13</f>
        <v>0</v>
      </c>
      <c r="CL13"/>
      <c r="CQ13"/>
      <c r="CR13"/>
      <c r="CS13"/>
      <c r="CT13"/>
      <c r="CU13"/>
      <c r="CV13"/>
      <c r="CW13"/>
      <c r="FU13" s="245" t="s">
        <v>91</v>
      </c>
      <c r="FV13" s="334"/>
      <c r="FW13" s="319"/>
      <c r="FX13" s="262"/>
      <c r="GA13" s="249"/>
      <c r="GB13" s="249"/>
      <c r="GC13" s="249"/>
      <c r="GD13" s="249"/>
      <c r="GE13" s="249"/>
      <c r="GF13" s="268"/>
      <c r="GG13" s="249"/>
      <c r="GH13" s="245" t="s">
        <v>91</v>
      </c>
      <c r="GI13" s="334"/>
      <c r="GJ13" s="334"/>
      <c r="GK13" s="262"/>
      <c r="GN13" s="229"/>
      <c r="GO13" s="229"/>
      <c r="GP13" s="229"/>
      <c r="GQ13" s="229"/>
      <c r="GR13" s="249"/>
      <c r="GS13" s="268"/>
      <c r="GT13"/>
      <c r="GU13" s="245" t="s">
        <v>91</v>
      </c>
      <c r="GV13" s="334"/>
      <c r="GW13" s="335"/>
      <c r="GX13" s="262"/>
      <c r="HA13" s="251"/>
      <c r="HB13" s="251"/>
      <c r="HC13" s="251"/>
      <c r="HD13" s="251"/>
      <c r="HE13" s="251"/>
      <c r="HF13" s="270"/>
      <c r="HG13" s="251"/>
      <c r="HH13" s="245" t="s">
        <v>91</v>
      </c>
      <c r="HI13" s="334"/>
      <c r="HJ13" s="335"/>
      <c r="HK13" s="262"/>
      <c r="HN13" s="229"/>
      <c r="HO13" s="229"/>
      <c r="HP13" s="229"/>
      <c r="HQ13" s="229"/>
      <c r="HR13" s="251"/>
      <c r="HS13" s="270"/>
      <c r="HT13" s="229"/>
      <c r="HU13" s="245" t="s">
        <v>91</v>
      </c>
      <c r="HV13" s="334"/>
      <c r="HW13" s="334"/>
      <c r="HX13" s="262"/>
      <c r="IA13"/>
      <c r="IB13" s="229"/>
      <c r="IC13" s="229"/>
      <c r="ID13" s="229"/>
      <c r="IE13" s="251"/>
      <c r="IF13" s="270"/>
      <c r="IG13"/>
      <c r="IH13" s="245" t="s">
        <v>91</v>
      </c>
      <c r="II13" s="334"/>
      <c r="IJ13" s="334"/>
      <c r="IK13" s="310"/>
      <c r="IL13" s="262"/>
      <c r="IN13" s="229"/>
      <c r="IO13" s="229"/>
      <c r="IP13" s="229"/>
      <c r="IQ13" s="229"/>
      <c r="IR13" s="251"/>
      <c r="IS13" s="270"/>
      <c r="IT13" s="229"/>
      <c r="IU13" s="245" t="s">
        <v>91</v>
      </c>
      <c r="IV13" s="334"/>
      <c r="IW13" s="335"/>
      <c r="IX13" s="262"/>
      <c r="JA13" s="251"/>
      <c r="JB13" s="251"/>
      <c r="JC13" s="229"/>
      <c r="JD13" s="229"/>
      <c r="JE13" s="251"/>
      <c r="JF13" s="270"/>
      <c r="JG13" s="251"/>
      <c r="JH13" s="245" t="s">
        <v>91</v>
      </c>
      <c r="JI13" s="334"/>
      <c r="JJ13" s="335"/>
      <c r="JK13" s="262"/>
      <c r="JN13" s="229"/>
      <c r="JO13" s="229"/>
      <c r="JP13" s="229"/>
      <c r="JQ13" s="229"/>
      <c r="JR13" s="250"/>
      <c r="JS13" s="269"/>
      <c r="JT13" s="229">
        <v>8</v>
      </c>
      <c r="JU13" s="109">
        <f t="shared" si="6"/>
        <v>0</v>
      </c>
      <c r="JV13" s="362">
        <f t="shared" si="1"/>
        <v>0</v>
      </c>
      <c r="JW13" s="229"/>
      <c r="JY13" s="109">
        <f t="shared" si="4"/>
        <v>0</v>
      </c>
      <c r="KE13" s="109">
        <f t="shared" si="0"/>
        <v>0</v>
      </c>
      <c r="KF13" s="109">
        <f t="shared" si="5"/>
        <v>0</v>
      </c>
      <c r="KG13" s="243" t="s">
        <v>321</v>
      </c>
      <c r="KH13" s="260"/>
      <c r="KI13" s="229"/>
      <c r="KQ13" s="243" t="s">
        <v>321</v>
      </c>
      <c r="KR13" s="260"/>
      <c r="KX13"/>
    </row>
    <row r="14" spans="1:310">
      <c r="A14" t="s">
        <v>80</v>
      </c>
      <c r="B14" s="66"/>
      <c r="G14" s="229"/>
      <c r="H14" s="229"/>
      <c r="K14"/>
      <c r="O14" s="81"/>
      <c r="P14" s="81"/>
      <c r="AF14" s="200"/>
      <c r="AG14" s="203"/>
      <c r="AI14" s="82"/>
      <c r="AK14"/>
      <c r="AL14"/>
      <c r="AM14"/>
      <c r="AN14"/>
      <c r="AO14"/>
      <c r="AS14" s="216"/>
      <c r="AT14" s="221" t="s">
        <v>302</v>
      </c>
      <c r="AU14" s="222" t="s">
        <v>303</v>
      </c>
      <c r="CA14" s="75">
        <f ca="1">(C34-0.5*T34)*OFFSET($U$6,MAX(0,A34-Input!YearsUntilRetirement-1),0)+JY15</f>
        <v>0</v>
      </c>
      <c r="CB14" s="75">
        <f ca="1">(B34)*OFFSET($AJ$6,MAX(0,A34-Input!YearsUntilRetirement-1),0)</f>
        <v>0</v>
      </c>
      <c r="CC14"/>
      <c r="CD14" s="229"/>
      <c r="CE14" s="82">
        <f ca="1">OFFSET($U$6,MAX(0,A34-Input!YearsUntilRetirement-1),0)</f>
        <v>0</v>
      </c>
      <c r="CF14" s="376">
        <f ca="1">((1+OFFSET($O$6,MAX(0,A34-Input!YearsUntilRetirement-1),0))*(1+CK34)-1)*B34*$AG$5</f>
        <v>0</v>
      </c>
      <c r="CG14" s="376">
        <f ca="1">((1+OFFSET($Q$6,MAX(0,A34-Input!YearsUntilRetirement-1),0))*(1+CK34)-1)*B34*$AG$5-CF14</f>
        <v>0</v>
      </c>
      <c r="CH14" s="376">
        <f ca="1">((1+OFFSET($O$6,MAX(0,A34-Input!YearsUntilRetirement-1),0))*(1+CK34)-1)*B34*$AF$5</f>
        <v>0</v>
      </c>
      <c r="CI14" s="398">
        <f ca="1">OFFSET($AL$6,MAX(0,A34-Input!YearsUntilRetirement-1),0)*B34*$AH$5+OFFSET($AM$6,MAX(0,A34-Input!YearsUntilRetirement-1),0)*B34*$AI$5</f>
        <v>0</v>
      </c>
      <c r="CJ14" s="376">
        <f ca="1">(((1+OFFSET($AH$6,MAX(0,A34-Input!YearsUntilRetirement-1),0))*(1+CK34)-1)*B34*$AH$5)+((1+OFFSET($AI$6,MAX(0,A34-Input!YearsUntilRetirement-1),0))*(1+CK34)-1)*B34*$AI$5-CI14</f>
        <v>0</v>
      </c>
      <c r="CL14"/>
      <c r="CQ14"/>
      <c r="CR14"/>
      <c r="CS14"/>
      <c r="CT14"/>
      <c r="CU14"/>
      <c r="CV14"/>
      <c r="CW14"/>
      <c r="FU14" s="245" t="s">
        <v>318</v>
      </c>
      <c r="FV14" s="334"/>
      <c r="FW14" s="335"/>
      <c r="FX14" s="378"/>
      <c r="GA14" s="250"/>
      <c r="GB14" s="250"/>
      <c r="GC14" s="250"/>
      <c r="GD14" s="250"/>
      <c r="GE14" s="250"/>
      <c r="GF14" s="269"/>
      <c r="GG14" s="250"/>
      <c r="GH14" s="245" t="s">
        <v>318</v>
      </c>
      <c r="GI14" s="334"/>
      <c r="GJ14" s="334"/>
      <c r="GK14" s="262"/>
      <c r="GN14" s="229"/>
      <c r="GO14" s="229"/>
      <c r="GP14" s="229"/>
      <c r="GQ14" s="229"/>
      <c r="GR14" s="250"/>
      <c r="GS14" s="269"/>
      <c r="GT14"/>
      <c r="GU14" s="245" t="s">
        <v>318</v>
      </c>
      <c r="GV14" s="334"/>
      <c r="GW14" s="335"/>
      <c r="GX14" s="262"/>
      <c r="HA14" s="251"/>
      <c r="HB14" s="251"/>
      <c r="HC14" s="251"/>
      <c r="HD14" s="251"/>
      <c r="HE14" s="251"/>
      <c r="HF14" s="270"/>
      <c r="HG14" s="251"/>
      <c r="HH14" s="245" t="s">
        <v>318</v>
      </c>
      <c r="HI14" s="334"/>
      <c r="HJ14" s="335"/>
      <c r="HK14" s="262"/>
      <c r="HN14" s="229"/>
      <c r="HO14" s="229"/>
      <c r="HP14" s="229"/>
      <c r="HQ14" s="229"/>
      <c r="HR14" s="251"/>
      <c r="HS14" s="270"/>
      <c r="HT14" s="229"/>
      <c r="HU14" s="245" t="s">
        <v>318</v>
      </c>
      <c r="HV14" s="334"/>
      <c r="HW14" s="335"/>
      <c r="HX14" s="262"/>
      <c r="IA14"/>
      <c r="IB14" s="229"/>
      <c r="IC14" s="229"/>
      <c r="ID14" s="229"/>
      <c r="IE14" s="251"/>
      <c r="IF14" s="270"/>
      <c r="IG14"/>
      <c r="IH14" s="245" t="s">
        <v>318</v>
      </c>
      <c r="II14" s="334"/>
      <c r="IJ14" s="334"/>
      <c r="IK14" s="240"/>
      <c r="IL14" s="262"/>
      <c r="IN14" s="229"/>
      <c r="IO14" s="229"/>
      <c r="IP14" s="229"/>
      <c r="IQ14" s="229"/>
      <c r="IR14" s="251"/>
      <c r="IS14" s="270"/>
      <c r="IT14" s="229"/>
      <c r="IU14" s="245" t="s">
        <v>318</v>
      </c>
      <c r="IV14" s="334"/>
      <c r="IW14" s="335"/>
      <c r="IX14" s="262"/>
      <c r="JA14" s="251"/>
      <c r="JB14" s="251"/>
      <c r="JC14" s="229"/>
      <c r="JD14" s="229"/>
      <c r="JE14" s="251"/>
      <c r="JF14" s="270"/>
      <c r="JG14" s="251"/>
      <c r="JH14" s="245" t="s">
        <v>318</v>
      </c>
      <c r="JI14" s="334"/>
      <c r="JJ14" s="335"/>
      <c r="JK14" s="262"/>
      <c r="JN14" s="229"/>
      <c r="JO14" s="229"/>
      <c r="JP14" s="229"/>
      <c r="JQ14" s="229"/>
      <c r="JR14" s="251"/>
      <c r="JS14" s="270"/>
      <c r="JT14" s="229">
        <v>9</v>
      </c>
      <c r="JU14" s="109">
        <f t="shared" si="6"/>
        <v>0</v>
      </c>
      <c r="JV14" s="362">
        <f t="shared" si="1"/>
        <v>0</v>
      </c>
      <c r="JW14" s="229"/>
      <c r="JY14" s="109">
        <f t="shared" si="4"/>
        <v>0</v>
      </c>
      <c r="KE14" s="109">
        <f t="shared" si="0"/>
        <v>0</v>
      </c>
      <c r="KF14" s="109">
        <f t="shared" si="5"/>
        <v>0</v>
      </c>
      <c r="KG14" s="245" t="s">
        <v>91</v>
      </c>
      <c r="KH14" s="262"/>
      <c r="KI14" s="229"/>
      <c r="KQ14" s="245" t="s">
        <v>91</v>
      </c>
      <c r="KR14" s="262"/>
      <c r="KX14"/>
    </row>
    <row r="15" spans="1:310">
      <c r="A15" t="s">
        <v>12</v>
      </c>
      <c r="B15" s="66"/>
      <c r="G15" s="229"/>
      <c r="H15" s="229"/>
      <c r="K15"/>
      <c r="O15" s="81"/>
      <c r="P15" s="81"/>
      <c r="AF15" s="200"/>
      <c r="AG15" s="203"/>
      <c r="AI15" s="82"/>
      <c r="AK15"/>
      <c r="AL15"/>
      <c r="AM15"/>
      <c r="AN15"/>
      <c r="AO15"/>
      <c r="AS15" s="217" t="s">
        <v>292</v>
      </c>
      <c r="AT15" s="74"/>
      <c r="AU15" s="74"/>
      <c r="CA15" s="75">
        <f ca="1">(C35-0.5*T35)*OFFSET($U$6,MAX(0,A35-Input!YearsUntilRetirement-1),0)+JY16</f>
        <v>0</v>
      </c>
      <c r="CB15" s="75">
        <f ca="1">(B35)*OFFSET($AJ$6,MAX(0,A35-Input!YearsUntilRetirement-1),0)</f>
        <v>0</v>
      </c>
      <c r="CC15"/>
      <c r="CD15" s="229"/>
      <c r="CE15" s="82">
        <f ca="1">OFFSET($U$6,MAX(0,A35-Input!YearsUntilRetirement-1),0)</f>
        <v>0</v>
      </c>
      <c r="CF15" s="376">
        <f ca="1">((1+OFFSET($O$6,MAX(0,A35-Input!YearsUntilRetirement-1),0))*(1+CK35)-1)*B35*$AG$5</f>
        <v>0</v>
      </c>
      <c r="CG15" s="376">
        <f ca="1">((1+OFFSET($Q$6,MAX(0,A35-Input!YearsUntilRetirement-1),0))*(1+CK35)-1)*B35*$AG$5-CF15</f>
        <v>0</v>
      </c>
      <c r="CH15" s="376">
        <f ca="1">((1+OFFSET($O$6,MAX(0,A35-Input!YearsUntilRetirement-1),0))*(1+CK35)-1)*B35*$AF$5</f>
        <v>0</v>
      </c>
      <c r="CI15" s="398">
        <f ca="1">OFFSET($AL$6,MAX(0,A35-Input!YearsUntilRetirement-1),0)*B35*$AH$5+OFFSET($AM$6,MAX(0,A35-Input!YearsUntilRetirement-1),0)*B35*$AI$5</f>
        <v>0</v>
      </c>
      <c r="CJ15" s="376">
        <f ca="1">(((1+OFFSET($AH$6,MAX(0,A35-Input!YearsUntilRetirement-1),0))*(1+CK35)-1)*B35*$AH$5)+((1+OFFSET($AI$6,MAX(0,A35-Input!YearsUntilRetirement-1),0))*(1+CK35)-1)*B35*$AI$5-CI15</f>
        <v>0</v>
      </c>
      <c r="CL15"/>
      <c r="CQ15"/>
      <c r="CR15"/>
      <c r="CS15"/>
      <c r="CT15"/>
      <c r="CU15"/>
      <c r="CV15"/>
      <c r="CW15"/>
      <c r="FU15" s="244" t="s">
        <v>195</v>
      </c>
      <c r="FV15" s="332"/>
      <c r="FW15" s="333"/>
      <c r="FX15" s="261"/>
      <c r="GA15" s="251"/>
      <c r="GB15" s="251"/>
      <c r="GC15" s="251"/>
      <c r="GD15" s="251"/>
      <c r="GE15" s="251"/>
      <c r="GF15" s="270"/>
      <c r="GG15" s="251"/>
      <c r="GH15" s="244" t="s">
        <v>195</v>
      </c>
      <c r="GI15" s="332"/>
      <c r="GJ15" s="333"/>
      <c r="GK15" s="261"/>
      <c r="GN15" s="229"/>
      <c r="GO15" s="229"/>
      <c r="GP15" s="229"/>
      <c r="GQ15" s="229"/>
      <c r="GR15" s="251"/>
      <c r="GS15" s="270"/>
      <c r="GT15"/>
      <c r="GU15" s="244" t="s">
        <v>195</v>
      </c>
      <c r="GV15" s="332"/>
      <c r="GW15" s="333"/>
      <c r="GX15" s="261"/>
      <c r="HA15" s="249"/>
      <c r="HB15" s="249"/>
      <c r="HC15" s="249"/>
      <c r="HD15" s="249"/>
      <c r="HE15" s="249"/>
      <c r="HF15" s="268"/>
      <c r="HG15" s="249"/>
      <c r="HH15" s="244" t="s">
        <v>195</v>
      </c>
      <c r="HI15" s="332"/>
      <c r="HJ15" s="333"/>
      <c r="HK15" s="261"/>
      <c r="HN15" s="229"/>
      <c r="HO15" s="229"/>
      <c r="HP15" s="229"/>
      <c r="HQ15" s="229"/>
      <c r="HR15" s="249"/>
      <c r="HS15" s="268"/>
      <c r="HT15" s="229"/>
      <c r="HU15" s="244" t="s">
        <v>195</v>
      </c>
      <c r="HV15" s="332"/>
      <c r="HW15" s="333"/>
      <c r="HX15" s="261"/>
      <c r="IA15" s="249"/>
      <c r="IB15" s="249"/>
      <c r="IC15" s="249"/>
      <c r="ID15" s="249"/>
      <c r="IE15" s="249"/>
      <c r="IF15" s="268"/>
      <c r="IG15" s="249"/>
      <c r="IH15" s="244" t="s">
        <v>195</v>
      </c>
      <c r="II15" s="332"/>
      <c r="IJ15" s="332"/>
      <c r="IK15" s="241"/>
      <c r="IL15" s="261"/>
      <c r="IN15" s="229"/>
      <c r="IO15" s="229"/>
      <c r="IP15" s="249"/>
      <c r="IQ15" s="229"/>
      <c r="IR15" s="249"/>
      <c r="IS15" s="268"/>
      <c r="IT15" s="229"/>
      <c r="IU15" s="244" t="s">
        <v>195</v>
      </c>
      <c r="IV15" s="332"/>
      <c r="IW15" s="333"/>
      <c r="IX15" s="261"/>
      <c r="JA15" s="249"/>
      <c r="JB15" s="249"/>
      <c r="JC15" s="249"/>
      <c r="JD15" s="249"/>
      <c r="JE15" s="249"/>
      <c r="JF15" s="268"/>
      <c r="JG15" s="249"/>
      <c r="JH15" s="244" t="s">
        <v>195</v>
      </c>
      <c r="JI15" s="332"/>
      <c r="JJ15" s="333"/>
      <c r="JK15" s="261"/>
      <c r="JN15" s="229"/>
      <c r="JO15" s="229"/>
      <c r="JP15" s="229"/>
      <c r="JQ15" s="229"/>
      <c r="JR15" s="251"/>
      <c r="JS15" s="270"/>
      <c r="JT15" s="229">
        <v>10</v>
      </c>
      <c r="JU15" s="109">
        <f t="shared" si="6"/>
        <v>0</v>
      </c>
      <c r="JV15" s="362">
        <f t="shared" si="1"/>
        <v>0</v>
      </c>
      <c r="JW15" s="229"/>
      <c r="JY15" s="109">
        <f t="shared" si="4"/>
        <v>0</v>
      </c>
      <c r="KE15" s="109">
        <f t="shared" si="0"/>
        <v>0</v>
      </c>
      <c r="KF15" s="109">
        <f t="shared" si="5"/>
        <v>0</v>
      </c>
      <c r="KG15" s="244" t="s">
        <v>358</v>
      </c>
      <c r="KH15" s="295"/>
      <c r="KI15" s="229"/>
      <c r="KQ15" s="244" t="s">
        <v>358</v>
      </c>
      <c r="KR15" s="295"/>
      <c r="KX15"/>
    </row>
    <row r="16" spans="1:310">
      <c r="A16" t="s">
        <v>20</v>
      </c>
      <c r="B16" s="2"/>
      <c r="G16" s="229"/>
      <c r="H16" s="229"/>
      <c r="K16"/>
      <c r="O16" s="81"/>
      <c r="P16" s="81"/>
      <c r="AF16" s="200"/>
      <c r="AG16" s="203"/>
      <c r="AK16"/>
      <c r="AL16"/>
      <c r="AM16"/>
      <c r="AN16"/>
      <c r="AO16"/>
      <c r="AS16" s="217" t="s">
        <v>293</v>
      </c>
      <c r="AT16" s="74"/>
      <c r="AU16" s="74"/>
      <c r="CA16" s="75">
        <f ca="1">(C36-0.5*T36)*OFFSET($U$6,MAX(0,A36-Input!YearsUntilRetirement-1),0)+JY17</f>
        <v>0</v>
      </c>
      <c r="CB16" s="75">
        <f ca="1">(B36)*OFFSET($AJ$6,MAX(0,A36-Input!YearsUntilRetirement-1),0)</f>
        <v>0</v>
      </c>
      <c r="CC16" s="229"/>
      <c r="CD16" s="229"/>
      <c r="CE16" s="82">
        <f ca="1">OFFSET($U$6,MAX(0,A36-Input!YearsUntilRetirement-1),0)</f>
        <v>0</v>
      </c>
      <c r="CF16" s="376">
        <f ca="1">((1+OFFSET($O$6,MAX(0,A36-Input!YearsUntilRetirement-1),0))*(1+CK36)-1)*B36*$AG$5</f>
        <v>0</v>
      </c>
      <c r="CG16" s="376">
        <f ca="1">((1+OFFSET($Q$6,MAX(0,A36-Input!YearsUntilRetirement-1),0))*(1+CK36)-1)*B36*$AG$5-CF16</f>
        <v>0</v>
      </c>
      <c r="CH16" s="376">
        <f ca="1">((1+OFFSET($O$6,MAX(0,A36-Input!YearsUntilRetirement-1),0))*(1+CK36)-1)*B36*$AF$5</f>
        <v>0</v>
      </c>
      <c r="CI16" s="398">
        <f ca="1">OFFSET($AL$6,MAX(0,A36-Input!YearsUntilRetirement-1),0)*B36*$AH$5+OFFSET($AM$6,MAX(0,A36-Input!YearsUntilRetirement-1),0)*B36*$AI$5</f>
        <v>0</v>
      </c>
      <c r="CJ16" s="376">
        <f ca="1">(((1+OFFSET($AH$6,MAX(0,A36-Input!YearsUntilRetirement-1),0))*(1+CK36)-1)*B36*$AH$5)+((1+OFFSET($AI$6,MAX(0,A36-Input!YearsUntilRetirement-1),0))*(1+CK36)-1)*B36*$AI$5-CI16</f>
        <v>0</v>
      </c>
      <c r="CL16" s="201"/>
      <c r="CQ16"/>
      <c r="CR16"/>
      <c r="CS16"/>
      <c r="CT16"/>
      <c r="CU16"/>
      <c r="CV16"/>
      <c r="CW16"/>
      <c r="FU16" s="244" t="s">
        <v>57</v>
      </c>
      <c r="FV16" s="332"/>
      <c r="FW16" s="333"/>
      <c r="FX16" s="261"/>
      <c r="GA16" s="251"/>
      <c r="GB16" s="251"/>
      <c r="GC16" s="251"/>
      <c r="GD16" s="251"/>
      <c r="GE16" s="251"/>
      <c r="GF16" s="270"/>
      <c r="GG16" s="251"/>
      <c r="GH16" s="244" t="s">
        <v>57</v>
      </c>
      <c r="GI16" s="332"/>
      <c r="GJ16" s="333"/>
      <c r="GK16" s="261"/>
      <c r="GN16" s="229"/>
      <c r="GO16" s="229"/>
      <c r="GP16" s="229"/>
      <c r="GQ16" s="229"/>
      <c r="GR16" s="251"/>
      <c r="GS16" s="270"/>
      <c r="GT16"/>
      <c r="GU16" s="244" t="s">
        <v>57</v>
      </c>
      <c r="GV16" s="332"/>
      <c r="GW16" s="333"/>
      <c r="GX16" s="261"/>
      <c r="HA16" s="252"/>
      <c r="HB16" s="252"/>
      <c r="HC16" s="252"/>
      <c r="HD16" s="252"/>
      <c r="HE16" s="252"/>
      <c r="HF16" s="213"/>
      <c r="HG16" s="252"/>
      <c r="HH16" s="244" t="s">
        <v>57</v>
      </c>
      <c r="HI16" s="332"/>
      <c r="HJ16" s="333"/>
      <c r="HK16" s="261"/>
      <c r="HN16" s="229"/>
      <c r="HO16" s="229"/>
      <c r="HP16" s="229"/>
      <c r="HQ16" s="229"/>
      <c r="HR16" s="252"/>
      <c r="HS16" s="213"/>
      <c r="HT16" s="229"/>
      <c r="HU16" s="244" t="s">
        <v>57</v>
      </c>
      <c r="HV16" s="332"/>
      <c r="HW16" s="333"/>
      <c r="HX16" s="261"/>
      <c r="IA16" s="252"/>
      <c r="IB16" s="252"/>
      <c r="IC16" s="252"/>
      <c r="ID16" s="252"/>
      <c r="IE16" s="252"/>
      <c r="IF16" s="213"/>
      <c r="IG16" s="252"/>
      <c r="IH16" s="244" t="s">
        <v>57</v>
      </c>
      <c r="II16" s="332"/>
      <c r="IJ16" s="332"/>
      <c r="IK16" s="241"/>
      <c r="IL16" s="261"/>
      <c r="IN16" s="229"/>
      <c r="IO16" s="229"/>
      <c r="IP16" s="252"/>
      <c r="IQ16" s="229"/>
      <c r="IR16" s="252"/>
      <c r="IS16" s="213"/>
      <c r="IT16" s="229"/>
      <c r="IU16" s="244" t="s">
        <v>57</v>
      </c>
      <c r="IV16" s="332"/>
      <c r="IW16" s="333"/>
      <c r="IX16" s="261"/>
      <c r="JA16" s="252"/>
      <c r="JB16" s="252"/>
      <c r="JC16" s="252"/>
      <c r="JD16" s="252"/>
      <c r="JE16" s="252"/>
      <c r="JF16" s="213"/>
      <c r="JG16" s="252"/>
      <c r="JH16" s="244" t="s">
        <v>57</v>
      </c>
      <c r="JI16" s="332"/>
      <c r="JJ16" s="333"/>
      <c r="JK16" s="261"/>
      <c r="JN16" s="229"/>
      <c r="JO16" s="229"/>
      <c r="JP16" s="249"/>
      <c r="JQ16" s="229"/>
      <c r="JR16" s="249"/>
      <c r="JS16" s="268"/>
      <c r="JT16" s="229">
        <v>11</v>
      </c>
      <c r="JU16" s="109">
        <f t="shared" si="6"/>
        <v>0</v>
      </c>
      <c r="JV16" s="361">
        <f t="shared" si="1"/>
        <v>0</v>
      </c>
      <c r="JW16" s="229"/>
      <c r="JY16" s="109">
        <f t="shared" si="4"/>
        <v>0</v>
      </c>
      <c r="KE16" s="109">
        <f t="shared" si="0"/>
        <v>0</v>
      </c>
      <c r="KF16" s="109">
        <f>KE16+KD36</f>
        <v>0</v>
      </c>
      <c r="KG16" s="244" t="s">
        <v>195</v>
      </c>
      <c r="KH16" s="294"/>
      <c r="KI16" s="229"/>
      <c r="KQ16" s="244" t="s">
        <v>195</v>
      </c>
      <c r="KR16" s="294"/>
      <c r="KX16"/>
    </row>
    <row r="17" spans="1:312">
      <c r="A17" t="s">
        <v>74</v>
      </c>
      <c r="B17" s="66"/>
      <c r="G17" s="229"/>
      <c r="H17" s="229"/>
      <c r="K17"/>
      <c r="O17"/>
      <c r="P17"/>
      <c r="AK17"/>
      <c r="AL17"/>
      <c r="AM17"/>
      <c r="AN17"/>
      <c r="AO17"/>
      <c r="AS17" s="217" t="s">
        <v>294</v>
      </c>
      <c r="AT17" s="74"/>
      <c r="AU17" s="74"/>
      <c r="CA17" s="75">
        <f ca="1">(C37-0.5*T37)*OFFSET($U$6,MAX(0,A37-Input!YearsUntilRetirement-1),0)+JY18</f>
        <v>0</v>
      </c>
      <c r="CB17" s="75">
        <f ca="1">(B37)*OFFSET($AJ$6,MAX(0,A37-Input!YearsUntilRetirement-1),0)</f>
        <v>0</v>
      </c>
      <c r="CC17" s="229"/>
      <c r="CD17" s="229"/>
      <c r="CE17" s="82">
        <f ca="1">OFFSET($U$6,MAX(0,A37-Input!YearsUntilRetirement-1),0)</f>
        <v>0</v>
      </c>
      <c r="CF17" s="376">
        <f ca="1">((1+OFFSET($O$6,MAX(0,A37-Input!YearsUntilRetirement-1),0))*(1+CK37)-1)*B37*$AG$5</f>
        <v>0</v>
      </c>
      <c r="CG17" s="376">
        <f ca="1">((1+OFFSET($Q$6,MAX(0,A37-Input!YearsUntilRetirement-1),0))*(1+CK37)-1)*B37*$AG$5-CF17</f>
        <v>0</v>
      </c>
      <c r="CH17" s="376">
        <f ca="1">((1+OFFSET($O$6,MAX(0,A37-Input!YearsUntilRetirement-1),0))*(1+CK37)-1)*B37*$AF$5</f>
        <v>0</v>
      </c>
      <c r="CI17" s="398">
        <f ca="1">OFFSET($AL$6,MAX(0,A37-Input!YearsUntilRetirement-1),0)*B37*$AH$5+OFFSET($AM$6,MAX(0,A37-Input!YearsUntilRetirement-1),0)*B37*$AI$5</f>
        <v>0</v>
      </c>
      <c r="CJ17" s="376">
        <f ca="1">(((1+OFFSET($AH$6,MAX(0,A37-Input!YearsUntilRetirement-1),0))*(1+CK37)-1)*B37*$AH$5)+((1+OFFSET($AI$6,MAX(0,A37-Input!YearsUntilRetirement-1),0))*(1+CK37)-1)*B37*$AI$5-CI17</f>
        <v>0</v>
      </c>
      <c r="CL17" s="201"/>
      <c r="CQ17"/>
      <c r="CR17"/>
      <c r="CS17"/>
      <c r="CT17"/>
      <c r="CU17"/>
      <c r="CV17"/>
      <c r="CW17"/>
      <c r="FU17" s="244" t="s">
        <v>340</v>
      </c>
      <c r="FV17" s="332"/>
      <c r="FW17" s="333"/>
      <c r="FX17" s="287"/>
      <c r="GA17" s="249"/>
      <c r="GB17" s="249"/>
      <c r="GC17" s="249"/>
      <c r="GD17" s="249"/>
      <c r="GE17" s="249"/>
      <c r="GF17" s="268"/>
      <c r="GG17" s="249"/>
      <c r="GH17" s="244" t="s">
        <v>340</v>
      </c>
      <c r="GI17" s="332"/>
      <c r="GJ17" s="333"/>
      <c r="GK17" s="287"/>
      <c r="GN17" s="229"/>
      <c r="GO17" s="229"/>
      <c r="GP17" s="229"/>
      <c r="GQ17" s="229"/>
      <c r="GR17" s="249"/>
      <c r="GS17" s="268"/>
      <c r="GT17"/>
      <c r="GU17" s="244" t="s">
        <v>340</v>
      </c>
      <c r="GV17" s="332"/>
      <c r="GW17" s="333"/>
      <c r="GX17" s="287"/>
      <c r="HA17" s="5"/>
      <c r="HB17" s="5"/>
      <c r="HC17" s="5"/>
      <c r="HD17" s="5"/>
      <c r="HE17" s="5"/>
      <c r="HF17" s="213"/>
      <c r="HG17" s="5"/>
      <c r="HH17" s="244" t="s">
        <v>340</v>
      </c>
      <c r="HI17" s="332"/>
      <c r="HJ17" s="333"/>
      <c r="HK17" s="287"/>
      <c r="HN17" s="229"/>
      <c r="HO17" s="229"/>
      <c r="HP17" s="229"/>
      <c r="HQ17" s="229"/>
      <c r="HR17" s="5"/>
      <c r="HS17" s="213"/>
      <c r="HT17" s="229"/>
      <c r="HU17" s="244" t="s">
        <v>340</v>
      </c>
      <c r="HV17" s="332"/>
      <c r="HW17" s="333"/>
      <c r="HX17" s="287"/>
      <c r="IA17" s="5"/>
      <c r="IB17" s="5"/>
      <c r="IC17" s="5"/>
      <c r="ID17" s="5"/>
      <c r="IE17" s="5"/>
      <c r="IF17" s="213"/>
      <c r="IG17" s="5"/>
      <c r="IH17" s="244" t="s">
        <v>340</v>
      </c>
      <c r="II17" s="332"/>
      <c r="IJ17" s="332"/>
      <c r="IK17" s="241"/>
      <c r="IL17" s="287"/>
      <c r="IN17" s="229"/>
      <c r="IO17" s="229"/>
      <c r="IP17" s="5"/>
      <c r="IQ17" s="229"/>
      <c r="IR17" s="5"/>
      <c r="IS17" s="213"/>
      <c r="IT17" s="229"/>
      <c r="IU17" s="244" t="s">
        <v>340</v>
      </c>
      <c r="IV17" s="332"/>
      <c r="IW17" s="333"/>
      <c r="IX17" s="287"/>
      <c r="JA17" s="5"/>
      <c r="JB17" s="5"/>
      <c r="JC17" s="5"/>
      <c r="JD17" s="5"/>
      <c r="JE17" s="5"/>
      <c r="JF17" s="213"/>
      <c r="JG17" s="5"/>
      <c r="JH17" s="244" t="s">
        <v>340</v>
      </c>
      <c r="JI17" s="332"/>
      <c r="JJ17" s="333"/>
      <c r="JK17" s="287"/>
      <c r="JN17" s="229"/>
      <c r="JO17" s="229"/>
      <c r="JP17" s="252"/>
      <c r="JQ17" s="229"/>
      <c r="JR17" s="252"/>
      <c r="JS17" s="213"/>
      <c r="JT17" s="229">
        <v>12</v>
      </c>
      <c r="JU17" s="109">
        <f t="shared" si="6"/>
        <v>0</v>
      </c>
      <c r="JV17" s="362">
        <f t="shared" si="1"/>
        <v>0</v>
      </c>
      <c r="JW17" s="229"/>
      <c r="JY17" s="109">
        <f t="shared" si="4"/>
        <v>0</v>
      </c>
      <c r="KE17" s="109">
        <f t="shared" si="0"/>
        <v>0</v>
      </c>
      <c r="KF17" s="109">
        <f t="shared" si="5"/>
        <v>0</v>
      </c>
      <c r="KG17" s="244" t="s">
        <v>57</v>
      </c>
      <c r="KH17" s="261"/>
      <c r="KI17" s="229"/>
      <c r="KQ17" s="244" t="s">
        <v>57</v>
      </c>
      <c r="KR17" s="261"/>
      <c r="KX17"/>
    </row>
    <row r="18" spans="1:312">
      <c r="A18" t="s">
        <v>285</v>
      </c>
      <c r="B18" s="109"/>
      <c r="G18" s="229"/>
      <c r="H18" s="229"/>
      <c r="K18"/>
      <c r="L18"/>
      <c r="M18" s="229"/>
      <c r="N18" s="229"/>
      <c r="O18"/>
      <c r="P18"/>
      <c r="AK18"/>
      <c r="AL18"/>
      <c r="AM18"/>
      <c r="AN18"/>
      <c r="AO18"/>
      <c r="AS18" s="217" t="s">
        <v>295</v>
      </c>
      <c r="AT18" s="74"/>
      <c r="AU18" s="74"/>
      <c r="CB18"/>
      <c r="CC18"/>
      <c r="CD18" s="229"/>
      <c r="CE18"/>
      <c r="CF18" s="2"/>
      <c r="CG18"/>
      <c r="CH18"/>
      <c r="CI18"/>
      <c r="CJ18"/>
      <c r="CL18" s="201"/>
      <c r="CQ18"/>
      <c r="CR18"/>
      <c r="CS18"/>
      <c r="CT18"/>
      <c r="CU18"/>
      <c r="CV18"/>
      <c r="CW18"/>
      <c r="FU18" s="244" t="s">
        <v>354</v>
      </c>
      <c r="FV18" s="332"/>
      <c r="FW18" s="333"/>
      <c r="FX18" s="288"/>
      <c r="GA18" s="252"/>
      <c r="GB18" s="252"/>
      <c r="GC18" s="252"/>
      <c r="GD18" s="252"/>
      <c r="GE18" s="252"/>
      <c r="GF18" s="213"/>
      <c r="GG18" s="252"/>
      <c r="GH18" s="244" t="s">
        <v>354</v>
      </c>
      <c r="GI18" s="332"/>
      <c r="GJ18" s="333"/>
      <c r="GK18" s="290"/>
      <c r="GN18" s="229"/>
      <c r="GO18" s="229"/>
      <c r="GP18" s="229"/>
      <c r="GQ18" s="229"/>
      <c r="GR18" s="252"/>
      <c r="GS18" s="213"/>
      <c r="GT18"/>
      <c r="GU18" s="244" t="s">
        <v>354</v>
      </c>
      <c r="GV18" s="332"/>
      <c r="GW18" s="333"/>
      <c r="GX18" s="290"/>
      <c r="HH18" s="244" t="s">
        <v>354</v>
      </c>
      <c r="HI18" s="332"/>
      <c r="HJ18" s="333"/>
      <c r="HK18" s="290"/>
      <c r="HU18" s="244" t="s">
        <v>354</v>
      </c>
      <c r="HV18" s="332"/>
      <c r="HW18" s="333"/>
      <c r="HX18" s="290"/>
      <c r="IH18" s="244" t="s">
        <v>354</v>
      </c>
      <c r="II18" s="332"/>
      <c r="IJ18" s="332"/>
      <c r="IK18" s="241"/>
      <c r="IL18" s="290"/>
      <c r="IU18" s="244" t="s">
        <v>354</v>
      </c>
      <c r="IV18" s="332"/>
      <c r="IW18" s="333"/>
      <c r="IX18" s="290"/>
      <c r="JH18" s="244" t="s">
        <v>354</v>
      </c>
      <c r="JI18" s="332"/>
      <c r="JJ18" s="333"/>
      <c r="JK18" s="290"/>
      <c r="JO18" s="229"/>
      <c r="JP18" s="5"/>
      <c r="JQ18" s="229"/>
      <c r="JR18" s="5"/>
      <c r="JS18" s="213"/>
      <c r="JT18" s="229">
        <v>13</v>
      </c>
      <c r="JU18" s="109">
        <f t="shared" si="6"/>
        <v>0</v>
      </c>
      <c r="JV18" s="362">
        <f t="shared" si="1"/>
        <v>0</v>
      </c>
      <c r="JW18" s="229"/>
      <c r="JY18" s="109">
        <f t="shared" si="4"/>
        <v>0</v>
      </c>
      <c r="KE18" s="109">
        <f t="shared" si="0"/>
        <v>0</v>
      </c>
      <c r="KF18" s="109">
        <f t="shared" si="5"/>
        <v>0</v>
      </c>
      <c r="KG18" s="244" t="s">
        <v>340</v>
      </c>
      <c r="KH18" s="287"/>
      <c r="KI18" s="229"/>
      <c r="KQ18" s="244" t="s">
        <v>340</v>
      </c>
      <c r="KR18" s="287"/>
      <c r="KX18"/>
    </row>
    <row r="19" spans="1:312">
      <c r="A19" s="48" t="s">
        <v>11</v>
      </c>
      <c r="B19" s="1"/>
      <c r="E19" s="43" t="s">
        <v>348</v>
      </c>
      <c r="F19" s="276">
        <f ca="1">Input!ValuationDate</f>
        <v>42863</v>
      </c>
      <c r="G19" s="43"/>
      <c r="H19" s="43"/>
      <c r="K19"/>
      <c r="L19"/>
      <c r="M19" s="229"/>
      <c r="N19" s="229"/>
      <c r="O19"/>
      <c r="P19"/>
      <c r="AK19"/>
      <c r="AL19"/>
      <c r="AM19"/>
      <c r="AN19"/>
      <c r="AO19"/>
      <c r="CE19" s="202"/>
      <c r="CF19" s="2"/>
      <c r="CL19" s="201"/>
      <c r="CQ19"/>
      <c r="CR19"/>
      <c r="CS19"/>
      <c r="CT19"/>
      <c r="CU19"/>
      <c r="CV19"/>
      <c r="CW19"/>
      <c r="FU19" s="244" t="s">
        <v>355</v>
      </c>
      <c r="FV19" s="332"/>
      <c r="FW19" s="333"/>
      <c r="FX19" s="295"/>
      <c r="GA19" s="5"/>
      <c r="GB19" s="5"/>
      <c r="GC19" s="5"/>
      <c r="GD19" s="5"/>
      <c r="GE19" s="5"/>
      <c r="GF19" s="213"/>
      <c r="GG19" s="5"/>
      <c r="GH19" s="244" t="s">
        <v>355</v>
      </c>
      <c r="GI19" s="332"/>
      <c r="GJ19" s="333"/>
      <c r="GK19" s="295"/>
      <c r="GN19" s="229"/>
      <c r="GO19" s="229"/>
      <c r="GP19" s="229"/>
      <c r="GQ19" s="229"/>
      <c r="GR19" s="5"/>
      <c r="GS19" s="213"/>
      <c r="GT19"/>
      <c r="GU19" s="244" t="s">
        <v>355</v>
      </c>
      <c r="GV19" s="332"/>
      <c r="GW19" s="333"/>
      <c r="GX19" s="295"/>
      <c r="HH19" s="244" t="s">
        <v>355</v>
      </c>
      <c r="HI19" s="332"/>
      <c r="HJ19" s="333"/>
      <c r="HK19" s="295"/>
      <c r="HU19" s="244" t="s">
        <v>355</v>
      </c>
      <c r="HV19" s="332"/>
      <c r="HW19" s="333"/>
      <c r="HX19" s="295"/>
      <c r="IH19" s="244" t="s">
        <v>355</v>
      </c>
      <c r="II19" s="332"/>
      <c r="IJ19" s="332"/>
      <c r="IK19" s="241"/>
      <c r="IL19" s="295"/>
      <c r="IU19" s="244" t="s">
        <v>355</v>
      </c>
      <c r="IV19" s="332"/>
      <c r="IW19" s="333"/>
      <c r="IX19" s="295"/>
      <c r="JH19" s="244" t="s">
        <v>355</v>
      </c>
      <c r="JI19" s="332"/>
      <c r="JJ19" s="333"/>
      <c r="JK19" s="295"/>
      <c r="JT19" s="229">
        <v>14</v>
      </c>
      <c r="JU19" s="109">
        <f t="shared" si="6"/>
        <v>0</v>
      </c>
      <c r="JV19" s="362">
        <f t="shared" si="1"/>
        <v>0</v>
      </c>
      <c r="JW19" s="229"/>
      <c r="JY19" s="109">
        <f t="shared" si="4"/>
        <v>0</v>
      </c>
      <c r="KE19" s="109">
        <f t="shared" si="0"/>
        <v>0</v>
      </c>
      <c r="KF19" s="109">
        <f t="shared" si="5"/>
        <v>0</v>
      </c>
      <c r="KG19" s="244" t="s">
        <v>354</v>
      </c>
      <c r="KH19" s="294"/>
      <c r="KI19" s="229"/>
      <c r="KQ19" s="244" t="s">
        <v>354</v>
      </c>
      <c r="KR19" s="294"/>
      <c r="KX19"/>
    </row>
    <row r="20" spans="1:312" ht="15.75" thickBot="1">
      <c r="B20" s="2"/>
      <c r="G20" s="229"/>
      <c r="H20" s="229"/>
      <c r="K20"/>
      <c r="L20"/>
      <c r="M20" s="229"/>
      <c r="N20" s="229"/>
      <c r="O20"/>
      <c r="P20"/>
      <c r="AH20" s="220" t="s">
        <v>478</v>
      </c>
      <c r="AI20" s="81">
        <v>0</v>
      </c>
      <c r="AK20"/>
      <c r="AL20"/>
      <c r="AM20"/>
      <c r="AN20"/>
      <c r="AO20"/>
      <c r="CB20"/>
      <c r="CC20"/>
      <c r="CD20" s="229"/>
      <c r="CE20"/>
      <c r="CF20" s="2"/>
      <c r="CG20"/>
      <c r="CH20"/>
      <c r="CI20"/>
      <c r="CJ20"/>
      <c r="CL20" s="201"/>
      <c r="CQ20"/>
      <c r="CR20"/>
      <c r="CS20"/>
      <c r="CT20"/>
      <c r="CU20"/>
      <c r="CV20"/>
      <c r="CW20"/>
      <c r="FU20" s="247" t="s">
        <v>374</v>
      </c>
      <c r="FV20" s="336"/>
      <c r="FW20" s="337"/>
      <c r="FX20" s="289"/>
      <c r="GA20" s="229"/>
      <c r="GB20" s="229"/>
      <c r="GC20" s="229"/>
      <c r="GD20" s="229"/>
      <c r="GE20" s="229"/>
      <c r="GG20" s="5"/>
      <c r="GH20" s="247" t="s">
        <v>374</v>
      </c>
      <c r="GI20" s="336"/>
      <c r="GJ20" s="337"/>
      <c r="GK20" s="289"/>
      <c r="GN20" s="229"/>
      <c r="GO20" s="229"/>
      <c r="GP20" s="229"/>
      <c r="GQ20" s="229"/>
      <c r="GR20" s="229"/>
      <c r="GT20" s="5"/>
      <c r="GU20" s="247" t="s">
        <v>374</v>
      </c>
      <c r="GV20" s="336"/>
      <c r="GW20" s="337"/>
      <c r="GX20" s="289"/>
      <c r="HA20" s="229"/>
      <c r="HB20" s="229"/>
      <c r="HC20" s="229"/>
      <c r="HD20" s="229"/>
      <c r="HE20" s="229"/>
      <c r="HG20" s="5"/>
      <c r="HH20" s="247" t="s">
        <v>374</v>
      </c>
      <c r="HI20" s="336"/>
      <c r="HJ20" s="337"/>
      <c r="HK20" s="289"/>
      <c r="HN20" s="229"/>
      <c r="HO20" s="229"/>
      <c r="HP20" s="229"/>
      <c r="HQ20" s="229"/>
      <c r="HR20" s="229"/>
      <c r="HT20" s="5"/>
      <c r="HU20" s="247" t="s">
        <v>374</v>
      </c>
      <c r="HV20" s="336"/>
      <c r="HW20" s="337"/>
      <c r="HX20" s="289"/>
      <c r="IA20"/>
      <c r="IB20" s="229"/>
      <c r="IC20" s="229"/>
      <c r="ID20" s="229"/>
      <c r="IE20" s="229"/>
      <c r="IG20"/>
      <c r="IH20" s="247" t="s">
        <v>374</v>
      </c>
      <c r="II20" s="336"/>
      <c r="IJ20" s="336"/>
      <c r="IK20" s="248"/>
      <c r="IL20" s="289"/>
      <c r="IN20" s="229"/>
      <c r="IO20" s="229"/>
      <c r="IP20" s="229"/>
      <c r="IQ20" s="229"/>
      <c r="IR20" s="229"/>
      <c r="IT20" s="5"/>
      <c r="IU20" s="247" t="s">
        <v>374</v>
      </c>
      <c r="IV20" s="336"/>
      <c r="IW20" s="337"/>
      <c r="IX20" s="289"/>
      <c r="JA20" s="229"/>
      <c r="JB20" s="229"/>
      <c r="JC20" s="229"/>
      <c r="JD20" s="229"/>
      <c r="JE20" s="229"/>
      <c r="JG20" s="5"/>
      <c r="JH20" s="247" t="s">
        <v>374</v>
      </c>
      <c r="JI20" s="336"/>
      <c r="JJ20" s="337"/>
      <c r="JK20" s="289"/>
      <c r="JN20" s="229"/>
      <c r="KG20" s="244" t="s">
        <v>355</v>
      </c>
      <c r="KH20" s="287"/>
      <c r="KI20" s="229"/>
      <c r="KQ20" s="244" t="s">
        <v>355</v>
      </c>
      <c r="KR20" s="287"/>
      <c r="KX20"/>
    </row>
    <row r="21" spans="1:312" ht="15.75" thickBot="1">
      <c r="A21" t="s">
        <v>66</v>
      </c>
      <c r="B21" s="3">
        <v>26</v>
      </c>
      <c r="E21" s="229" t="s">
        <v>401</v>
      </c>
      <c r="F21" s="2"/>
      <c r="G21" s="229"/>
      <c r="H21" s="229"/>
      <c r="K21"/>
      <c r="L21"/>
      <c r="M21" s="229"/>
      <c r="N21" s="229"/>
      <c r="O21"/>
      <c r="P21"/>
      <c r="U21" s="19"/>
      <c r="V21" s="19"/>
      <c r="W21" s="231"/>
      <c r="X21" s="231"/>
      <c r="Y21" s="231"/>
      <c r="Z21" s="231"/>
      <c r="AK21"/>
      <c r="AL21"/>
      <c r="AM21"/>
      <c r="AN21"/>
      <c r="AO21"/>
      <c r="AQ21" s="109"/>
      <c r="AV21" s="2"/>
      <c r="BA21"/>
      <c r="CB21"/>
      <c r="CC21" s="229" t="s">
        <v>501</v>
      </c>
      <c r="CD21" s="462">
        <v>0</v>
      </c>
      <c r="CE21" s="2"/>
      <c r="CF21" s="70"/>
      <c r="CG21"/>
      <c r="CH21" s="109"/>
      <c r="CI21" s="75"/>
      <c r="CJ21" s="75"/>
      <c r="CL21"/>
      <c r="CQ21"/>
      <c r="CR21"/>
      <c r="CS21"/>
      <c r="CT21"/>
      <c r="CU21"/>
      <c r="CV21"/>
      <c r="CW21"/>
      <c r="DI21" s="96"/>
      <c r="DJ21"/>
      <c r="DN21" s="96"/>
      <c r="DO21"/>
      <c r="DS21" s="96"/>
      <c r="DT21"/>
      <c r="EN21" s="96"/>
      <c r="EO21"/>
      <c r="ES21" s="96"/>
      <c r="ET21"/>
      <c r="EX21" s="96"/>
      <c r="EY21"/>
      <c r="IX21" s="258"/>
      <c r="IY21" s="231"/>
      <c r="JJ21" s="346"/>
      <c r="JK21" s="231"/>
      <c r="JO21" s="229"/>
      <c r="JP21" s="229"/>
      <c r="JQ21" s="229"/>
      <c r="JR21" s="229"/>
      <c r="JT21" s="5"/>
      <c r="JY21" s="109"/>
      <c r="JZ21"/>
      <c r="KA21" s="229"/>
      <c r="KG21" s="247" t="s">
        <v>420</v>
      </c>
      <c r="KH21" s="357"/>
      <c r="KI21" s="229"/>
      <c r="KJ21"/>
      <c r="KQ21" s="247" t="s">
        <v>420</v>
      </c>
      <c r="KR21" s="358"/>
      <c r="KX21"/>
    </row>
    <row r="22" spans="1:312" ht="15.75">
      <c r="C22" s="74"/>
      <c r="D22" s="74"/>
      <c r="E22" s="74"/>
      <c r="F22" s="74"/>
      <c r="G22" s="74"/>
      <c r="H22" s="74"/>
      <c r="I22" s="74"/>
      <c r="J22" s="74"/>
      <c r="K22"/>
      <c r="L22"/>
      <c r="M22" s="229"/>
      <c r="N22" s="229"/>
      <c r="O22"/>
      <c r="P22"/>
      <c r="S22" s="75"/>
      <c r="U22" s="74"/>
      <c r="W22" s="74"/>
      <c r="X22" s="74"/>
      <c r="Y22" s="74"/>
      <c r="Z22" s="74"/>
      <c r="AG22" s="35" t="s">
        <v>15</v>
      </c>
      <c r="AH22" s="9"/>
      <c r="AI22" s="9"/>
      <c r="AJ22" s="9"/>
      <c r="AK22" s="9"/>
      <c r="AL22" s="9"/>
      <c r="AM22" s="9"/>
      <c r="AN22" s="9"/>
      <c r="AO22" s="9"/>
      <c r="AP22" s="9"/>
      <c r="AQ22" s="9"/>
      <c r="AR22" s="9"/>
      <c r="AS22" s="9"/>
      <c r="AT22" s="9"/>
      <c r="AU22" s="9"/>
      <c r="AV22" s="2"/>
      <c r="BA22"/>
      <c r="CB22"/>
      <c r="CC22" s="19"/>
      <c r="CD22" s="231"/>
      <c r="CE22" s="2"/>
      <c r="CF22" t="s">
        <v>218</v>
      </c>
      <c r="CG22"/>
      <c r="CH22" s="110"/>
      <c r="CI22"/>
      <c r="CJ22"/>
      <c r="CL22"/>
      <c r="CQ22"/>
      <c r="CR22"/>
      <c r="CS22"/>
      <c r="CT22"/>
      <c r="CU22"/>
      <c r="CV22"/>
      <c r="CW22"/>
      <c r="DI22" s="96"/>
      <c r="DJ22"/>
      <c r="DN22" s="96"/>
      <c r="DO22"/>
      <c r="DS22" s="96"/>
      <c r="DT22"/>
      <c r="EN22" s="96"/>
      <c r="EO22"/>
      <c r="ES22" s="96"/>
      <c r="ET22"/>
      <c r="EX22" s="96"/>
      <c r="EY22"/>
      <c r="FU22" s="254" t="s">
        <v>6</v>
      </c>
      <c r="FV22" s="338"/>
      <c r="FW22" s="338"/>
      <c r="FX22" s="96"/>
      <c r="FY22"/>
      <c r="FZ22"/>
      <c r="GA22" s="229"/>
      <c r="GB22" s="229"/>
      <c r="GC22" s="229"/>
      <c r="GD22" s="229"/>
      <c r="GE22" s="229"/>
      <c r="GG22" s="5"/>
      <c r="GH22" s="229"/>
      <c r="GK22"/>
      <c r="GL22"/>
      <c r="GM22" s="229"/>
      <c r="GN22" s="229"/>
      <c r="GO22" s="229"/>
      <c r="GP22" s="229"/>
      <c r="GQ22" s="229"/>
      <c r="GR22" s="229"/>
      <c r="GT22" s="5"/>
      <c r="GU22" s="96"/>
      <c r="GX22" s="96"/>
      <c r="GY22" s="229"/>
      <c r="GZ22" s="229"/>
      <c r="HA22" s="229"/>
      <c r="HB22" s="229"/>
      <c r="HC22" s="229"/>
      <c r="HD22" s="229"/>
      <c r="HE22" s="229"/>
      <c r="HG22" s="5"/>
      <c r="HH22" s="229"/>
      <c r="HK22" s="229"/>
      <c r="HL22" s="229"/>
      <c r="HM22" s="229"/>
      <c r="HN22" s="229"/>
      <c r="HO22" s="229"/>
      <c r="HP22" s="229"/>
      <c r="HQ22" s="229"/>
      <c r="HR22" s="229"/>
      <c r="HT22" s="5"/>
      <c r="HU22" s="254" t="s">
        <v>7</v>
      </c>
      <c r="HV22" s="345"/>
      <c r="HW22" s="345"/>
      <c r="HX22"/>
      <c r="HY22"/>
      <c r="HZ22" s="96"/>
      <c r="IA22"/>
      <c r="IB22" s="229"/>
      <c r="IC22" s="229"/>
      <c r="ID22" s="229"/>
      <c r="IE22" s="229"/>
      <c r="IG22"/>
      <c r="IH22" s="229"/>
      <c r="IK22" s="229"/>
      <c r="IL22" s="229"/>
      <c r="IM22" s="229"/>
      <c r="IN22" s="229"/>
      <c r="IO22" s="229"/>
      <c r="IP22" s="229"/>
      <c r="IQ22" s="229"/>
      <c r="IR22" s="229"/>
      <c r="IT22" s="5"/>
      <c r="IU22" s="96"/>
      <c r="IX22" s="96"/>
      <c r="IY22" s="229"/>
      <c r="IZ22" s="229"/>
      <c r="JA22" s="229"/>
      <c r="JB22" s="229"/>
      <c r="JC22" s="229"/>
      <c r="JD22" s="229"/>
      <c r="JE22" s="229"/>
      <c r="JG22" s="5"/>
      <c r="JH22" s="229"/>
      <c r="JK22" s="229"/>
      <c r="JL22" s="229"/>
      <c r="JM22" s="229"/>
      <c r="JN22" s="229"/>
      <c r="JO22" s="229"/>
      <c r="JP22" s="229"/>
      <c r="JQ22" s="229"/>
      <c r="JR22" s="229"/>
      <c r="JT22" s="5"/>
      <c r="JY22" s="109"/>
      <c r="JZ22"/>
      <c r="KA22" s="229"/>
      <c r="KH22" s="229"/>
      <c r="KI22" s="229"/>
      <c r="KQ22"/>
      <c r="KR22" s="229"/>
      <c r="KX22" s="229"/>
    </row>
    <row r="23" spans="1:312" ht="15.75">
      <c r="B23" s="33" t="s">
        <v>18</v>
      </c>
      <c r="C23" s="33"/>
      <c r="D23" s="33"/>
      <c r="E23" s="33"/>
      <c r="F23" s="33"/>
      <c r="G23" s="33"/>
      <c r="H23" s="33"/>
      <c r="I23" s="33"/>
      <c r="J23" s="33"/>
      <c r="K23" s="33"/>
      <c r="L23" s="33"/>
      <c r="M23" s="33"/>
      <c r="N23" s="33"/>
      <c r="O23" s="34" t="s">
        <v>77</v>
      </c>
      <c r="P23" s="34"/>
      <c r="Q23" s="65" t="s">
        <v>366</v>
      </c>
      <c r="R23" s="65"/>
      <c r="S23" s="65"/>
      <c r="T23" s="65"/>
      <c r="U23" s="65"/>
      <c r="V23" s="65"/>
      <c r="W23" s="38" t="s">
        <v>343</v>
      </c>
      <c r="X23" s="38"/>
      <c r="Y23" s="38"/>
      <c r="Z23" s="38"/>
      <c r="AA23" s="76" t="s">
        <v>95</v>
      </c>
      <c r="AB23" s="76"/>
      <c r="AC23" s="76"/>
      <c r="AD23" s="76"/>
      <c r="AE23" s="76"/>
      <c r="AF23" s="76"/>
      <c r="AG23" s="13" t="s">
        <v>23</v>
      </c>
      <c r="AH23" s="13" t="s">
        <v>21</v>
      </c>
      <c r="AI23" s="14"/>
      <c r="AJ23" s="14"/>
      <c r="AK23" s="14"/>
      <c r="AL23" s="14"/>
      <c r="AM23" s="14"/>
      <c r="AN23" s="14"/>
      <c r="AO23" s="14"/>
      <c r="AP23" s="14"/>
      <c r="AQ23" s="14"/>
      <c r="AR23" s="36" t="s">
        <v>22</v>
      </c>
      <c r="AS23" s="36"/>
      <c r="AT23" s="36"/>
      <c r="AU23" s="35"/>
      <c r="AV23" s="45" t="s">
        <v>24</v>
      </c>
      <c r="AW23" s="45"/>
      <c r="AX23" s="45"/>
      <c r="AY23" s="45"/>
      <c r="AZ23" s="45"/>
      <c r="BA23" s="37"/>
      <c r="BB23" s="37"/>
      <c r="BC23" s="37"/>
      <c r="BD23" s="37"/>
      <c r="BE23" s="37"/>
      <c r="BF23" s="37"/>
      <c r="BG23" s="65" t="s">
        <v>221</v>
      </c>
      <c r="BH23" s="65"/>
      <c r="BI23" s="65"/>
      <c r="BJ23" s="65"/>
      <c r="BK23" s="65"/>
      <c r="BL23" s="65"/>
      <c r="BM23" s="65"/>
      <c r="BN23" s="65"/>
      <c r="BO23" s="65"/>
      <c r="BP23" s="65"/>
      <c r="BQ23" s="65" t="s">
        <v>222</v>
      </c>
      <c r="BR23" s="65"/>
      <c r="BS23" s="65"/>
      <c r="BT23" s="65"/>
      <c r="BU23" s="65"/>
      <c r="BV23" s="65"/>
      <c r="BW23" s="65"/>
      <c r="BX23" s="65"/>
      <c r="BY23" s="65"/>
      <c r="BZ23" s="65"/>
      <c r="CA23" s="38" t="s">
        <v>147</v>
      </c>
      <c r="CB23" s="38"/>
      <c r="CC23" s="38"/>
      <c r="CD23" s="38"/>
      <c r="CE23" s="46"/>
      <c r="CF23" s="38" t="s">
        <v>148</v>
      </c>
      <c r="CG23" s="38"/>
      <c r="CH23" s="38"/>
      <c r="CI23" s="38"/>
      <c r="CJ23" s="38"/>
      <c r="CK23" s="351"/>
      <c r="CL23" s="39" t="s">
        <v>26</v>
      </c>
      <c r="CM23" s="39"/>
      <c r="CN23" s="39"/>
      <c r="CO23" s="39"/>
      <c r="CP23" s="34" t="s">
        <v>17</v>
      </c>
      <c r="CQ23" s="34"/>
      <c r="CR23" s="34"/>
      <c r="CS23" s="34"/>
      <c r="CT23" s="34"/>
      <c r="CU23" s="34"/>
      <c r="CV23" s="34"/>
      <c r="CW23"/>
      <c r="DI23" s="99" t="s">
        <v>124</v>
      </c>
      <c r="DJ23" s="92"/>
      <c r="DK23" s="92"/>
      <c r="DL23" s="92">
        <v>20500</v>
      </c>
      <c r="DM23" s="92"/>
      <c r="DN23" s="99"/>
      <c r="DO23" s="92"/>
      <c r="DP23" s="92"/>
      <c r="DQ23" s="92"/>
      <c r="DR23" s="92"/>
      <c r="DS23" s="99"/>
      <c r="DT23" s="92"/>
      <c r="DU23" s="92"/>
      <c r="DV23" s="92"/>
      <c r="DW23" s="92"/>
      <c r="DX23" s="92"/>
      <c r="DY23" s="92"/>
      <c r="DZ23" s="92"/>
      <c r="EA23" s="92"/>
      <c r="EB23" s="92"/>
      <c r="EC23" s="92"/>
      <c r="ED23" s="92"/>
      <c r="EE23" s="92"/>
      <c r="EF23" s="92"/>
      <c r="EG23" s="92"/>
      <c r="EH23" s="92"/>
      <c r="EI23" s="92"/>
      <c r="EJ23" s="92"/>
      <c r="EK23" s="92"/>
      <c r="EL23" s="92"/>
      <c r="EN23" s="102" t="s">
        <v>131</v>
      </c>
      <c r="EO23" s="92"/>
      <c r="EP23" s="92"/>
      <c r="EQ23" s="92">
        <v>20500</v>
      </c>
      <c r="ER23" s="92"/>
      <c r="ES23" s="99"/>
      <c r="ET23" s="92"/>
      <c r="EU23" s="92"/>
      <c r="EV23" s="92"/>
      <c r="EW23" s="92"/>
      <c r="EX23" s="99"/>
      <c r="EY23" s="92"/>
      <c r="EZ23" s="92"/>
      <c r="FA23" s="92"/>
      <c r="FB23" s="92"/>
      <c r="FC23" s="92"/>
      <c r="FD23" s="92"/>
      <c r="FE23" s="92"/>
      <c r="FF23" s="92"/>
      <c r="FG23" s="92"/>
      <c r="FH23" s="92"/>
      <c r="FI23" s="92"/>
      <c r="FJ23" s="92"/>
      <c r="FK23" s="92"/>
      <c r="FL23" s="92"/>
      <c r="FM23" s="92"/>
      <c r="FN23" s="92"/>
      <c r="FO23" s="92"/>
      <c r="FP23" s="92"/>
      <c r="FQ23" s="92"/>
      <c r="FR23" s="5"/>
      <c r="FS23" s="341" t="s">
        <v>75</v>
      </c>
      <c r="FU23" s="116" t="s">
        <v>199</v>
      </c>
      <c r="FV23" s="339"/>
      <c r="FW23" s="339"/>
      <c r="FX23" s="116"/>
      <c r="FY23" s="88"/>
      <c r="FZ23" s="88"/>
      <c r="GA23" s="88"/>
      <c r="GB23" s="88"/>
      <c r="GC23" s="88"/>
      <c r="GD23" s="88"/>
      <c r="GE23" s="88"/>
      <c r="GF23" s="271"/>
      <c r="GG23" s="5"/>
      <c r="GH23" s="115" t="s">
        <v>200</v>
      </c>
      <c r="GI23" s="339"/>
      <c r="GJ23" s="339"/>
      <c r="GK23" s="88"/>
      <c r="GL23" s="88"/>
      <c r="GM23" s="88"/>
      <c r="GN23" s="88"/>
      <c r="GO23" s="88"/>
      <c r="GP23" s="88"/>
      <c r="GQ23" s="88"/>
      <c r="GR23" s="88"/>
      <c r="GS23" s="271"/>
      <c r="GT23" s="5"/>
      <c r="GU23" s="116" t="s">
        <v>201</v>
      </c>
      <c r="GV23" s="339"/>
      <c r="GW23" s="339"/>
      <c r="GX23" s="116"/>
      <c r="GY23" s="88"/>
      <c r="GZ23" s="88"/>
      <c r="HA23" s="88"/>
      <c r="HB23" s="88"/>
      <c r="HC23" s="88"/>
      <c r="HD23" s="88"/>
      <c r="HE23" s="88"/>
      <c r="HF23" s="271"/>
      <c r="HG23" s="5"/>
      <c r="HH23" s="115" t="s">
        <v>324</v>
      </c>
      <c r="HI23" s="339"/>
      <c r="HJ23" s="339"/>
      <c r="HK23" s="88"/>
      <c r="HL23" s="88"/>
      <c r="HM23" s="88"/>
      <c r="HN23" s="88"/>
      <c r="HO23" s="88"/>
      <c r="HP23" s="88"/>
      <c r="HQ23" s="88"/>
      <c r="HR23" s="88"/>
      <c r="HS23" s="271"/>
      <c r="HT23" s="5"/>
      <c r="HU23" s="115" t="s">
        <v>199</v>
      </c>
      <c r="HV23" s="339"/>
      <c r="HW23" s="339"/>
      <c r="HX23" s="88"/>
      <c r="HY23" s="88"/>
      <c r="HZ23" s="88"/>
      <c r="IA23" s="88"/>
      <c r="IB23" s="88"/>
      <c r="IC23" s="88"/>
      <c r="ID23" s="88"/>
      <c r="IE23" s="88"/>
      <c r="IF23" s="271"/>
      <c r="IG23"/>
      <c r="IH23" s="115" t="s">
        <v>200</v>
      </c>
      <c r="II23" s="339"/>
      <c r="IJ23" s="339"/>
      <c r="IK23" s="88"/>
      <c r="IL23" s="88"/>
      <c r="IM23" s="88"/>
      <c r="IN23" s="88"/>
      <c r="IO23" s="88"/>
      <c r="IP23" s="88"/>
      <c r="IQ23" s="88"/>
      <c r="IR23" s="88"/>
      <c r="IS23" s="271"/>
      <c r="IT23" s="5"/>
      <c r="IU23" s="116" t="s">
        <v>201</v>
      </c>
      <c r="IV23" s="339"/>
      <c r="IW23" s="339"/>
      <c r="IX23" s="116"/>
      <c r="IY23" s="88"/>
      <c r="IZ23" s="88"/>
      <c r="JA23" s="88"/>
      <c r="JB23" s="88"/>
      <c r="JC23" s="88"/>
      <c r="JD23" s="88"/>
      <c r="JE23" s="88"/>
      <c r="JF23" s="271"/>
      <c r="JG23" s="5"/>
      <c r="JH23" s="115" t="s">
        <v>324</v>
      </c>
      <c r="JI23" s="339"/>
      <c r="JJ23" s="339"/>
      <c r="JK23" s="88"/>
      <c r="JL23" s="88"/>
      <c r="JM23" s="88"/>
      <c r="JN23" s="88"/>
      <c r="JO23" s="88"/>
      <c r="JP23" s="88"/>
      <c r="JQ23" s="88"/>
      <c r="JR23" s="88"/>
      <c r="JS23" s="271"/>
      <c r="JT23" s="5"/>
      <c r="JU23" s="160" t="s">
        <v>370</v>
      </c>
      <c r="JV23" s="160"/>
      <c r="JW23" s="159"/>
      <c r="JX23" s="159"/>
      <c r="JY23" s="163"/>
      <c r="JZ23" s="159"/>
      <c r="KA23" s="159"/>
      <c r="KB23" s="163"/>
      <c r="KC23" s="159"/>
      <c r="KD23" s="159"/>
      <c r="KE23" s="159"/>
      <c r="KF23" s="159"/>
      <c r="KG23" s="513" t="s">
        <v>199</v>
      </c>
      <c r="KH23" s="313"/>
      <c r="KI23" s="313"/>
      <c r="KJ23" s="278"/>
      <c r="KK23" s="166"/>
      <c r="KL23" s="166"/>
      <c r="KM23" s="296"/>
      <c r="KN23" s="166"/>
      <c r="KO23" s="166"/>
      <c r="KP23" s="166"/>
      <c r="KQ23" s="513" t="s">
        <v>200</v>
      </c>
      <c r="KR23" s="313"/>
      <c r="KS23" s="323"/>
      <c r="KT23" s="166"/>
      <c r="KU23" s="166"/>
      <c r="KV23" s="166"/>
      <c r="KW23" s="296"/>
      <c r="KX23" s="166"/>
      <c r="KY23" s="166"/>
      <c r="KZ23" s="166"/>
    </row>
    <row r="24" spans="1:312" s="2" customFormat="1" ht="15" customHeight="1">
      <c r="A24" s="40"/>
      <c r="B24" s="40" t="s">
        <v>14</v>
      </c>
      <c r="C24" s="40" t="s">
        <v>33</v>
      </c>
      <c r="D24" s="455" t="s">
        <v>495</v>
      </c>
      <c r="E24" s="40" t="s">
        <v>68</v>
      </c>
      <c r="F24" s="40" t="s">
        <v>69</v>
      </c>
      <c r="G24" s="40" t="s">
        <v>68</v>
      </c>
      <c r="H24" s="40" t="s">
        <v>329</v>
      </c>
      <c r="I24" s="40" t="s">
        <v>68</v>
      </c>
      <c r="J24" s="40" t="s">
        <v>69</v>
      </c>
      <c r="K24" s="40" t="s">
        <v>68</v>
      </c>
      <c r="L24" s="40" t="s">
        <v>69</v>
      </c>
      <c r="M24" s="455" t="s">
        <v>68</v>
      </c>
      <c r="N24" s="455" t="s">
        <v>69</v>
      </c>
      <c r="O24" s="40" t="s">
        <v>78</v>
      </c>
      <c r="P24" s="40" t="s">
        <v>122</v>
      </c>
      <c r="Q24" s="40" t="s">
        <v>28</v>
      </c>
      <c r="R24" s="40" t="s">
        <v>85</v>
      </c>
      <c r="S24" s="40" t="s">
        <v>82</v>
      </c>
      <c r="T24" s="40" t="s">
        <v>72</v>
      </c>
      <c r="U24" s="40" t="s">
        <v>367</v>
      </c>
      <c r="V24" s="40" t="s">
        <v>87</v>
      </c>
      <c r="W24" s="40" t="s">
        <v>334</v>
      </c>
      <c r="X24" s="40" t="s">
        <v>335</v>
      </c>
      <c r="Y24" s="40" t="s">
        <v>340</v>
      </c>
      <c r="Z24" s="40" t="s">
        <v>341</v>
      </c>
      <c r="AA24" s="40" t="s">
        <v>97</v>
      </c>
      <c r="AB24" s="40" t="s">
        <v>515</v>
      </c>
      <c r="AC24" s="40" t="s">
        <v>96</v>
      </c>
      <c r="AD24" s="455" t="s">
        <v>495</v>
      </c>
      <c r="AE24" s="40" t="s">
        <v>33</v>
      </c>
      <c r="AF24" s="40" t="s">
        <v>411</v>
      </c>
      <c r="AG24" s="40" t="s">
        <v>28</v>
      </c>
      <c r="AH24" s="40" t="s">
        <v>106</v>
      </c>
      <c r="AI24" s="40" t="s">
        <v>107</v>
      </c>
      <c r="AJ24" s="40" t="s">
        <v>139</v>
      </c>
      <c r="AK24" s="40" t="s">
        <v>251</v>
      </c>
      <c r="AL24" s="40" t="s">
        <v>251</v>
      </c>
      <c r="AM24" s="40" t="s">
        <v>232</v>
      </c>
      <c r="AN24" s="40" t="s">
        <v>232</v>
      </c>
      <c r="AO24" s="40" t="s">
        <v>108</v>
      </c>
      <c r="AP24" s="40" t="s">
        <v>109</v>
      </c>
      <c r="AQ24" s="40" t="s">
        <v>2</v>
      </c>
      <c r="AR24" s="40" t="s">
        <v>22</v>
      </c>
      <c r="AS24" s="40" t="s">
        <v>109</v>
      </c>
      <c r="AT24" s="40" t="s">
        <v>110</v>
      </c>
      <c r="AU24" s="40" t="s">
        <v>111</v>
      </c>
      <c r="AV24" s="40" t="s">
        <v>68</v>
      </c>
      <c r="AW24" s="40"/>
      <c r="AX24" s="40"/>
      <c r="AY24" s="40"/>
      <c r="AZ24" s="40"/>
      <c r="BA24" s="40" t="s">
        <v>69</v>
      </c>
      <c r="BB24" s="40"/>
      <c r="BC24" s="40"/>
      <c r="BD24" s="40"/>
      <c r="BE24" s="40"/>
      <c r="BF24" s="40" t="s">
        <v>25</v>
      </c>
      <c r="BG24" s="40"/>
      <c r="BH24" s="40"/>
      <c r="BI24" s="40"/>
      <c r="BJ24" s="40"/>
      <c r="BK24" s="40"/>
      <c r="BL24" s="40"/>
      <c r="BM24" s="40"/>
      <c r="BN24" s="40"/>
      <c r="BO24" s="40" t="s">
        <v>146</v>
      </c>
      <c r="BP24" s="40"/>
      <c r="BQ24" s="40"/>
      <c r="BR24" s="40"/>
      <c r="BS24" s="40"/>
      <c r="BT24" s="40"/>
      <c r="BU24" s="40"/>
      <c r="BV24" s="40"/>
      <c r="BW24" s="40"/>
      <c r="BX24" s="40"/>
      <c r="BY24" s="40" t="s">
        <v>146</v>
      </c>
      <c r="BZ24" s="40"/>
      <c r="CA24" s="40" t="s">
        <v>76</v>
      </c>
      <c r="CB24" s="40" t="s">
        <v>76</v>
      </c>
      <c r="CC24" s="40" t="s">
        <v>44</v>
      </c>
      <c r="CD24" s="455" t="s">
        <v>514</v>
      </c>
      <c r="CE24" s="40" t="s">
        <v>33</v>
      </c>
      <c r="CF24" s="40" t="s">
        <v>136</v>
      </c>
      <c r="CG24" s="40" t="s">
        <v>217</v>
      </c>
      <c r="CH24" s="40" t="s">
        <v>137</v>
      </c>
      <c r="CI24" s="40" t="s">
        <v>138</v>
      </c>
      <c r="CJ24" s="40" t="s">
        <v>138</v>
      </c>
      <c r="CK24" s="352" t="s">
        <v>122</v>
      </c>
      <c r="CL24" s="40" t="s">
        <v>14</v>
      </c>
      <c r="CM24" s="40" t="s">
        <v>33</v>
      </c>
      <c r="CN24" s="455" t="s">
        <v>495</v>
      </c>
      <c r="CO24" s="40" t="s">
        <v>332</v>
      </c>
      <c r="CP24" s="40" t="s">
        <v>6</v>
      </c>
      <c r="CQ24" s="40" t="s">
        <v>6</v>
      </c>
      <c r="CR24" s="40"/>
      <c r="CS24" s="40" t="s">
        <v>7</v>
      </c>
      <c r="CT24" s="40" t="s">
        <v>7</v>
      </c>
      <c r="CU24" s="40"/>
      <c r="CV24" s="40" t="s">
        <v>79</v>
      </c>
      <c r="DI24" s="100" t="s">
        <v>125</v>
      </c>
      <c r="DJ24" s="95"/>
      <c r="DK24" s="94"/>
      <c r="DL24" s="93" t="s">
        <v>2</v>
      </c>
      <c r="DM24" s="93"/>
      <c r="DN24" s="100" t="s">
        <v>129</v>
      </c>
      <c r="DO24" s="95"/>
      <c r="DP24" s="94"/>
      <c r="DQ24" s="93" t="s">
        <v>2</v>
      </c>
      <c r="DR24" s="93"/>
      <c r="DS24" s="100" t="s">
        <v>130</v>
      </c>
      <c r="DT24" s="95"/>
      <c r="DU24" s="94"/>
      <c r="DV24" s="93" t="s">
        <v>2</v>
      </c>
      <c r="DW24" s="93"/>
      <c r="DX24" s="100" t="s">
        <v>132</v>
      </c>
      <c r="DY24" s="95"/>
      <c r="DZ24" s="94"/>
      <c r="EA24" s="93" t="s">
        <v>2</v>
      </c>
      <c r="EB24" s="93"/>
      <c r="EC24" s="100" t="s">
        <v>133</v>
      </c>
      <c r="ED24" s="95"/>
      <c r="EE24" s="94"/>
      <c r="EF24" s="93" t="s">
        <v>2</v>
      </c>
      <c r="EG24" s="93"/>
      <c r="EH24" s="100" t="s">
        <v>134</v>
      </c>
      <c r="EI24" s="95"/>
      <c r="EJ24" s="94"/>
      <c r="EK24" s="93" t="s">
        <v>2</v>
      </c>
      <c r="EL24" s="93"/>
      <c r="EN24" s="100" t="s">
        <v>125</v>
      </c>
      <c r="EO24" s="95"/>
      <c r="EP24" s="94"/>
      <c r="EQ24" s="93" t="s">
        <v>2</v>
      </c>
      <c r="ER24" s="93"/>
      <c r="ES24" s="100" t="s">
        <v>129</v>
      </c>
      <c r="ET24" s="95"/>
      <c r="EU24" s="94"/>
      <c r="EV24" s="93" t="s">
        <v>2</v>
      </c>
      <c r="EW24" s="93"/>
      <c r="EX24" s="100" t="s">
        <v>130</v>
      </c>
      <c r="EY24" s="95"/>
      <c r="EZ24" s="94"/>
      <c r="FA24" s="93" t="s">
        <v>2</v>
      </c>
      <c r="FB24" s="93"/>
      <c r="FC24" s="100" t="s">
        <v>132</v>
      </c>
      <c r="FD24" s="95"/>
      <c r="FE24" s="94"/>
      <c r="FF24" s="93" t="s">
        <v>2</v>
      </c>
      <c r="FG24" s="93"/>
      <c r="FH24" s="100" t="s">
        <v>133</v>
      </c>
      <c r="FI24" s="95"/>
      <c r="FJ24" s="94"/>
      <c r="FK24" s="93" t="s">
        <v>2</v>
      </c>
      <c r="FL24" s="93"/>
      <c r="FM24" s="100" t="s">
        <v>134</v>
      </c>
      <c r="FN24" s="95"/>
      <c r="FO24" s="94"/>
      <c r="FP24" s="93" t="s">
        <v>2</v>
      </c>
      <c r="FQ24" s="93"/>
      <c r="FR24" s="93"/>
      <c r="FS24" s="339" t="s">
        <v>390</v>
      </c>
      <c r="FU24" s="321" t="s">
        <v>330</v>
      </c>
      <c r="FV24" s="514" t="s">
        <v>391</v>
      </c>
      <c r="FW24" s="514"/>
      <c r="FX24" s="253"/>
      <c r="FY24" s="89"/>
      <c r="FZ24" s="25" t="s">
        <v>81</v>
      </c>
      <c r="GA24" s="314" t="s">
        <v>387</v>
      </c>
      <c r="GB24" s="25" t="s">
        <v>81</v>
      </c>
      <c r="GC24" s="25" t="s">
        <v>340</v>
      </c>
      <c r="GD24" s="25" t="s">
        <v>331</v>
      </c>
      <c r="GE24" s="25" t="s">
        <v>344</v>
      </c>
      <c r="GF24" s="272" t="s">
        <v>57</v>
      </c>
      <c r="GG24" s="25"/>
      <c r="GH24" s="321" t="s">
        <v>330</v>
      </c>
      <c r="GI24" s="514" t="s">
        <v>391</v>
      </c>
      <c r="GJ24" s="514"/>
      <c r="GK24" s="253"/>
      <c r="GL24" s="283"/>
      <c r="GM24" s="25" t="s">
        <v>81</v>
      </c>
      <c r="GN24" s="314" t="s">
        <v>387</v>
      </c>
      <c r="GO24" s="25" t="s">
        <v>81</v>
      </c>
      <c r="GP24" s="25" t="s">
        <v>340</v>
      </c>
      <c r="GQ24" s="25" t="s">
        <v>331</v>
      </c>
      <c r="GR24" s="25" t="s">
        <v>344</v>
      </c>
      <c r="GS24" s="272" t="s">
        <v>57</v>
      </c>
      <c r="GT24" s="25"/>
      <c r="GU24" s="321" t="s">
        <v>330</v>
      </c>
      <c r="GV24" s="514" t="s">
        <v>391</v>
      </c>
      <c r="GW24" s="514"/>
      <c r="GX24" s="253"/>
      <c r="GY24" s="283"/>
      <c r="GZ24" s="25" t="s">
        <v>81</v>
      </c>
      <c r="HA24" s="314" t="s">
        <v>387</v>
      </c>
      <c r="HB24" s="25" t="s">
        <v>81</v>
      </c>
      <c r="HC24" s="25" t="s">
        <v>340</v>
      </c>
      <c r="HD24" s="25" t="s">
        <v>331</v>
      </c>
      <c r="HE24" s="25" t="s">
        <v>344</v>
      </c>
      <c r="HF24" s="272" t="s">
        <v>57</v>
      </c>
      <c r="HG24" s="25"/>
      <c r="HH24" s="321" t="s">
        <v>330</v>
      </c>
      <c r="HI24" s="514" t="s">
        <v>391</v>
      </c>
      <c r="HJ24" s="514"/>
      <c r="HK24" s="253"/>
      <c r="HL24" s="283"/>
      <c r="HM24" s="25" t="s">
        <v>81</v>
      </c>
      <c r="HN24" s="314" t="s">
        <v>387</v>
      </c>
      <c r="HO24" s="25" t="s">
        <v>81</v>
      </c>
      <c r="HP24" s="25" t="s">
        <v>340</v>
      </c>
      <c r="HQ24" s="25" t="s">
        <v>331</v>
      </c>
      <c r="HR24" s="25" t="s">
        <v>344</v>
      </c>
      <c r="HS24" s="272" t="s">
        <v>57</v>
      </c>
      <c r="HT24" s="25"/>
      <c r="HU24" s="321" t="s">
        <v>330</v>
      </c>
      <c r="HV24" s="514" t="s">
        <v>391</v>
      </c>
      <c r="HW24" s="514"/>
      <c r="HX24" s="253"/>
      <c r="HY24" s="283"/>
      <c r="HZ24" s="25" t="s">
        <v>81</v>
      </c>
      <c r="IA24" s="314" t="s">
        <v>387</v>
      </c>
      <c r="IB24" s="25" t="s">
        <v>81</v>
      </c>
      <c r="IC24" s="25" t="s">
        <v>340</v>
      </c>
      <c r="ID24" s="25" t="s">
        <v>331</v>
      </c>
      <c r="IE24" s="25" t="s">
        <v>344</v>
      </c>
      <c r="IF24" s="272" t="s">
        <v>57</v>
      </c>
      <c r="IH24" s="321" t="s">
        <v>330</v>
      </c>
      <c r="II24" s="514" t="s">
        <v>391</v>
      </c>
      <c r="IJ24" s="514"/>
      <c r="IK24" s="253"/>
      <c r="IL24" s="283"/>
      <c r="IM24" s="25" t="s">
        <v>81</v>
      </c>
      <c r="IN24" s="314" t="s">
        <v>387</v>
      </c>
      <c r="IO24" s="25" t="s">
        <v>81</v>
      </c>
      <c r="IP24" s="25" t="s">
        <v>340</v>
      </c>
      <c r="IQ24" s="25" t="s">
        <v>331</v>
      </c>
      <c r="IR24" s="25" t="s">
        <v>344</v>
      </c>
      <c r="IS24" s="272" t="s">
        <v>57</v>
      </c>
      <c r="IT24" s="25"/>
      <c r="IU24" s="321" t="s">
        <v>330</v>
      </c>
      <c r="IV24" s="514" t="s">
        <v>391</v>
      </c>
      <c r="IW24" s="514"/>
      <c r="IX24" s="253"/>
      <c r="IY24" s="283"/>
      <c r="IZ24" s="25" t="s">
        <v>81</v>
      </c>
      <c r="JA24" s="314" t="s">
        <v>387</v>
      </c>
      <c r="JB24" s="25" t="s">
        <v>81</v>
      </c>
      <c r="JC24" s="25" t="s">
        <v>340</v>
      </c>
      <c r="JD24" s="25" t="s">
        <v>331</v>
      </c>
      <c r="JE24" s="25" t="s">
        <v>344</v>
      </c>
      <c r="JF24" s="272" t="s">
        <v>57</v>
      </c>
      <c r="JG24" s="25"/>
      <c r="JH24" s="321" t="s">
        <v>330</v>
      </c>
      <c r="JI24" s="514" t="s">
        <v>391</v>
      </c>
      <c r="JJ24" s="514"/>
      <c r="JK24" s="253"/>
      <c r="JL24" s="283"/>
      <c r="JM24" s="25" t="s">
        <v>81</v>
      </c>
      <c r="JN24" s="314" t="s">
        <v>387</v>
      </c>
      <c r="JO24" s="25" t="s">
        <v>81</v>
      </c>
      <c r="JP24" s="25" t="s">
        <v>340</v>
      </c>
      <c r="JQ24" s="25" t="s">
        <v>331</v>
      </c>
      <c r="JR24" s="25" t="s">
        <v>344</v>
      </c>
      <c r="JS24" s="272" t="s">
        <v>57</v>
      </c>
      <c r="JT24" s="25"/>
      <c r="JU24" s="2" t="s">
        <v>81</v>
      </c>
      <c r="JV24" s="158" t="s">
        <v>197</v>
      </c>
      <c r="JW24" s="25" t="s">
        <v>198</v>
      </c>
      <c r="JX24" s="25" t="s">
        <v>197</v>
      </c>
      <c r="JY24" s="164" t="s">
        <v>204</v>
      </c>
      <c r="JZ24" s="25" t="s">
        <v>383</v>
      </c>
      <c r="KA24" s="25" t="s">
        <v>396</v>
      </c>
      <c r="KB24" s="164" t="s">
        <v>398</v>
      </c>
      <c r="KC24" s="25" t="s">
        <v>81</v>
      </c>
      <c r="KD24" s="25" t="s">
        <v>198</v>
      </c>
      <c r="KE24" s="25" t="s">
        <v>197</v>
      </c>
      <c r="KF24" s="25" t="s">
        <v>422</v>
      </c>
      <c r="KG24" s="513"/>
      <c r="KH24" s="512" t="s">
        <v>393</v>
      </c>
      <c r="KI24" s="512"/>
      <c r="KJ24" s="64" t="s">
        <v>410</v>
      </c>
      <c r="KK24" s="64"/>
      <c r="KL24" s="286" t="s">
        <v>385</v>
      </c>
      <c r="KM24" s="297" t="s">
        <v>363</v>
      </c>
      <c r="KN24" s="286" t="s">
        <v>400</v>
      </c>
      <c r="KO24" s="359" t="s">
        <v>421</v>
      </c>
      <c r="KP24" s="312" t="s">
        <v>376</v>
      </c>
      <c r="KQ24" s="513"/>
      <c r="KR24" s="512" t="s">
        <v>395</v>
      </c>
      <c r="KS24" s="512"/>
      <c r="KT24" s="325" t="s">
        <v>410</v>
      </c>
      <c r="KU24" s="25"/>
      <c r="KV24" s="25"/>
      <c r="KW24" s="272"/>
      <c r="KX24" s="286" t="s">
        <v>400</v>
      </c>
      <c r="KY24" s="359" t="s">
        <v>421</v>
      </c>
      <c r="KZ24" s="359" t="s">
        <v>376</v>
      </c>
    </row>
    <row r="25" spans="1:312" s="42" customFormat="1" ht="15.75" thickBot="1">
      <c r="A25" s="41" t="s">
        <v>67</v>
      </c>
      <c r="B25" s="41" t="s">
        <v>31</v>
      </c>
      <c r="C25" s="41" t="s">
        <v>31</v>
      </c>
      <c r="D25" s="456" t="s">
        <v>31</v>
      </c>
      <c r="E25" s="41" t="s">
        <v>75</v>
      </c>
      <c r="F25" s="41" t="s">
        <v>75</v>
      </c>
      <c r="G25" s="41" t="s">
        <v>328</v>
      </c>
      <c r="H25" s="41" t="s">
        <v>328</v>
      </c>
      <c r="I25" s="41" t="s">
        <v>27</v>
      </c>
      <c r="J25" s="41" t="s">
        <v>27</v>
      </c>
      <c r="K25" s="41" t="s">
        <v>71</v>
      </c>
      <c r="L25" s="41" t="s">
        <v>71</v>
      </c>
      <c r="M25" s="456" t="s">
        <v>500</v>
      </c>
      <c r="N25" s="456" t="s">
        <v>500</v>
      </c>
      <c r="O25" s="41" t="s">
        <v>77</v>
      </c>
      <c r="P25" s="41" t="s">
        <v>123</v>
      </c>
      <c r="Q25" s="41" t="s">
        <v>70</v>
      </c>
      <c r="R25" s="41" t="s">
        <v>86</v>
      </c>
      <c r="S25" s="41" t="s">
        <v>2</v>
      </c>
      <c r="T25" s="41" t="s">
        <v>144</v>
      </c>
      <c r="U25" s="41" t="s">
        <v>75</v>
      </c>
      <c r="V25" s="41" t="s">
        <v>88</v>
      </c>
      <c r="W25" s="41" t="s">
        <v>333</v>
      </c>
      <c r="X25" s="41" t="s">
        <v>333</v>
      </c>
      <c r="Y25" s="41" t="s">
        <v>2</v>
      </c>
      <c r="Z25" s="41" t="s">
        <v>342</v>
      </c>
      <c r="AA25" s="41" t="s">
        <v>98</v>
      </c>
      <c r="AB25" s="41" t="s">
        <v>516</v>
      </c>
      <c r="AC25" s="41" t="s">
        <v>27</v>
      </c>
      <c r="AD25" s="456"/>
      <c r="AE25" s="41"/>
      <c r="AF25" s="41" t="s">
        <v>412</v>
      </c>
      <c r="AG25" s="41" t="s">
        <v>29</v>
      </c>
      <c r="AH25" s="41" t="s">
        <v>31</v>
      </c>
      <c r="AI25" s="41" t="s">
        <v>112</v>
      </c>
      <c r="AJ25" s="41" t="s">
        <v>140</v>
      </c>
      <c r="AK25" s="41" t="s">
        <v>151</v>
      </c>
      <c r="AL25" s="41" t="s">
        <v>152</v>
      </c>
      <c r="AM25" s="41" t="s">
        <v>68</v>
      </c>
      <c r="AN25" s="41" t="s">
        <v>69</v>
      </c>
      <c r="AO25" s="41" t="s">
        <v>113</v>
      </c>
      <c r="AP25" s="41" t="s">
        <v>2</v>
      </c>
      <c r="AQ25" s="41" t="s">
        <v>32</v>
      </c>
      <c r="AR25" s="41" t="s">
        <v>89</v>
      </c>
      <c r="AS25" s="41" t="s">
        <v>31</v>
      </c>
      <c r="AT25" s="41" t="s">
        <v>32</v>
      </c>
      <c r="AU25" s="41" t="s">
        <v>33</v>
      </c>
      <c r="AV25" s="41" t="s">
        <v>73</v>
      </c>
      <c r="AW25" s="41" t="s">
        <v>145</v>
      </c>
      <c r="AX25" s="41" t="s">
        <v>146</v>
      </c>
      <c r="AY25" s="41" t="s">
        <v>176</v>
      </c>
      <c r="AZ25" s="41" t="s">
        <v>205</v>
      </c>
      <c r="BA25" s="41" t="s">
        <v>73</v>
      </c>
      <c r="BB25" s="41" t="s">
        <v>145</v>
      </c>
      <c r="BC25" s="41" t="s">
        <v>146</v>
      </c>
      <c r="BD25" s="41" t="s">
        <v>176</v>
      </c>
      <c r="BE25" s="41" t="s">
        <v>205</v>
      </c>
      <c r="BF25" s="41" t="s">
        <v>34</v>
      </c>
      <c r="BG25" s="41" t="s">
        <v>209</v>
      </c>
      <c r="BH25" s="41" t="s">
        <v>210</v>
      </c>
      <c r="BI25" s="41" t="s">
        <v>211</v>
      </c>
      <c r="BJ25" s="41" t="s">
        <v>212</v>
      </c>
      <c r="BK25" s="41" t="s">
        <v>213</v>
      </c>
      <c r="BL25" s="41" t="s">
        <v>58</v>
      </c>
      <c r="BM25" s="41" t="s">
        <v>214</v>
      </c>
      <c r="BN25" s="41" t="s">
        <v>215</v>
      </c>
      <c r="BO25" s="41" t="s">
        <v>219</v>
      </c>
      <c r="BP25" s="41" t="s">
        <v>220</v>
      </c>
      <c r="BQ25" s="41" t="s">
        <v>209</v>
      </c>
      <c r="BR25" s="41" t="s">
        <v>210</v>
      </c>
      <c r="BS25" s="41" t="s">
        <v>211</v>
      </c>
      <c r="BT25" s="41" t="s">
        <v>212</v>
      </c>
      <c r="BU25" s="41" t="s">
        <v>213</v>
      </c>
      <c r="BV25" s="41" t="s">
        <v>58</v>
      </c>
      <c r="BW25" s="41" t="s">
        <v>214</v>
      </c>
      <c r="BX25" s="41" t="s">
        <v>215</v>
      </c>
      <c r="BY25" s="41" t="s">
        <v>219</v>
      </c>
      <c r="BZ25" s="41" t="s">
        <v>220</v>
      </c>
      <c r="CA25" s="41" t="s">
        <v>513</v>
      </c>
      <c r="CB25" s="41" t="s">
        <v>83</v>
      </c>
      <c r="CC25" s="41" t="s">
        <v>135</v>
      </c>
      <c r="CD25" s="456" t="s">
        <v>135</v>
      </c>
      <c r="CE25" s="41" t="s">
        <v>135</v>
      </c>
      <c r="CF25" s="41" t="s">
        <v>2</v>
      </c>
      <c r="CG25" s="41" t="s">
        <v>216</v>
      </c>
      <c r="CH25" s="41" t="s">
        <v>2</v>
      </c>
      <c r="CI25" s="41" t="s">
        <v>2</v>
      </c>
      <c r="CJ25" s="41" t="s">
        <v>216</v>
      </c>
      <c r="CK25" s="353"/>
      <c r="CL25" s="41" t="s">
        <v>31</v>
      </c>
      <c r="CM25" s="41" t="s">
        <v>31</v>
      </c>
      <c r="CN25" s="456" t="s">
        <v>31</v>
      </c>
      <c r="CO25" s="41" t="s">
        <v>31</v>
      </c>
      <c r="CP25" s="41" t="s">
        <v>0</v>
      </c>
      <c r="CQ25" s="41" t="s">
        <v>35</v>
      </c>
      <c r="CR25" s="41" t="s">
        <v>16</v>
      </c>
      <c r="CS25" s="41" t="s">
        <v>0</v>
      </c>
      <c r="CT25" s="41" t="s">
        <v>35</v>
      </c>
      <c r="CU25" s="41" t="s">
        <v>16</v>
      </c>
      <c r="CV25" s="41" t="s">
        <v>44</v>
      </c>
      <c r="CX25" s="42" t="s">
        <v>250</v>
      </c>
      <c r="CY25" s="42" t="s">
        <v>15</v>
      </c>
      <c r="CZ25" s="42" t="s">
        <v>33</v>
      </c>
      <c r="DA25" s="42" t="s">
        <v>44</v>
      </c>
      <c r="DB25" s="457" t="s">
        <v>495</v>
      </c>
      <c r="DC25" s="42" t="s">
        <v>75</v>
      </c>
      <c r="DE25" s="42" t="s">
        <v>90</v>
      </c>
      <c r="DI25" s="101" t="s">
        <v>126</v>
      </c>
      <c r="DJ25" s="41" t="s">
        <v>127</v>
      </c>
      <c r="DK25" s="41" t="s">
        <v>128</v>
      </c>
      <c r="DL25" s="41" t="s">
        <v>32</v>
      </c>
      <c r="DM25" s="41" t="s">
        <v>141</v>
      </c>
      <c r="DN25" s="101" t="s">
        <v>126</v>
      </c>
      <c r="DO25" s="41" t="s">
        <v>127</v>
      </c>
      <c r="DP25" s="41" t="s">
        <v>128</v>
      </c>
      <c r="DQ25" s="41" t="s">
        <v>32</v>
      </c>
      <c r="DR25" s="41" t="s">
        <v>141</v>
      </c>
      <c r="DS25" s="101" t="s">
        <v>126</v>
      </c>
      <c r="DT25" s="41" t="s">
        <v>127</v>
      </c>
      <c r="DU25" s="41" t="s">
        <v>128</v>
      </c>
      <c r="DV25" s="41" t="s">
        <v>32</v>
      </c>
      <c r="DW25" s="41" t="s">
        <v>142</v>
      </c>
      <c r="DX25" s="101" t="s">
        <v>126</v>
      </c>
      <c r="DY25" s="41" t="s">
        <v>127</v>
      </c>
      <c r="DZ25" s="41" t="s">
        <v>128</v>
      </c>
      <c r="EA25" s="41" t="s">
        <v>32</v>
      </c>
      <c r="EB25" s="41" t="s">
        <v>142</v>
      </c>
      <c r="EC25" s="101" t="s">
        <v>126</v>
      </c>
      <c r="ED25" s="41" t="s">
        <v>127</v>
      </c>
      <c r="EE25" s="41" t="s">
        <v>128</v>
      </c>
      <c r="EF25" s="41" t="s">
        <v>32</v>
      </c>
      <c r="EG25" s="41" t="s">
        <v>142</v>
      </c>
      <c r="EH25" s="101" t="s">
        <v>126</v>
      </c>
      <c r="EI25" s="41" t="s">
        <v>127</v>
      </c>
      <c r="EJ25" s="41" t="s">
        <v>128</v>
      </c>
      <c r="EK25" s="41" t="s">
        <v>32</v>
      </c>
      <c r="EL25" s="41" t="s">
        <v>142</v>
      </c>
      <c r="EN25" s="101" t="s">
        <v>126</v>
      </c>
      <c r="EO25" s="41" t="s">
        <v>127</v>
      </c>
      <c r="EP25" s="41" t="s">
        <v>128</v>
      </c>
      <c r="EQ25" s="41" t="s">
        <v>32</v>
      </c>
      <c r="ER25" s="41" t="s">
        <v>142</v>
      </c>
      <c r="ES25" s="101" t="s">
        <v>126</v>
      </c>
      <c r="ET25" s="41" t="s">
        <v>127</v>
      </c>
      <c r="EU25" s="41" t="s">
        <v>128</v>
      </c>
      <c r="EV25" s="41" t="s">
        <v>32</v>
      </c>
      <c r="EW25" s="41" t="s">
        <v>143</v>
      </c>
      <c r="EX25" s="101" t="s">
        <v>126</v>
      </c>
      <c r="EY25" s="41" t="s">
        <v>127</v>
      </c>
      <c r="EZ25" s="41" t="s">
        <v>128</v>
      </c>
      <c r="FA25" s="41" t="s">
        <v>32</v>
      </c>
      <c r="FB25" s="41" t="s">
        <v>142</v>
      </c>
      <c r="FC25" s="101" t="s">
        <v>126</v>
      </c>
      <c r="FD25" s="41" t="s">
        <v>127</v>
      </c>
      <c r="FE25" s="41" t="s">
        <v>128</v>
      </c>
      <c r="FF25" s="41" t="s">
        <v>32</v>
      </c>
      <c r="FG25" s="41" t="s">
        <v>142</v>
      </c>
      <c r="FH25" s="101" t="s">
        <v>126</v>
      </c>
      <c r="FI25" s="41" t="s">
        <v>127</v>
      </c>
      <c r="FJ25" s="41" t="s">
        <v>128</v>
      </c>
      <c r="FK25" s="41" t="s">
        <v>32</v>
      </c>
      <c r="FL25" s="41" t="s">
        <v>141</v>
      </c>
      <c r="FM25" s="101" t="s">
        <v>126</v>
      </c>
      <c r="FN25" s="41" t="s">
        <v>127</v>
      </c>
      <c r="FO25" s="41" t="s">
        <v>128</v>
      </c>
      <c r="FP25" s="41" t="s">
        <v>32</v>
      </c>
      <c r="FQ25" s="41" t="s">
        <v>142</v>
      </c>
      <c r="FR25" s="41"/>
      <c r="FS25" s="340"/>
      <c r="FU25" s="255" t="s">
        <v>388</v>
      </c>
      <c r="FV25" s="340" t="s">
        <v>394</v>
      </c>
      <c r="FW25" s="340" t="s">
        <v>392</v>
      </c>
      <c r="FX25" s="101" t="s">
        <v>22</v>
      </c>
      <c r="FY25" s="41" t="s">
        <v>128</v>
      </c>
      <c r="FZ25" s="41" t="s">
        <v>322</v>
      </c>
      <c r="GA25" s="41" t="s">
        <v>323</v>
      </c>
      <c r="GB25" s="41" t="s">
        <v>88</v>
      </c>
      <c r="GC25" s="309" t="s">
        <v>389</v>
      </c>
      <c r="GD25" s="309" t="s">
        <v>389</v>
      </c>
      <c r="GE25" s="41" t="s">
        <v>345</v>
      </c>
      <c r="GF25" s="255" t="s">
        <v>346</v>
      </c>
      <c r="GG25" s="108"/>
      <c r="GH25" s="255" t="s">
        <v>388</v>
      </c>
      <c r="GI25" s="340" t="s">
        <v>394</v>
      </c>
      <c r="GJ25" s="340" t="s">
        <v>392</v>
      </c>
      <c r="GK25" s="101" t="s">
        <v>22</v>
      </c>
      <c r="GL25" s="41" t="s">
        <v>128</v>
      </c>
      <c r="GM25" s="41" t="s">
        <v>322</v>
      </c>
      <c r="GN25" s="41" t="s">
        <v>323</v>
      </c>
      <c r="GO25" s="41" t="s">
        <v>88</v>
      </c>
      <c r="GP25" s="309" t="s">
        <v>389</v>
      </c>
      <c r="GQ25" s="309" t="s">
        <v>389</v>
      </c>
      <c r="GR25" s="41" t="s">
        <v>345</v>
      </c>
      <c r="GS25" s="255" t="s">
        <v>346</v>
      </c>
      <c r="GT25" s="108"/>
      <c r="GU25" s="255" t="s">
        <v>388</v>
      </c>
      <c r="GV25" s="340" t="s">
        <v>394</v>
      </c>
      <c r="GW25" s="340" t="s">
        <v>392</v>
      </c>
      <c r="GX25" s="101" t="s">
        <v>22</v>
      </c>
      <c r="GY25" s="41" t="s">
        <v>128</v>
      </c>
      <c r="GZ25" s="41" t="s">
        <v>322</v>
      </c>
      <c r="HA25" s="41" t="s">
        <v>323</v>
      </c>
      <c r="HB25" s="41" t="s">
        <v>88</v>
      </c>
      <c r="HC25" s="309" t="s">
        <v>389</v>
      </c>
      <c r="HD25" s="309" t="s">
        <v>389</v>
      </c>
      <c r="HE25" s="41" t="s">
        <v>345</v>
      </c>
      <c r="HF25" s="255" t="s">
        <v>346</v>
      </c>
      <c r="HG25" s="108"/>
      <c r="HH25" s="255" t="s">
        <v>388</v>
      </c>
      <c r="HI25" s="340" t="s">
        <v>394</v>
      </c>
      <c r="HJ25" s="340" t="s">
        <v>392</v>
      </c>
      <c r="HK25" s="101" t="s">
        <v>22</v>
      </c>
      <c r="HL25" s="41" t="s">
        <v>128</v>
      </c>
      <c r="HM25" s="41" t="s">
        <v>322</v>
      </c>
      <c r="HN25" s="41" t="s">
        <v>323</v>
      </c>
      <c r="HO25" s="41" t="s">
        <v>88</v>
      </c>
      <c r="HP25" s="309" t="s">
        <v>389</v>
      </c>
      <c r="HQ25" s="309" t="s">
        <v>389</v>
      </c>
      <c r="HR25" s="41" t="s">
        <v>345</v>
      </c>
      <c r="HS25" s="255" t="s">
        <v>346</v>
      </c>
      <c r="HT25" s="108"/>
      <c r="HU25" s="255" t="s">
        <v>388</v>
      </c>
      <c r="HV25" s="340" t="s">
        <v>394</v>
      </c>
      <c r="HW25" s="340" t="s">
        <v>392</v>
      </c>
      <c r="HX25" s="101" t="s">
        <v>22</v>
      </c>
      <c r="HY25" s="41" t="s">
        <v>128</v>
      </c>
      <c r="HZ25" s="41" t="s">
        <v>322</v>
      </c>
      <c r="IA25" s="41" t="s">
        <v>323</v>
      </c>
      <c r="IB25" s="41" t="s">
        <v>88</v>
      </c>
      <c r="IC25" s="309" t="s">
        <v>389</v>
      </c>
      <c r="ID25" s="309" t="s">
        <v>389</v>
      </c>
      <c r="IE25" s="41" t="s">
        <v>345</v>
      </c>
      <c r="IF25" s="255" t="s">
        <v>346</v>
      </c>
      <c r="IH25" s="255" t="s">
        <v>388</v>
      </c>
      <c r="II25" s="340" t="s">
        <v>394</v>
      </c>
      <c r="IJ25" s="340" t="s">
        <v>392</v>
      </c>
      <c r="IK25" s="101" t="s">
        <v>22</v>
      </c>
      <c r="IL25" s="41" t="s">
        <v>128</v>
      </c>
      <c r="IM25" s="41" t="s">
        <v>322</v>
      </c>
      <c r="IN25" s="41" t="s">
        <v>323</v>
      </c>
      <c r="IO25" s="41" t="s">
        <v>88</v>
      </c>
      <c r="IP25" s="309" t="s">
        <v>389</v>
      </c>
      <c r="IQ25" s="309" t="s">
        <v>389</v>
      </c>
      <c r="IR25" s="41" t="s">
        <v>345</v>
      </c>
      <c r="IS25" s="255" t="s">
        <v>346</v>
      </c>
      <c r="IT25" s="108"/>
      <c r="IU25" s="255" t="s">
        <v>388</v>
      </c>
      <c r="IV25" s="340" t="s">
        <v>394</v>
      </c>
      <c r="IW25" s="340" t="s">
        <v>392</v>
      </c>
      <c r="IX25" s="101" t="s">
        <v>22</v>
      </c>
      <c r="IY25" s="41" t="s">
        <v>128</v>
      </c>
      <c r="IZ25" s="41" t="s">
        <v>322</v>
      </c>
      <c r="JA25" s="41" t="s">
        <v>323</v>
      </c>
      <c r="JB25" s="41" t="s">
        <v>88</v>
      </c>
      <c r="JC25" s="309" t="s">
        <v>389</v>
      </c>
      <c r="JD25" s="309" t="s">
        <v>389</v>
      </c>
      <c r="JE25" s="41" t="s">
        <v>345</v>
      </c>
      <c r="JF25" s="255" t="s">
        <v>346</v>
      </c>
      <c r="JG25" s="108"/>
      <c r="JH25" s="255" t="s">
        <v>388</v>
      </c>
      <c r="JI25" s="340" t="s">
        <v>394</v>
      </c>
      <c r="JJ25" s="340" t="s">
        <v>392</v>
      </c>
      <c r="JK25" s="101" t="s">
        <v>22</v>
      </c>
      <c r="JL25" s="41" t="s">
        <v>128</v>
      </c>
      <c r="JM25" s="41" t="s">
        <v>322</v>
      </c>
      <c r="JN25" s="41" t="s">
        <v>323</v>
      </c>
      <c r="JO25" s="41" t="s">
        <v>88</v>
      </c>
      <c r="JP25" s="309" t="s">
        <v>389</v>
      </c>
      <c r="JQ25" s="309" t="s">
        <v>389</v>
      </c>
      <c r="JR25" s="41" t="s">
        <v>345</v>
      </c>
      <c r="JS25" s="255" t="s">
        <v>346</v>
      </c>
      <c r="JT25" s="108"/>
      <c r="JU25" s="42" t="s">
        <v>127</v>
      </c>
      <c r="JV25" s="42" t="s">
        <v>127</v>
      </c>
      <c r="JW25" s="42" t="s">
        <v>202</v>
      </c>
      <c r="JX25" s="42" t="s">
        <v>425</v>
      </c>
      <c r="JY25" s="165" t="s">
        <v>371</v>
      </c>
      <c r="JZ25" s="42" t="s">
        <v>384</v>
      </c>
      <c r="KA25" s="42" t="s">
        <v>397</v>
      </c>
      <c r="KB25" s="165" t="s">
        <v>399</v>
      </c>
      <c r="KC25" s="42" t="s">
        <v>375</v>
      </c>
      <c r="KD25" s="42" t="s">
        <v>203</v>
      </c>
      <c r="KE25" s="42" t="s">
        <v>424</v>
      </c>
      <c r="KF25" s="42" t="s">
        <v>423</v>
      </c>
      <c r="KG25" s="42" t="s">
        <v>386</v>
      </c>
      <c r="KH25" s="42" t="s">
        <v>394</v>
      </c>
      <c r="KI25" s="42" t="s">
        <v>392</v>
      </c>
      <c r="KJ25" s="42" t="s">
        <v>360</v>
      </c>
      <c r="KK25" s="42" t="s">
        <v>361</v>
      </c>
      <c r="KL25" s="42" t="s">
        <v>362</v>
      </c>
      <c r="KM25" s="298" t="s">
        <v>364</v>
      </c>
      <c r="KN25" s="42" t="s">
        <v>198</v>
      </c>
      <c r="KO25" s="42" t="s">
        <v>377</v>
      </c>
      <c r="KP25" s="42" t="s">
        <v>377</v>
      </c>
      <c r="KQ25" s="42" t="s">
        <v>359</v>
      </c>
      <c r="KR25" s="42" t="s">
        <v>394</v>
      </c>
      <c r="KS25" s="324" t="s">
        <v>392</v>
      </c>
      <c r="KT25" s="42" t="s">
        <v>360</v>
      </c>
      <c r="KU25" s="42" t="s">
        <v>361</v>
      </c>
      <c r="KV25" s="42" t="s">
        <v>362</v>
      </c>
      <c r="KW25" s="298" t="s">
        <v>363</v>
      </c>
      <c r="KX25" s="42" t="s">
        <v>198</v>
      </c>
      <c r="KY25" s="42" t="s">
        <v>377</v>
      </c>
      <c r="KZ25" s="42" t="s">
        <v>377</v>
      </c>
    </row>
    <row r="26" spans="1:312" s="70" customFormat="1">
      <c r="A26">
        <v>1</v>
      </c>
      <c r="B26" s="19"/>
      <c r="C26" s="19"/>
      <c r="D26" s="231"/>
      <c r="E26" s="231"/>
      <c r="F26" s="231"/>
      <c r="G26" s="246"/>
      <c r="H26" s="246"/>
      <c r="I26" s="19"/>
      <c r="J26" s="19"/>
      <c r="K26" s="52"/>
      <c r="L26" s="52"/>
      <c r="M26" s="52"/>
      <c r="N26" s="52"/>
      <c r="O26" s="72"/>
      <c r="P26" s="103"/>
      <c r="Q26" s="19"/>
      <c r="R26" s="19"/>
      <c r="S26" s="69"/>
      <c r="T26" s="69"/>
      <c r="U26" s="69"/>
      <c r="V26" s="69"/>
      <c r="W26" s="69"/>
      <c r="X26" s="69"/>
      <c r="Y26" s="69"/>
      <c r="Z26" s="69"/>
      <c r="AA26" s="69"/>
      <c r="AB26" s="463"/>
      <c r="AC26" s="69"/>
      <c r="AD26" s="69"/>
      <c r="AE26" s="69"/>
      <c r="AF26" s="69"/>
      <c r="AJ26" s="105"/>
      <c r="AK26" s="82"/>
      <c r="AL26" s="82"/>
      <c r="AM26" s="52"/>
      <c r="AN26" s="52"/>
      <c r="AV26" s="71"/>
      <c r="AW26" s="71"/>
      <c r="AX26" s="71"/>
      <c r="AY26" s="71"/>
      <c r="AZ26" s="71"/>
      <c r="BK26" s="6"/>
      <c r="CC26" s="82"/>
      <c r="CD26" s="82"/>
      <c r="CE26" s="43"/>
      <c r="CK26" s="82"/>
      <c r="CP26" s="67"/>
      <c r="CQ26" s="73"/>
      <c r="CR26" s="73"/>
      <c r="CS26" s="67"/>
      <c r="CT26" s="73"/>
      <c r="CU26" s="73"/>
      <c r="CV26" s="67"/>
      <c r="CX26" s="70">
        <f>OtherIncome</f>
        <v>0</v>
      </c>
      <c r="CY26" s="70">
        <f t="shared" ref="CY26" si="7">AG26</f>
        <v>0</v>
      </c>
      <c r="CZ26" s="70">
        <f>SuperShortfall+PensPmts</f>
        <v>0</v>
      </c>
      <c r="DA26" s="70">
        <f>NonSuperShortfall</f>
        <v>0</v>
      </c>
      <c r="DB26" s="70">
        <f>AccumulationShortfall</f>
        <v>0</v>
      </c>
      <c r="DC26" s="70">
        <f>U26</f>
        <v>0</v>
      </c>
      <c r="DE26" s="70">
        <f>NonSuper0+Super0+P1Annuity0+P2Annuity0</f>
        <v>0</v>
      </c>
      <c r="DI26" s="96"/>
      <c r="DN26" s="96"/>
      <c r="DS26" s="96"/>
      <c r="EN26" s="96"/>
      <c r="ES26" s="96"/>
      <c r="EX26" s="96"/>
      <c r="FS26" s="139"/>
      <c r="FU26" s="256"/>
      <c r="FV26" s="139"/>
      <c r="FW26" s="139"/>
      <c r="FX26" s="256"/>
      <c r="FY26" s="256"/>
      <c r="FZ26" s="256"/>
      <c r="GA26" s="256"/>
      <c r="GB26" s="256"/>
      <c r="GC26" s="256"/>
      <c r="GD26" s="256"/>
      <c r="GE26" s="256"/>
      <c r="GF26" s="52"/>
      <c r="GG26" s="257"/>
      <c r="GH26" s="258"/>
      <c r="GI26" s="139"/>
      <c r="GJ26" s="139"/>
      <c r="GK26" s="256"/>
      <c r="GL26" s="256"/>
      <c r="GM26" s="256"/>
      <c r="GN26" s="256"/>
      <c r="GO26" s="256"/>
      <c r="GP26" s="256"/>
      <c r="GQ26" s="256"/>
      <c r="GR26" s="256"/>
      <c r="GS26" s="52"/>
      <c r="GT26" s="257"/>
      <c r="GU26" s="258"/>
      <c r="GV26" s="139"/>
      <c r="GW26" s="139"/>
      <c r="GX26" s="258"/>
      <c r="GY26" s="256"/>
      <c r="GZ26" s="256"/>
      <c r="HA26" s="256"/>
      <c r="HB26" s="256"/>
      <c r="HC26" s="256"/>
      <c r="HD26" s="256"/>
      <c r="HE26" s="256"/>
      <c r="HF26" s="52"/>
      <c r="HG26" s="257"/>
      <c r="HH26" s="258"/>
      <c r="HI26" s="139"/>
      <c r="HJ26" s="139"/>
      <c r="HK26" s="256"/>
      <c r="HL26" s="256"/>
      <c r="HM26" s="256"/>
      <c r="HN26" s="256"/>
      <c r="HO26" s="256"/>
      <c r="HP26" s="256"/>
      <c r="HQ26" s="256"/>
      <c r="HR26" s="256"/>
      <c r="HS26" s="52"/>
      <c r="HT26" s="257"/>
      <c r="HU26" s="258"/>
      <c r="HV26" s="139"/>
      <c r="HW26" s="139"/>
      <c r="HX26" s="256"/>
      <c r="HY26" s="256"/>
      <c r="HZ26" s="258"/>
      <c r="IA26" s="256"/>
      <c r="IB26" s="256"/>
      <c r="IC26" s="256"/>
      <c r="ID26" s="256"/>
      <c r="IE26" s="256"/>
      <c r="IF26" s="52"/>
      <c r="IG26" s="256"/>
      <c r="IH26" s="258"/>
      <c r="II26" s="139"/>
      <c r="IJ26" s="139"/>
      <c r="IK26" s="256"/>
      <c r="IL26" s="256"/>
      <c r="IM26" s="256"/>
      <c r="IN26" s="256"/>
      <c r="IO26" s="256"/>
      <c r="IP26" s="256"/>
      <c r="IQ26" s="256"/>
      <c r="IR26" s="256"/>
      <c r="IS26" s="52"/>
      <c r="IT26" s="257"/>
      <c r="IU26" s="258"/>
      <c r="IV26" s="139"/>
      <c r="IW26" s="139"/>
      <c r="IX26" s="258"/>
      <c r="IY26" s="256"/>
      <c r="IZ26" s="256"/>
      <c r="JA26" s="256"/>
      <c r="JB26" s="256"/>
      <c r="JC26" s="256"/>
      <c r="JD26" s="256"/>
      <c r="JE26" s="256"/>
      <c r="JF26" s="52"/>
      <c r="JG26" s="257"/>
      <c r="JH26" s="258"/>
      <c r="JI26" s="139"/>
      <c r="JJ26" s="139"/>
      <c r="JK26" s="256"/>
      <c r="JL26" s="256"/>
      <c r="JM26" s="256"/>
      <c r="JN26" s="256"/>
      <c r="JO26" s="256"/>
      <c r="JP26" s="256"/>
      <c r="JQ26" s="256"/>
      <c r="JR26" s="256"/>
      <c r="JS26" s="52"/>
      <c r="JT26" s="6"/>
      <c r="KH26" s="139"/>
      <c r="KI26" s="139"/>
      <c r="KM26" s="299"/>
      <c r="KR26" s="139"/>
      <c r="KS26" s="139"/>
      <c r="KW26" s="52"/>
    </row>
    <row r="27" spans="1:312" s="70" customFormat="1">
      <c r="A27">
        <v>2</v>
      </c>
      <c r="B27" s="19"/>
      <c r="C27" s="19"/>
      <c r="D27" s="231"/>
      <c r="E27" s="231"/>
      <c r="F27" s="231"/>
      <c r="G27" s="246"/>
      <c r="H27" s="246"/>
      <c r="I27" s="19"/>
      <c r="J27" s="19"/>
      <c r="K27" s="52"/>
      <c r="L27" s="52"/>
      <c r="M27" s="52"/>
      <c r="N27" s="52"/>
      <c r="O27" s="72"/>
      <c r="P27" s="103"/>
      <c r="Q27" s="19"/>
      <c r="R27" s="19"/>
      <c r="S27" s="69"/>
      <c r="T27" s="69"/>
      <c r="U27" s="69"/>
      <c r="V27" s="69"/>
      <c r="W27" s="69"/>
      <c r="X27" s="69"/>
      <c r="Y27" s="69"/>
      <c r="Z27" s="69"/>
      <c r="AA27" s="69"/>
      <c r="AB27" s="463"/>
      <c r="AC27" s="69"/>
      <c r="AD27" s="69"/>
      <c r="AE27" s="69"/>
      <c r="AF27" s="69"/>
      <c r="AJ27" s="105"/>
      <c r="AK27" s="82"/>
      <c r="AL27" s="82"/>
      <c r="AM27" s="52"/>
      <c r="AN27" s="52"/>
      <c r="AV27" s="71"/>
      <c r="AW27" s="71"/>
      <c r="AX27" s="71"/>
      <c r="AY27" s="71"/>
      <c r="AZ27" s="71"/>
      <c r="CC27" s="82"/>
      <c r="CD27" s="82"/>
      <c r="CE27" s="43"/>
      <c r="CK27" s="82"/>
      <c r="CP27" s="67"/>
      <c r="CQ27" s="121"/>
      <c r="CR27" s="73"/>
      <c r="CS27" s="67"/>
      <c r="CT27" s="73"/>
      <c r="CU27" s="73"/>
      <c r="CV27" s="67"/>
      <c r="CX27" s="70">
        <f t="shared" ref="CX27:CX74" si="8">S27</f>
        <v>0</v>
      </c>
      <c r="CY27" s="70">
        <f t="shared" ref="CY27:CY28" si="9">AG27</f>
        <v>0</v>
      </c>
      <c r="CZ27" s="70">
        <f t="shared" ref="CZ27:CZ74" si="10">T27+AE27</f>
        <v>0</v>
      </c>
      <c r="DA27" s="70">
        <f>AC27</f>
        <v>0</v>
      </c>
      <c r="DB27" s="70">
        <f>AD27</f>
        <v>0</v>
      </c>
      <c r="DC27" s="70">
        <f>U27</f>
        <v>0</v>
      </c>
      <c r="DE27" s="70">
        <f t="shared" ref="DE27:DE74" si="11">B27+C27+E27+F27</f>
        <v>0</v>
      </c>
      <c r="DI27" s="96"/>
      <c r="DN27" s="96"/>
      <c r="DS27" s="96"/>
      <c r="EN27" s="96"/>
      <c r="ES27" s="96"/>
      <c r="EX27" s="96"/>
      <c r="FS27" s="139"/>
      <c r="FU27" s="256"/>
      <c r="FV27" s="139"/>
      <c r="FW27" s="139"/>
      <c r="FX27" s="256"/>
      <c r="FY27" s="256"/>
      <c r="FZ27" s="256"/>
      <c r="GA27" s="256"/>
      <c r="GB27" s="256"/>
      <c r="GC27" s="256"/>
      <c r="GD27" s="256"/>
      <c r="GE27" s="256"/>
      <c r="GF27" s="52"/>
      <c r="GG27" s="257"/>
      <c r="GH27" s="258"/>
      <c r="GI27" s="139"/>
      <c r="GJ27" s="139"/>
      <c r="GK27" s="256"/>
      <c r="GL27" s="256"/>
      <c r="GM27" s="256"/>
      <c r="GN27" s="256"/>
      <c r="GO27" s="256"/>
      <c r="GP27" s="256"/>
      <c r="GQ27" s="256"/>
      <c r="GR27" s="256"/>
      <c r="GS27" s="52"/>
      <c r="GT27" s="257"/>
      <c r="GU27" s="258"/>
      <c r="GV27" s="139"/>
      <c r="GW27" s="139"/>
      <c r="GX27" s="258"/>
      <c r="GY27" s="256"/>
      <c r="GZ27" s="256"/>
      <c r="HA27" s="256"/>
      <c r="HB27" s="256"/>
      <c r="HC27" s="256"/>
      <c r="HD27" s="256"/>
      <c r="HE27" s="256"/>
      <c r="HF27" s="52"/>
      <c r="HG27" s="257"/>
      <c r="HH27" s="258"/>
      <c r="HI27" s="139"/>
      <c r="HJ27" s="139"/>
      <c r="HK27" s="256"/>
      <c r="HL27" s="256"/>
      <c r="HM27" s="256"/>
      <c r="HN27" s="256"/>
      <c r="HO27" s="256"/>
      <c r="HP27" s="256"/>
      <c r="HQ27" s="256"/>
      <c r="HR27" s="256"/>
      <c r="HS27" s="52"/>
      <c r="HT27" s="257"/>
      <c r="HU27" s="258"/>
      <c r="HV27" s="139"/>
      <c r="HW27" s="139"/>
      <c r="HX27" s="256"/>
      <c r="HY27" s="256"/>
      <c r="HZ27" s="258"/>
      <c r="IA27" s="256"/>
      <c r="IB27" s="256"/>
      <c r="IC27" s="256"/>
      <c r="ID27" s="256"/>
      <c r="IE27" s="256"/>
      <c r="IF27" s="52"/>
      <c r="IG27" s="256"/>
      <c r="IH27" s="258"/>
      <c r="II27" s="139"/>
      <c r="IJ27" s="139"/>
      <c r="IK27" s="256"/>
      <c r="IL27" s="256"/>
      <c r="IM27" s="256"/>
      <c r="IN27" s="256"/>
      <c r="IO27" s="256"/>
      <c r="IP27" s="256"/>
      <c r="IQ27" s="256"/>
      <c r="IR27" s="256"/>
      <c r="IS27" s="52"/>
      <c r="IT27" s="257"/>
      <c r="IU27" s="258"/>
      <c r="IV27" s="139"/>
      <c r="IW27" s="139"/>
      <c r="IX27" s="258"/>
      <c r="IY27" s="256"/>
      <c r="IZ27" s="256"/>
      <c r="JA27" s="256"/>
      <c r="JB27" s="256"/>
      <c r="JC27" s="256"/>
      <c r="JD27" s="256"/>
      <c r="JE27" s="256"/>
      <c r="JF27" s="52"/>
      <c r="JG27" s="257"/>
      <c r="JH27" s="258"/>
      <c r="JI27" s="139"/>
      <c r="JJ27" s="139"/>
      <c r="JK27" s="256"/>
      <c r="JL27" s="256"/>
      <c r="JM27" s="256"/>
      <c r="JN27" s="256"/>
      <c r="JO27" s="256"/>
      <c r="JP27" s="256"/>
      <c r="JQ27" s="256"/>
      <c r="JR27" s="256"/>
      <c r="JS27" s="52"/>
      <c r="JT27" s="6"/>
      <c r="KH27" s="139"/>
      <c r="KI27" s="139"/>
      <c r="KM27" s="299"/>
      <c r="KR27" s="139"/>
      <c r="KS27" s="139"/>
      <c r="KW27" s="52"/>
    </row>
    <row r="28" spans="1:312" s="70" customFormat="1">
      <c r="A28">
        <v>3</v>
      </c>
      <c r="B28" s="19"/>
      <c r="C28" s="19"/>
      <c r="D28" s="231"/>
      <c r="E28" s="231"/>
      <c r="F28" s="231"/>
      <c r="G28" s="246"/>
      <c r="H28" s="246"/>
      <c r="I28" s="19"/>
      <c r="J28" s="19"/>
      <c r="K28" s="52"/>
      <c r="L28" s="52"/>
      <c r="M28" s="52"/>
      <c r="N28" s="52"/>
      <c r="O28" s="72"/>
      <c r="P28" s="103"/>
      <c r="Q28" s="19"/>
      <c r="R28" s="19"/>
      <c r="S28" s="69"/>
      <c r="T28" s="69"/>
      <c r="U28" s="69"/>
      <c r="V28" s="69"/>
      <c r="W28" s="69"/>
      <c r="X28" s="69"/>
      <c r="Y28" s="69"/>
      <c r="Z28" s="69"/>
      <c r="AA28" s="69"/>
      <c r="AB28" s="463"/>
      <c r="AC28" s="69"/>
      <c r="AD28" s="69"/>
      <c r="AE28" s="69"/>
      <c r="AF28" s="69"/>
      <c r="AJ28" s="105"/>
      <c r="AK28" s="82"/>
      <c r="AL28" s="82"/>
      <c r="AM28" s="52"/>
      <c r="AN28" s="52"/>
      <c r="AV28" s="71"/>
      <c r="AW28" s="71"/>
      <c r="AX28" s="71"/>
      <c r="AY28" s="71"/>
      <c r="AZ28" s="71"/>
      <c r="CC28" s="82"/>
      <c r="CD28" s="82"/>
      <c r="CE28" s="43"/>
      <c r="CK28" s="82"/>
      <c r="CP28" s="67"/>
      <c r="CQ28" s="73"/>
      <c r="CR28" s="73"/>
      <c r="CS28" s="67"/>
      <c r="CT28" s="73"/>
      <c r="CU28" s="73"/>
      <c r="CV28" s="67"/>
      <c r="CX28" s="70">
        <f t="shared" si="8"/>
        <v>0</v>
      </c>
      <c r="CY28" s="70">
        <f t="shared" si="9"/>
        <v>0</v>
      </c>
      <c r="CZ28" s="70">
        <f t="shared" si="10"/>
        <v>0</v>
      </c>
      <c r="DA28" s="70">
        <f t="shared" ref="DA28:DA74" si="12">AC28</f>
        <v>0</v>
      </c>
      <c r="DB28" s="70">
        <f t="shared" ref="DB28:DB74" si="13">AD28</f>
        <v>0</v>
      </c>
      <c r="DC28" s="70">
        <f>U28</f>
        <v>0</v>
      </c>
      <c r="DE28" s="70">
        <f t="shared" si="11"/>
        <v>0</v>
      </c>
      <c r="DI28" s="96"/>
      <c r="DN28" s="96"/>
      <c r="DS28" s="96"/>
      <c r="EN28" s="96"/>
      <c r="ES28" s="96"/>
      <c r="EX28" s="96"/>
      <c r="FS28" s="139"/>
      <c r="FU28" s="256"/>
      <c r="FV28" s="139"/>
      <c r="FW28" s="139"/>
      <c r="FX28" s="256"/>
      <c r="FY28" s="256"/>
      <c r="FZ28" s="256"/>
      <c r="GA28" s="256"/>
      <c r="GB28" s="256"/>
      <c r="GC28" s="256"/>
      <c r="GD28" s="256"/>
      <c r="GE28" s="256"/>
      <c r="GF28" s="52"/>
      <c r="GG28" s="257"/>
      <c r="GH28" s="258"/>
      <c r="GI28" s="139"/>
      <c r="GJ28" s="139"/>
      <c r="GK28" s="256"/>
      <c r="GL28" s="256"/>
      <c r="GM28" s="256"/>
      <c r="GN28" s="256"/>
      <c r="GO28" s="256"/>
      <c r="GP28" s="256"/>
      <c r="GQ28" s="256"/>
      <c r="GR28" s="256"/>
      <c r="GS28" s="52"/>
      <c r="GT28" s="257"/>
      <c r="GU28" s="258"/>
      <c r="GV28" s="139"/>
      <c r="GW28" s="139"/>
      <c r="GX28" s="258"/>
      <c r="GY28" s="256"/>
      <c r="GZ28" s="256"/>
      <c r="HA28" s="256"/>
      <c r="HB28" s="256"/>
      <c r="HC28" s="256"/>
      <c r="HD28" s="256"/>
      <c r="HE28" s="256"/>
      <c r="HF28" s="52"/>
      <c r="HG28" s="257"/>
      <c r="HH28" s="258"/>
      <c r="HI28" s="139"/>
      <c r="HJ28" s="139"/>
      <c r="HK28" s="256"/>
      <c r="HL28" s="256"/>
      <c r="HM28" s="256"/>
      <c r="HN28" s="256"/>
      <c r="HO28" s="256"/>
      <c r="HP28" s="256"/>
      <c r="HQ28" s="256"/>
      <c r="HR28" s="256"/>
      <c r="HS28" s="52"/>
      <c r="HT28" s="257"/>
      <c r="HU28" s="258"/>
      <c r="HV28" s="139"/>
      <c r="HW28" s="139"/>
      <c r="HX28" s="256"/>
      <c r="HY28" s="256"/>
      <c r="HZ28" s="258"/>
      <c r="IA28" s="256"/>
      <c r="IB28" s="256"/>
      <c r="IC28" s="256"/>
      <c r="ID28" s="256"/>
      <c r="IE28" s="256"/>
      <c r="IF28" s="52"/>
      <c r="IG28" s="256"/>
      <c r="IH28" s="258"/>
      <c r="II28" s="139"/>
      <c r="IJ28" s="139"/>
      <c r="IK28" s="256"/>
      <c r="IL28" s="256"/>
      <c r="IM28" s="256"/>
      <c r="IN28" s="256"/>
      <c r="IO28" s="256"/>
      <c r="IP28" s="256"/>
      <c r="IQ28" s="256"/>
      <c r="IR28" s="256"/>
      <c r="IS28" s="52"/>
      <c r="IT28" s="257"/>
      <c r="IU28" s="258"/>
      <c r="IV28" s="139"/>
      <c r="IW28" s="139"/>
      <c r="IX28" s="258"/>
      <c r="IY28" s="256"/>
      <c r="IZ28" s="256"/>
      <c r="JA28" s="256"/>
      <c r="JB28" s="256"/>
      <c r="JC28" s="256"/>
      <c r="JD28" s="256"/>
      <c r="JE28" s="256"/>
      <c r="JF28" s="52"/>
      <c r="JG28" s="257"/>
      <c r="JH28" s="258"/>
      <c r="JI28" s="139"/>
      <c r="JJ28" s="139"/>
      <c r="JK28" s="256"/>
      <c r="JL28" s="256"/>
      <c r="JM28" s="256"/>
      <c r="JN28" s="256"/>
      <c r="JO28" s="256"/>
      <c r="JP28" s="256"/>
      <c r="JQ28" s="256"/>
      <c r="JR28" s="256"/>
      <c r="JS28" s="52"/>
      <c r="JT28" s="6"/>
      <c r="KH28" s="139"/>
      <c r="KI28" s="139"/>
      <c r="KM28" s="299"/>
      <c r="KR28" s="139"/>
      <c r="KS28" s="139"/>
      <c r="KW28" s="52"/>
    </row>
    <row r="29" spans="1:312" s="70" customFormat="1">
      <c r="A29">
        <v>4</v>
      </c>
      <c r="B29" s="19"/>
      <c r="C29" s="19"/>
      <c r="D29" s="231"/>
      <c r="E29" s="231"/>
      <c r="F29" s="231"/>
      <c r="G29" s="246"/>
      <c r="H29" s="246"/>
      <c r="I29" s="19"/>
      <c r="J29" s="19"/>
      <c r="K29" s="52"/>
      <c r="L29" s="52"/>
      <c r="M29" s="52"/>
      <c r="N29" s="52"/>
      <c r="O29" s="72"/>
      <c r="P29" s="103"/>
      <c r="Q29" s="19"/>
      <c r="R29" s="19"/>
      <c r="S29" s="69"/>
      <c r="T29" s="69"/>
      <c r="U29" s="69"/>
      <c r="V29" s="69"/>
      <c r="W29" s="69"/>
      <c r="X29" s="69"/>
      <c r="Y29" s="69"/>
      <c r="Z29" s="69"/>
      <c r="AA29" s="69"/>
      <c r="AB29" s="463"/>
      <c r="AC29" s="69"/>
      <c r="AD29" s="69"/>
      <c r="AE29" s="69"/>
      <c r="AF29" s="69"/>
      <c r="AJ29" s="105"/>
      <c r="AK29" s="82"/>
      <c r="AL29" s="82"/>
      <c r="AM29" s="52"/>
      <c r="AN29" s="52"/>
      <c r="AV29" s="71"/>
      <c r="AW29" s="71"/>
      <c r="AX29" s="71"/>
      <c r="AY29" s="71"/>
      <c r="AZ29" s="71"/>
      <c r="CC29" s="82"/>
      <c r="CD29" s="82"/>
      <c r="CE29" s="43"/>
      <c r="CK29" s="82"/>
      <c r="CP29" s="67"/>
      <c r="CQ29" s="73"/>
      <c r="CR29" s="73"/>
      <c r="CS29" s="67"/>
      <c r="CT29" s="73"/>
      <c r="CU29" s="73"/>
      <c r="CV29" s="67"/>
      <c r="CX29" s="70">
        <f t="shared" si="8"/>
        <v>0</v>
      </c>
      <c r="CY29" s="70">
        <f t="shared" ref="CY29:CY74" si="14">AG29</f>
        <v>0</v>
      </c>
      <c r="CZ29" s="70">
        <f t="shared" si="10"/>
        <v>0</v>
      </c>
      <c r="DA29" s="70">
        <f t="shared" si="12"/>
        <v>0</v>
      </c>
      <c r="DB29" s="70">
        <f t="shared" si="13"/>
        <v>0</v>
      </c>
      <c r="DC29" s="70">
        <f t="shared" ref="DC29:DC74" si="15">U29</f>
        <v>0</v>
      </c>
      <c r="DE29" s="70">
        <f t="shared" si="11"/>
        <v>0</v>
      </c>
      <c r="DI29" s="96"/>
      <c r="DN29" s="96"/>
      <c r="DS29" s="96"/>
      <c r="EN29" s="96"/>
      <c r="ES29" s="96"/>
      <c r="EX29" s="96"/>
      <c r="FS29" s="139"/>
      <c r="FU29" s="256"/>
      <c r="FV29" s="139"/>
      <c r="FW29" s="139"/>
      <c r="FX29" s="256"/>
      <c r="FY29" s="256"/>
      <c r="FZ29" s="256"/>
      <c r="GA29" s="256"/>
      <c r="GB29" s="256"/>
      <c r="GC29" s="256"/>
      <c r="GD29" s="256"/>
      <c r="GE29" s="256"/>
      <c r="GF29" s="52"/>
      <c r="GG29" s="257"/>
      <c r="GH29" s="258"/>
      <c r="GI29" s="139"/>
      <c r="GJ29" s="139"/>
      <c r="GK29" s="256"/>
      <c r="GL29" s="256"/>
      <c r="GM29" s="256"/>
      <c r="GN29" s="256"/>
      <c r="GO29" s="256"/>
      <c r="GP29" s="256"/>
      <c r="GQ29" s="256"/>
      <c r="GR29" s="256"/>
      <c r="GS29" s="52"/>
      <c r="GT29" s="257"/>
      <c r="GU29" s="258"/>
      <c r="GV29" s="139"/>
      <c r="GW29" s="139"/>
      <c r="GX29" s="258"/>
      <c r="GY29" s="256"/>
      <c r="GZ29" s="256"/>
      <c r="HA29" s="256"/>
      <c r="HB29" s="256"/>
      <c r="HC29" s="256"/>
      <c r="HD29" s="256"/>
      <c r="HE29" s="256"/>
      <c r="HF29" s="52"/>
      <c r="HG29" s="257"/>
      <c r="HH29" s="258"/>
      <c r="HI29" s="139"/>
      <c r="HJ29" s="139"/>
      <c r="HK29" s="256"/>
      <c r="HL29" s="256"/>
      <c r="HM29" s="256"/>
      <c r="HN29" s="256"/>
      <c r="HO29" s="256"/>
      <c r="HP29" s="256"/>
      <c r="HQ29" s="256"/>
      <c r="HR29" s="256"/>
      <c r="HS29" s="52"/>
      <c r="HT29" s="257"/>
      <c r="HU29" s="258"/>
      <c r="HV29" s="139"/>
      <c r="HW29" s="139"/>
      <c r="HX29" s="256"/>
      <c r="HY29" s="256"/>
      <c r="HZ29" s="258"/>
      <c r="IA29" s="256"/>
      <c r="IB29" s="256"/>
      <c r="IC29" s="256"/>
      <c r="ID29" s="256"/>
      <c r="IE29" s="256"/>
      <c r="IF29" s="52"/>
      <c r="IG29" s="256"/>
      <c r="IH29" s="258"/>
      <c r="II29" s="139"/>
      <c r="IJ29" s="139"/>
      <c r="IK29" s="256"/>
      <c r="IL29" s="256"/>
      <c r="IM29" s="256"/>
      <c r="IN29" s="256"/>
      <c r="IO29" s="256"/>
      <c r="IP29" s="256"/>
      <c r="IQ29" s="256"/>
      <c r="IR29" s="256"/>
      <c r="IS29" s="52"/>
      <c r="IT29" s="257"/>
      <c r="IU29" s="258"/>
      <c r="IV29" s="139"/>
      <c r="IW29" s="139"/>
      <c r="IX29" s="258"/>
      <c r="IY29" s="256"/>
      <c r="IZ29" s="256"/>
      <c r="JA29" s="256"/>
      <c r="JB29" s="256"/>
      <c r="JC29" s="256"/>
      <c r="JD29" s="256"/>
      <c r="JE29" s="256"/>
      <c r="JF29" s="52"/>
      <c r="JG29" s="257"/>
      <c r="JH29" s="258"/>
      <c r="JI29" s="139"/>
      <c r="JJ29" s="139"/>
      <c r="JK29" s="256"/>
      <c r="JL29" s="256"/>
      <c r="JM29" s="256"/>
      <c r="JN29" s="256"/>
      <c r="JO29" s="256"/>
      <c r="JP29" s="256"/>
      <c r="JQ29" s="256"/>
      <c r="JR29" s="256"/>
      <c r="JS29" s="52"/>
      <c r="JT29" s="6"/>
      <c r="KH29" s="139"/>
      <c r="KI29" s="139"/>
      <c r="KM29" s="299"/>
      <c r="KR29" s="139"/>
      <c r="KS29" s="139"/>
      <c r="KW29" s="52"/>
    </row>
    <row r="30" spans="1:312" s="70" customFormat="1">
      <c r="A30">
        <v>5</v>
      </c>
      <c r="B30" s="19"/>
      <c r="C30" s="19"/>
      <c r="D30" s="231"/>
      <c r="E30" s="231"/>
      <c r="F30" s="231"/>
      <c r="G30" s="246"/>
      <c r="H30" s="246"/>
      <c r="I30" s="19"/>
      <c r="J30" s="19"/>
      <c r="K30" s="52"/>
      <c r="L30" s="52"/>
      <c r="M30" s="52"/>
      <c r="N30" s="52"/>
      <c r="O30" s="72"/>
      <c r="P30" s="103"/>
      <c r="Q30" s="19"/>
      <c r="R30" s="19"/>
      <c r="S30" s="69"/>
      <c r="T30" s="69"/>
      <c r="U30" s="69"/>
      <c r="V30" s="69"/>
      <c r="W30" s="69"/>
      <c r="X30" s="69"/>
      <c r="Y30" s="69"/>
      <c r="Z30" s="69"/>
      <c r="AA30" s="69"/>
      <c r="AB30" s="463"/>
      <c r="AC30" s="69"/>
      <c r="AD30" s="69"/>
      <c r="AE30" s="69"/>
      <c r="AF30" s="69"/>
      <c r="AJ30" s="105"/>
      <c r="AK30" s="82"/>
      <c r="AL30" s="82"/>
      <c r="AM30" s="52"/>
      <c r="AN30" s="52"/>
      <c r="AV30" s="66"/>
      <c r="AW30" s="66"/>
      <c r="AX30" s="66"/>
      <c r="AY30" s="66"/>
      <c r="AZ30" s="66"/>
      <c r="CC30" s="82"/>
      <c r="CD30" s="82"/>
      <c r="CE30" s="43"/>
      <c r="CK30" s="82"/>
      <c r="CP30" s="67"/>
      <c r="CQ30" s="73"/>
      <c r="CR30" s="73"/>
      <c r="CS30" s="67"/>
      <c r="CT30" s="73"/>
      <c r="CU30" s="73"/>
      <c r="CV30" s="67"/>
      <c r="CX30" s="70">
        <f t="shared" si="8"/>
        <v>0</v>
      </c>
      <c r="CY30" s="70">
        <f t="shared" si="14"/>
        <v>0</v>
      </c>
      <c r="CZ30" s="70">
        <f t="shared" si="10"/>
        <v>0</v>
      </c>
      <c r="DA30" s="70">
        <f t="shared" si="12"/>
        <v>0</v>
      </c>
      <c r="DB30" s="70">
        <f t="shared" si="13"/>
        <v>0</v>
      </c>
      <c r="DC30" s="70">
        <f t="shared" si="15"/>
        <v>0</v>
      </c>
      <c r="DE30" s="70">
        <f t="shared" si="11"/>
        <v>0</v>
      </c>
      <c r="DI30" s="96"/>
      <c r="DN30" s="96"/>
      <c r="DS30" s="96"/>
      <c r="EN30" s="96"/>
      <c r="ES30" s="96"/>
      <c r="EX30" s="96"/>
      <c r="FS30" s="139"/>
      <c r="FU30" s="256"/>
      <c r="FV30" s="139"/>
      <c r="FW30" s="139"/>
      <c r="FX30" s="256"/>
      <c r="FY30" s="256"/>
      <c r="FZ30" s="256"/>
      <c r="GA30" s="256"/>
      <c r="GB30" s="256"/>
      <c r="GC30" s="256"/>
      <c r="GD30" s="256"/>
      <c r="GE30" s="256"/>
      <c r="GF30" s="52"/>
      <c r="GG30" s="257"/>
      <c r="GH30" s="258"/>
      <c r="GI30" s="139"/>
      <c r="GJ30" s="139"/>
      <c r="GK30" s="256"/>
      <c r="GL30" s="256"/>
      <c r="GM30" s="256"/>
      <c r="GN30" s="256"/>
      <c r="GO30" s="256"/>
      <c r="GP30" s="256"/>
      <c r="GQ30" s="256"/>
      <c r="GR30" s="256"/>
      <c r="GS30" s="52"/>
      <c r="GT30" s="257"/>
      <c r="GU30" s="258"/>
      <c r="GV30" s="139"/>
      <c r="GW30" s="139"/>
      <c r="GX30" s="258"/>
      <c r="GY30" s="256"/>
      <c r="GZ30" s="256"/>
      <c r="HA30" s="256"/>
      <c r="HB30" s="256"/>
      <c r="HC30" s="256"/>
      <c r="HD30" s="256"/>
      <c r="HE30" s="256"/>
      <c r="HF30" s="52"/>
      <c r="HG30" s="257"/>
      <c r="HH30" s="258"/>
      <c r="HI30" s="139"/>
      <c r="HJ30" s="139"/>
      <c r="HK30" s="256"/>
      <c r="HL30" s="256"/>
      <c r="HM30" s="256"/>
      <c r="HN30" s="256"/>
      <c r="HO30" s="256"/>
      <c r="HP30" s="256"/>
      <c r="HQ30" s="256"/>
      <c r="HR30" s="256"/>
      <c r="HS30" s="52"/>
      <c r="HT30" s="257"/>
      <c r="HU30" s="258"/>
      <c r="HV30" s="139"/>
      <c r="HW30" s="139"/>
      <c r="HX30" s="256"/>
      <c r="HY30" s="256"/>
      <c r="HZ30" s="258"/>
      <c r="IA30" s="256"/>
      <c r="IB30" s="256"/>
      <c r="IC30" s="256"/>
      <c r="ID30" s="256"/>
      <c r="IE30" s="256"/>
      <c r="IF30" s="52"/>
      <c r="IG30" s="256"/>
      <c r="IH30" s="258"/>
      <c r="II30" s="139"/>
      <c r="IJ30" s="139"/>
      <c r="IK30" s="256"/>
      <c r="IL30" s="256"/>
      <c r="IM30" s="256"/>
      <c r="IN30" s="256"/>
      <c r="IO30" s="256"/>
      <c r="IP30" s="256"/>
      <c r="IQ30" s="256"/>
      <c r="IR30" s="256"/>
      <c r="IS30" s="52"/>
      <c r="IT30" s="257"/>
      <c r="IU30" s="258"/>
      <c r="IV30" s="139"/>
      <c r="IW30" s="139"/>
      <c r="IX30" s="258"/>
      <c r="IY30" s="256"/>
      <c r="IZ30" s="256"/>
      <c r="JA30" s="256"/>
      <c r="JB30" s="256"/>
      <c r="JC30" s="256"/>
      <c r="JD30" s="256"/>
      <c r="JE30" s="256"/>
      <c r="JF30" s="52"/>
      <c r="JG30" s="257"/>
      <c r="JH30" s="258"/>
      <c r="JI30" s="139"/>
      <c r="JJ30" s="139"/>
      <c r="JK30" s="256"/>
      <c r="JL30" s="256"/>
      <c r="JM30" s="256"/>
      <c r="JN30" s="256"/>
      <c r="JO30" s="256"/>
      <c r="JP30" s="256"/>
      <c r="JQ30" s="256"/>
      <c r="JR30" s="256"/>
      <c r="JS30" s="52"/>
      <c r="JT30" s="6"/>
      <c r="KH30" s="139"/>
      <c r="KI30" s="139"/>
      <c r="KM30" s="299"/>
      <c r="KR30" s="139"/>
      <c r="KS30" s="139"/>
      <c r="KW30" s="52"/>
    </row>
    <row r="31" spans="1:312" s="70" customFormat="1">
      <c r="A31">
        <v>6</v>
      </c>
      <c r="B31" s="19"/>
      <c r="C31" s="19"/>
      <c r="D31" s="231"/>
      <c r="E31" s="231"/>
      <c r="F31" s="231"/>
      <c r="G31" s="246"/>
      <c r="H31" s="246"/>
      <c r="I31" s="19"/>
      <c r="J31" s="19"/>
      <c r="K31" s="52"/>
      <c r="L31" s="52"/>
      <c r="M31" s="52"/>
      <c r="N31" s="52"/>
      <c r="O31" s="72"/>
      <c r="P31" s="103"/>
      <c r="Q31" s="19"/>
      <c r="R31" s="19"/>
      <c r="S31" s="69"/>
      <c r="T31" s="69"/>
      <c r="U31" s="69"/>
      <c r="V31" s="69"/>
      <c r="W31" s="69"/>
      <c r="X31" s="69"/>
      <c r="Y31" s="69"/>
      <c r="Z31" s="69"/>
      <c r="AA31" s="69"/>
      <c r="AB31" s="463"/>
      <c r="AC31" s="69"/>
      <c r="AD31" s="69"/>
      <c r="AE31" s="69"/>
      <c r="AF31" s="69"/>
      <c r="AJ31" s="105"/>
      <c r="AK31" s="82"/>
      <c r="AL31" s="82"/>
      <c r="AM31" s="52"/>
      <c r="AN31" s="52"/>
      <c r="AV31" s="66"/>
      <c r="AW31" s="66"/>
      <c r="AX31" s="66"/>
      <c r="AY31" s="66"/>
      <c r="AZ31" s="66"/>
      <c r="CC31" s="82"/>
      <c r="CD31" s="82"/>
      <c r="CE31" s="43"/>
      <c r="CK31" s="82"/>
      <c r="CP31" s="67"/>
      <c r="CQ31" s="73"/>
      <c r="CR31" s="73"/>
      <c r="CS31" s="67"/>
      <c r="CT31" s="73"/>
      <c r="CU31" s="73"/>
      <c r="CV31" s="67"/>
      <c r="CX31" s="70">
        <f t="shared" si="8"/>
        <v>0</v>
      </c>
      <c r="CY31" s="70">
        <f t="shared" si="14"/>
        <v>0</v>
      </c>
      <c r="CZ31" s="70">
        <f t="shared" si="10"/>
        <v>0</v>
      </c>
      <c r="DA31" s="70">
        <f t="shared" si="12"/>
        <v>0</v>
      </c>
      <c r="DB31" s="70">
        <f t="shared" si="13"/>
        <v>0</v>
      </c>
      <c r="DC31" s="70">
        <f t="shared" si="15"/>
        <v>0</v>
      </c>
      <c r="DE31" s="70">
        <f t="shared" si="11"/>
        <v>0</v>
      </c>
      <c r="DI31" s="96"/>
      <c r="DN31" s="96"/>
      <c r="DS31" s="96"/>
      <c r="EN31" s="96"/>
      <c r="ES31" s="96"/>
      <c r="EX31" s="96"/>
      <c r="FS31" s="139"/>
      <c r="FU31" s="380"/>
      <c r="FV31" s="381"/>
      <c r="FW31" s="381"/>
      <c r="FX31" s="380"/>
      <c r="FY31" s="380"/>
      <c r="FZ31" s="380"/>
      <c r="GA31" s="380"/>
      <c r="GB31" s="380"/>
      <c r="GC31" s="380"/>
      <c r="GD31" s="380"/>
      <c r="GE31" s="380"/>
      <c r="GF31" s="382"/>
      <c r="GG31" s="257"/>
      <c r="GH31" s="258"/>
      <c r="GI31" s="139"/>
      <c r="GJ31" s="139"/>
      <c r="GK31" s="256"/>
      <c r="GL31" s="256"/>
      <c r="GM31" s="256"/>
      <c r="GN31" s="256"/>
      <c r="GO31" s="256"/>
      <c r="GP31" s="256"/>
      <c r="GQ31" s="256"/>
      <c r="GR31" s="256"/>
      <c r="GS31" s="52"/>
      <c r="GT31" s="257"/>
      <c r="GU31" s="258"/>
      <c r="GV31" s="139"/>
      <c r="GW31" s="139"/>
      <c r="GX31" s="258"/>
      <c r="GY31" s="256"/>
      <c r="GZ31" s="256"/>
      <c r="HA31" s="256"/>
      <c r="HB31" s="256"/>
      <c r="HC31" s="256"/>
      <c r="HD31" s="256"/>
      <c r="HE31" s="256"/>
      <c r="HF31" s="52"/>
      <c r="HG31" s="257"/>
      <c r="HH31" s="258"/>
      <c r="HI31" s="139"/>
      <c r="HJ31" s="139"/>
      <c r="HK31" s="256"/>
      <c r="HL31" s="256"/>
      <c r="HM31" s="256"/>
      <c r="HN31" s="256"/>
      <c r="HO31" s="256"/>
      <c r="HP31" s="256"/>
      <c r="HQ31" s="256"/>
      <c r="HR31" s="256"/>
      <c r="HS31" s="52"/>
      <c r="HT31" s="257"/>
      <c r="HU31" s="258"/>
      <c r="HV31" s="139"/>
      <c r="HW31" s="139"/>
      <c r="HX31" s="256"/>
      <c r="HY31" s="256"/>
      <c r="HZ31" s="258"/>
      <c r="IA31" s="256"/>
      <c r="IB31" s="256"/>
      <c r="IC31" s="256"/>
      <c r="ID31" s="256"/>
      <c r="IE31" s="256"/>
      <c r="IF31" s="52"/>
      <c r="IG31" s="256"/>
      <c r="IH31" s="258"/>
      <c r="II31" s="139"/>
      <c r="IJ31" s="139"/>
      <c r="IK31" s="256"/>
      <c r="IL31" s="256"/>
      <c r="IM31" s="256"/>
      <c r="IN31" s="256"/>
      <c r="IO31" s="256"/>
      <c r="IP31" s="256"/>
      <c r="IQ31" s="256"/>
      <c r="IR31" s="256"/>
      <c r="IS31" s="52"/>
      <c r="IT31" s="257"/>
      <c r="IU31" s="258"/>
      <c r="IV31" s="139"/>
      <c r="IW31" s="139"/>
      <c r="IX31" s="258"/>
      <c r="IY31" s="256"/>
      <c r="IZ31" s="256"/>
      <c r="JA31" s="256"/>
      <c r="JB31" s="256"/>
      <c r="JC31" s="256"/>
      <c r="JD31" s="256"/>
      <c r="JE31" s="256"/>
      <c r="JF31" s="52"/>
      <c r="JG31" s="257"/>
      <c r="JH31" s="258"/>
      <c r="JI31" s="139"/>
      <c r="JJ31" s="139"/>
      <c r="JK31" s="256"/>
      <c r="JL31" s="256"/>
      <c r="JM31" s="256"/>
      <c r="JN31" s="256"/>
      <c r="JO31" s="256"/>
      <c r="JP31" s="256"/>
      <c r="JQ31" s="256"/>
      <c r="JR31" s="256"/>
      <c r="JS31" s="52"/>
      <c r="JT31" s="6"/>
      <c r="JV31" s="6"/>
      <c r="JW31" s="6"/>
      <c r="JX31" s="6"/>
      <c r="KH31" s="139"/>
      <c r="KI31" s="139"/>
      <c r="KM31" s="299"/>
      <c r="KR31" s="139"/>
      <c r="KS31" s="139"/>
      <c r="KW31" s="52"/>
    </row>
    <row r="32" spans="1:312" s="70" customFormat="1">
      <c r="A32">
        <v>7</v>
      </c>
      <c r="B32" s="19"/>
      <c r="C32" s="19"/>
      <c r="D32" s="231"/>
      <c r="E32" s="231"/>
      <c r="F32" s="231"/>
      <c r="G32" s="246"/>
      <c r="H32" s="246"/>
      <c r="I32" s="19"/>
      <c r="J32" s="19"/>
      <c r="K32" s="52"/>
      <c r="L32" s="52"/>
      <c r="M32" s="52"/>
      <c r="N32" s="52"/>
      <c r="O32" s="72"/>
      <c r="P32" s="103"/>
      <c r="Q32" s="19"/>
      <c r="R32" s="19"/>
      <c r="S32" s="69"/>
      <c r="T32" s="69"/>
      <c r="U32" s="69"/>
      <c r="V32" s="69"/>
      <c r="W32" s="69"/>
      <c r="X32" s="69"/>
      <c r="Y32" s="69"/>
      <c r="Z32" s="69"/>
      <c r="AA32" s="69"/>
      <c r="AB32" s="463"/>
      <c r="AC32" s="69"/>
      <c r="AD32" s="69"/>
      <c r="AE32" s="69"/>
      <c r="AF32" s="69"/>
      <c r="AJ32" s="105"/>
      <c r="AK32" s="82"/>
      <c r="AL32" s="82"/>
      <c r="AM32" s="52"/>
      <c r="AN32" s="52"/>
      <c r="AV32" s="66"/>
      <c r="AW32" s="66"/>
      <c r="AX32" s="66"/>
      <c r="AY32" s="66"/>
      <c r="AZ32" s="66"/>
      <c r="CC32" s="82"/>
      <c r="CD32" s="82"/>
      <c r="CE32" s="43"/>
      <c r="CK32" s="82"/>
      <c r="CP32" s="67"/>
      <c r="CQ32" s="73"/>
      <c r="CR32" s="73"/>
      <c r="CS32" s="67"/>
      <c r="CT32" s="73"/>
      <c r="CU32" s="73"/>
      <c r="CV32" s="67"/>
      <c r="CX32" s="70">
        <f t="shared" si="8"/>
        <v>0</v>
      </c>
      <c r="CY32" s="70">
        <f t="shared" si="14"/>
        <v>0</v>
      </c>
      <c r="CZ32" s="70">
        <f t="shared" si="10"/>
        <v>0</v>
      </c>
      <c r="DA32" s="70">
        <f t="shared" si="12"/>
        <v>0</v>
      </c>
      <c r="DB32" s="70">
        <f t="shared" si="13"/>
        <v>0</v>
      </c>
      <c r="DC32" s="70">
        <f t="shared" si="15"/>
        <v>0</v>
      </c>
      <c r="DE32" s="70">
        <f t="shared" si="11"/>
        <v>0</v>
      </c>
      <c r="DI32" s="96"/>
      <c r="DN32" s="96"/>
      <c r="DS32" s="96"/>
      <c r="EN32" s="96"/>
      <c r="ES32" s="96"/>
      <c r="EX32" s="96"/>
      <c r="FS32" s="139"/>
      <c r="FU32" s="256"/>
      <c r="FV32" s="139"/>
      <c r="FW32" s="139"/>
      <c r="FX32" s="256"/>
      <c r="FY32" s="256"/>
      <c r="FZ32" s="256"/>
      <c r="GA32" s="256"/>
      <c r="GB32" s="256"/>
      <c r="GC32" s="256"/>
      <c r="GD32" s="256"/>
      <c r="GE32" s="256"/>
      <c r="GF32" s="52"/>
      <c r="GG32" s="257"/>
      <c r="GH32" s="258"/>
      <c r="GI32" s="139"/>
      <c r="GJ32" s="139"/>
      <c r="GK32" s="256"/>
      <c r="GL32" s="256"/>
      <c r="GM32" s="256"/>
      <c r="GN32" s="256"/>
      <c r="GO32" s="256"/>
      <c r="GP32" s="256"/>
      <c r="GQ32" s="256"/>
      <c r="GR32" s="256"/>
      <c r="GS32" s="52"/>
      <c r="GT32" s="257"/>
      <c r="GU32" s="258"/>
      <c r="GV32" s="139"/>
      <c r="GW32" s="139"/>
      <c r="GX32" s="258"/>
      <c r="GY32" s="256"/>
      <c r="GZ32" s="256"/>
      <c r="HA32" s="256"/>
      <c r="HB32" s="256"/>
      <c r="HC32" s="256"/>
      <c r="HD32" s="256"/>
      <c r="HE32" s="256"/>
      <c r="HF32" s="52"/>
      <c r="HG32" s="257"/>
      <c r="HH32" s="258"/>
      <c r="HI32" s="139"/>
      <c r="HJ32" s="139"/>
      <c r="HK32" s="256"/>
      <c r="HL32" s="256"/>
      <c r="HM32" s="256"/>
      <c r="HN32" s="256"/>
      <c r="HO32" s="256"/>
      <c r="HP32" s="256"/>
      <c r="HQ32" s="256"/>
      <c r="HR32" s="256"/>
      <c r="HS32" s="52"/>
      <c r="HT32" s="257"/>
      <c r="HU32" s="258"/>
      <c r="HV32" s="139"/>
      <c r="HW32" s="139"/>
      <c r="HX32" s="256"/>
      <c r="HY32" s="256"/>
      <c r="HZ32" s="258"/>
      <c r="IA32" s="256"/>
      <c r="IB32" s="256"/>
      <c r="IC32" s="256"/>
      <c r="ID32" s="256"/>
      <c r="IE32" s="256"/>
      <c r="IF32" s="52"/>
      <c r="IG32" s="256"/>
      <c r="IH32" s="258"/>
      <c r="II32" s="139"/>
      <c r="IJ32" s="139"/>
      <c r="IK32" s="256"/>
      <c r="IL32" s="256"/>
      <c r="IM32" s="256"/>
      <c r="IN32" s="256"/>
      <c r="IO32" s="256"/>
      <c r="IP32" s="256"/>
      <c r="IQ32" s="256"/>
      <c r="IR32" s="256"/>
      <c r="IS32" s="52"/>
      <c r="IT32" s="257"/>
      <c r="IU32" s="258"/>
      <c r="IV32" s="139"/>
      <c r="IW32" s="139"/>
      <c r="IX32" s="258"/>
      <c r="IY32" s="256"/>
      <c r="IZ32" s="256"/>
      <c r="JA32" s="256"/>
      <c r="JB32" s="256"/>
      <c r="JC32" s="256"/>
      <c r="JD32" s="256"/>
      <c r="JE32" s="256"/>
      <c r="JF32" s="52"/>
      <c r="JG32" s="257"/>
      <c r="JH32" s="258"/>
      <c r="JI32" s="139"/>
      <c r="JJ32" s="139"/>
      <c r="JK32" s="256"/>
      <c r="JL32" s="256"/>
      <c r="JM32" s="256"/>
      <c r="JN32" s="256"/>
      <c r="JO32" s="256"/>
      <c r="JP32" s="256"/>
      <c r="JQ32" s="256"/>
      <c r="JR32" s="256"/>
      <c r="JS32" s="52"/>
      <c r="JT32" s="6"/>
      <c r="KH32" s="139"/>
      <c r="KI32" s="139"/>
      <c r="KM32" s="299"/>
      <c r="KR32" s="139"/>
      <c r="KS32" s="139"/>
      <c r="KW32" s="52"/>
    </row>
    <row r="33" spans="1:309" s="70" customFormat="1">
      <c r="A33">
        <v>8</v>
      </c>
      <c r="B33" s="19"/>
      <c r="C33" s="19"/>
      <c r="D33" s="231"/>
      <c r="E33" s="231"/>
      <c r="F33" s="231"/>
      <c r="G33" s="246"/>
      <c r="H33" s="246"/>
      <c r="I33" s="19"/>
      <c r="J33" s="19"/>
      <c r="K33" s="52"/>
      <c r="L33" s="52"/>
      <c r="M33" s="52"/>
      <c r="N33" s="52"/>
      <c r="O33" s="72"/>
      <c r="P33" s="103"/>
      <c r="Q33" s="19"/>
      <c r="R33" s="19"/>
      <c r="S33" s="69"/>
      <c r="T33" s="69"/>
      <c r="U33" s="69"/>
      <c r="V33" s="69"/>
      <c r="W33" s="69"/>
      <c r="X33" s="69"/>
      <c r="Y33" s="69"/>
      <c r="Z33" s="69"/>
      <c r="AA33" s="69"/>
      <c r="AB33" s="463"/>
      <c r="AC33" s="69"/>
      <c r="AD33" s="69"/>
      <c r="AE33" s="69"/>
      <c r="AF33" s="69"/>
      <c r="AJ33" s="105"/>
      <c r="AK33" s="82"/>
      <c r="AL33" s="82"/>
      <c r="AM33" s="52"/>
      <c r="AN33" s="52"/>
      <c r="AV33" s="66"/>
      <c r="AW33" s="66"/>
      <c r="AX33" s="66"/>
      <c r="AY33" s="66"/>
      <c r="AZ33" s="66"/>
      <c r="CC33" s="82"/>
      <c r="CD33" s="82"/>
      <c r="CE33" s="43"/>
      <c r="CK33" s="82"/>
      <c r="CP33" s="67"/>
      <c r="CQ33" s="73"/>
      <c r="CR33" s="73"/>
      <c r="CS33" s="67"/>
      <c r="CT33" s="73"/>
      <c r="CU33" s="73"/>
      <c r="CV33" s="67"/>
      <c r="CX33" s="70">
        <f t="shared" si="8"/>
        <v>0</v>
      </c>
      <c r="CY33" s="70">
        <f t="shared" si="14"/>
        <v>0</v>
      </c>
      <c r="CZ33" s="70">
        <f t="shared" si="10"/>
        <v>0</v>
      </c>
      <c r="DA33" s="70">
        <f t="shared" si="12"/>
        <v>0</v>
      </c>
      <c r="DB33" s="70">
        <f t="shared" si="13"/>
        <v>0</v>
      </c>
      <c r="DC33" s="70">
        <f t="shared" si="15"/>
        <v>0</v>
      </c>
      <c r="DE33" s="70">
        <f t="shared" si="11"/>
        <v>0</v>
      </c>
      <c r="DI33" s="96"/>
      <c r="DN33" s="96"/>
      <c r="DS33" s="96"/>
      <c r="EN33" s="96"/>
      <c r="ES33" s="96"/>
      <c r="EX33" s="96"/>
      <c r="FS33" s="139"/>
      <c r="FU33" s="256"/>
      <c r="FV33" s="139"/>
      <c r="FW33" s="139"/>
      <c r="FX33" s="256"/>
      <c r="FY33" s="256"/>
      <c r="FZ33" s="256"/>
      <c r="GA33" s="256"/>
      <c r="GB33" s="256"/>
      <c r="GC33" s="256"/>
      <c r="GD33" s="256"/>
      <c r="GE33" s="256"/>
      <c r="GF33" s="52"/>
      <c r="GG33" s="257"/>
      <c r="GH33" s="258"/>
      <c r="GI33" s="139"/>
      <c r="GJ33" s="139"/>
      <c r="GK33" s="256"/>
      <c r="GL33" s="256"/>
      <c r="GM33" s="256"/>
      <c r="GN33" s="256"/>
      <c r="GO33" s="256"/>
      <c r="GP33" s="256"/>
      <c r="GQ33" s="256"/>
      <c r="GR33" s="256"/>
      <c r="GS33" s="52"/>
      <c r="GT33" s="257"/>
      <c r="GU33" s="258"/>
      <c r="GV33" s="139"/>
      <c r="GW33" s="139"/>
      <c r="GX33" s="258"/>
      <c r="GY33" s="256"/>
      <c r="GZ33" s="256"/>
      <c r="HA33" s="256"/>
      <c r="HB33" s="256"/>
      <c r="HC33" s="256"/>
      <c r="HD33" s="256"/>
      <c r="HE33" s="256"/>
      <c r="HF33" s="52"/>
      <c r="HG33" s="257"/>
      <c r="HH33" s="258"/>
      <c r="HI33" s="139"/>
      <c r="HJ33" s="139"/>
      <c r="HK33" s="256"/>
      <c r="HL33" s="256"/>
      <c r="HM33" s="256"/>
      <c r="HN33" s="256"/>
      <c r="HO33" s="256"/>
      <c r="HP33" s="256"/>
      <c r="HQ33" s="256"/>
      <c r="HR33" s="256"/>
      <c r="HS33" s="52"/>
      <c r="HT33" s="257"/>
      <c r="HU33" s="258"/>
      <c r="HV33" s="139"/>
      <c r="HW33" s="139"/>
      <c r="HX33" s="256"/>
      <c r="HY33" s="256"/>
      <c r="HZ33" s="258"/>
      <c r="IA33" s="256"/>
      <c r="IB33" s="256"/>
      <c r="IC33" s="256"/>
      <c r="ID33" s="256"/>
      <c r="IE33" s="256"/>
      <c r="IF33" s="52"/>
      <c r="IG33" s="256"/>
      <c r="IH33" s="258"/>
      <c r="II33" s="139"/>
      <c r="IJ33" s="139"/>
      <c r="IK33" s="256"/>
      <c r="IL33" s="256"/>
      <c r="IM33" s="256"/>
      <c r="IN33" s="256"/>
      <c r="IO33" s="256"/>
      <c r="IP33" s="256"/>
      <c r="IQ33" s="256"/>
      <c r="IR33" s="256"/>
      <c r="IS33" s="52"/>
      <c r="IT33" s="257"/>
      <c r="IU33" s="258"/>
      <c r="IV33" s="139"/>
      <c r="IW33" s="139"/>
      <c r="IX33" s="258"/>
      <c r="IY33" s="256"/>
      <c r="IZ33" s="256"/>
      <c r="JA33" s="256"/>
      <c r="JB33" s="256"/>
      <c r="JC33" s="256"/>
      <c r="JD33" s="256"/>
      <c r="JE33" s="256"/>
      <c r="JF33" s="52"/>
      <c r="JG33" s="257"/>
      <c r="JH33" s="258"/>
      <c r="JI33" s="139"/>
      <c r="JJ33" s="139"/>
      <c r="JK33" s="256"/>
      <c r="JL33" s="256"/>
      <c r="JM33" s="256"/>
      <c r="JN33" s="256"/>
      <c r="JO33" s="256"/>
      <c r="JP33" s="256"/>
      <c r="JQ33" s="256"/>
      <c r="JR33" s="256"/>
      <c r="JS33" s="52"/>
      <c r="JT33" s="6"/>
      <c r="KH33" s="139"/>
      <c r="KI33" s="139"/>
      <c r="KM33" s="299"/>
      <c r="KR33" s="139"/>
      <c r="KS33" s="139"/>
      <c r="KW33" s="52"/>
    </row>
    <row r="34" spans="1:309" s="70" customFormat="1">
      <c r="A34">
        <v>9</v>
      </c>
      <c r="B34" s="19"/>
      <c r="C34" s="19"/>
      <c r="D34" s="231"/>
      <c r="E34" s="231"/>
      <c r="F34" s="231"/>
      <c r="G34" s="246"/>
      <c r="H34" s="246"/>
      <c r="I34" s="19"/>
      <c r="J34" s="19"/>
      <c r="K34" s="52"/>
      <c r="L34" s="52"/>
      <c r="M34" s="52"/>
      <c r="N34" s="52"/>
      <c r="O34" s="72"/>
      <c r="P34" s="103"/>
      <c r="Q34" s="19"/>
      <c r="R34" s="19"/>
      <c r="S34" s="69"/>
      <c r="T34" s="69"/>
      <c r="U34" s="69"/>
      <c r="V34" s="69"/>
      <c r="W34" s="69"/>
      <c r="X34" s="69"/>
      <c r="Y34" s="69"/>
      <c r="Z34" s="69"/>
      <c r="AA34" s="69"/>
      <c r="AB34" s="463"/>
      <c r="AC34" s="69"/>
      <c r="AD34" s="69"/>
      <c r="AE34" s="69"/>
      <c r="AF34" s="69"/>
      <c r="AJ34" s="105"/>
      <c r="AK34" s="82"/>
      <c r="AL34" s="82"/>
      <c r="AM34" s="52"/>
      <c r="AN34" s="52"/>
      <c r="AV34" s="66"/>
      <c r="AW34" s="66"/>
      <c r="AX34" s="66"/>
      <c r="AY34" s="66"/>
      <c r="AZ34" s="66"/>
      <c r="CC34" s="82"/>
      <c r="CD34" s="82"/>
      <c r="CE34" s="43"/>
      <c r="CK34" s="82"/>
      <c r="CP34" s="67"/>
      <c r="CQ34" s="73"/>
      <c r="CR34" s="73"/>
      <c r="CS34" s="67"/>
      <c r="CT34" s="73"/>
      <c r="CU34" s="73"/>
      <c r="CV34" s="67"/>
      <c r="CX34" s="70">
        <f t="shared" si="8"/>
        <v>0</v>
      </c>
      <c r="CY34" s="70">
        <f t="shared" si="14"/>
        <v>0</v>
      </c>
      <c r="CZ34" s="70">
        <f t="shared" si="10"/>
        <v>0</v>
      </c>
      <c r="DA34" s="70">
        <f t="shared" si="12"/>
        <v>0</v>
      </c>
      <c r="DB34" s="70">
        <f t="shared" si="13"/>
        <v>0</v>
      </c>
      <c r="DC34" s="70">
        <f t="shared" si="15"/>
        <v>0</v>
      </c>
      <c r="DE34" s="70">
        <f t="shared" si="11"/>
        <v>0</v>
      </c>
      <c r="DI34" s="96"/>
      <c r="DN34" s="96"/>
      <c r="DS34" s="96"/>
      <c r="EN34" s="96"/>
      <c r="ES34" s="96"/>
      <c r="EX34" s="96"/>
      <c r="FS34" s="139"/>
      <c r="FU34" s="256"/>
      <c r="FV34" s="139"/>
      <c r="FW34" s="139"/>
      <c r="FX34" s="256"/>
      <c r="FY34" s="256"/>
      <c r="FZ34" s="256"/>
      <c r="GA34" s="256"/>
      <c r="GB34" s="256"/>
      <c r="GC34" s="256"/>
      <c r="GD34" s="256"/>
      <c r="GE34" s="256"/>
      <c r="GF34" s="52"/>
      <c r="GG34" s="257"/>
      <c r="GH34" s="258"/>
      <c r="GI34" s="139"/>
      <c r="GJ34" s="139"/>
      <c r="GK34" s="256"/>
      <c r="GL34" s="256"/>
      <c r="GM34" s="256"/>
      <c r="GN34" s="256"/>
      <c r="GO34" s="256"/>
      <c r="GP34" s="256"/>
      <c r="GQ34" s="256"/>
      <c r="GR34" s="256"/>
      <c r="GS34" s="52"/>
      <c r="GT34" s="257"/>
      <c r="GU34" s="258"/>
      <c r="GV34" s="139"/>
      <c r="GW34" s="139"/>
      <c r="GX34" s="258"/>
      <c r="GY34" s="256"/>
      <c r="GZ34" s="256"/>
      <c r="HA34" s="256"/>
      <c r="HB34" s="256"/>
      <c r="HC34" s="256"/>
      <c r="HD34" s="256"/>
      <c r="HE34" s="256"/>
      <c r="HF34" s="52"/>
      <c r="HG34" s="257"/>
      <c r="HH34" s="258"/>
      <c r="HI34" s="139"/>
      <c r="HJ34" s="139"/>
      <c r="HK34" s="256"/>
      <c r="HL34" s="256"/>
      <c r="HM34" s="256"/>
      <c r="HN34" s="256"/>
      <c r="HO34" s="256"/>
      <c r="HP34" s="256"/>
      <c r="HQ34" s="256"/>
      <c r="HR34" s="256"/>
      <c r="HS34" s="52"/>
      <c r="HT34" s="257"/>
      <c r="HU34" s="258"/>
      <c r="HV34" s="139"/>
      <c r="HW34" s="139"/>
      <c r="HX34" s="256"/>
      <c r="HY34" s="256"/>
      <c r="HZ34" s="258"/>
      <c r="IA34" s="256"/>
      <c r="IB34" s="256"/>
      <c r="IC34" s="256"/>
      <c r="ID34" s="256"/>
      <c r="IE34" s="256"/>
      <c r="IF34" s="52"/>
      <c r="IG34" s="256"/>
      <c r="IH34" s="258"/>
      <c r="II34" s="139"/>
      <c r="IJ34" s="139"/>
      <c r="IK34" s="256"/>
      <c r="IL34" s="256"/>
      <c r="IM34" s="256"/>
      <c r="IN34" s="256"/>
      <c r="IO34" s="256"/>
      <c r="IP34" s="256"/>
      <c r="IQ34" s="256"/>
      <c r="IR34" s="256"/>
      <c r="IS34" s="52"/>
      <c r="IT34" s="257"/>
      <c r="IU34" s="258"/>
      <c r="IV34" s="139"/>
      <c r="IW34" s="139"/>
      <c r="IX34" s="258"/>
      <c r="IY34" s="256"/>
      <c r="IZ34" s="256"/>
      <c r="JA34" s="256"/>
      <c r="JB34" s="256"/>
      <c r="JC34" s="256"/>
      <c r="JD34" s="256"/>
      <c r="JE34" s="256"/>
      <c r="JF34" s="52"/>
      <c r="JG34" s="257"/>
      <c r="JH34" s="258"/>
      <c r="JI34" s="139"/>
      <c r="JJ34" s="139"/>
      <c r="JK34" s="256"/>
      <c r="JL34" s="256"/>
      <c r="JM34" s="256"/>
      <c r="JN34" s="256"/>
      <c r="JO34" s="256"/>
      <c r="JP34" s="256"/>
      <c r="JQ34" s="256"/>
      <c r="JR34" s="256"/>
      <c r="JS34" s="52"/>
      <c r="JT34" s="6"/>
      <c r="KH34" s="139"/>
      <c r="KI34" s="139"/>
      <c r="KM34" s="299"/>
      <c r="KR34" s="139"/>
      <c r="KS34" s="139"/>
      <c r="KW34" s="52"/>
    </row>
    <row r="35" spans="1:309" s="70" customFormat="1">
      <c r="A35">
        <v>10</v>
      </c>
      <c r="B35" s="19"/>
      <c r="C35" s="19"/>
      <c r="D35" s="231"/>
      <c r="E35" s="231"/>
      <c r="F35" s="231"/>
      <c r="G35" s="246"/>
      <c r="H35" s="246"/>
      <c r="I35" s="19"/>
      <c r="J35" s="19"/>
      <c r="K35" s="52"/>
      <c r="L35" s="52"/>
      <c r="M35" s="52"/>
      <c r="N35" s="52"/>
      <c r="O35" s="72"/>
      <c r="P35" s="103"/>
      <c r="Q35" s="19"/>
      <c r="R35" s="19"/>
      <c r="S35" s="69"/>
      <c r="T35" s="69"/>
      <c r="U35" s="69"/>
      <c r="V35" s="69"/>
      <c r="W35" s="69"/>
      <c r="X35" s="69"/>
      <c r="Y35" s="69"/>
      <c r="Z35" s="69"/>
      <c r="AA35" s="69"/>
      <c r="AB35" s="463"/>
      <c r="AC35" s="69"/>
      <c r="AD35" s="69"/>
      <c r="AE35" s="69"/>
      <c r="AF35" s="69"/>
      <c r="AJ35" s="105"/>
      <c r="AK35" s="82"/>
      <c r="AL35" s="82"/>
      <c r="AM35" s="52"/>
      <c r="AN35" s="52"/>
      <c r="AV35" s="66"/>
      <c r="AW35" s="66"/>
      <c r="AX35" s="66"/>
      <c r="AY35" s="66"/>
      <c r="AZ35" s="66"/>
      <c r="CC35" s="82"/>
      <c r="CD35" s="82"/>
      <c r="CE35" s="43"/>
      <c r="CK35" s="82"/>
      <c r="CP35" s="67"/>
      <c r="CQ35" s="73"/>
      <c r="CR35" s="73"/>
      <c r="CS35" s="67"/>
      <c r="CT35" s="73"/>
      <c r="CU35" s="73"/>
      <c r="CV35" s="67"/>
      <c r="CX35" s="70">
        <f t="shared" si="8"/>
        <v>0</v>
      </c>
      <c r="CY35" s="70">
        <f t="shared" si="14"/>
        <v>0</v>
      </c>
      <c r="CZ35" s="70">
        <f t="shared" si="10"/>
        <v>0</v>
      </c>
      <c r="DA35" s="70">
        <f t="shared" si="12"/>
        <v>0</v>
      </c>
      <c r="DB35" s="70">
        <f t="shared" si="13"/>
        <v>0</v>
      </c>
      <c r="DC35" s="70">
        <f t="shared" si="15"/>
        <v>0</v>
      </c>
      <c r="DE35" s="70">
        <f t="shared" si="11"/>
        <v>0</v>
      </c>
      <c r="DI35" s="96"/>
      <c r="DN35" s="96"/>
      <c r="DS35" s="96"/>
      <c r="EN35" s="96"/>
      <c r="ES35" s="96"/>
      <c r="EX35" s="96"/>
      <c r="FS35" s="139"/>
      <c r="FU35" s="256"/>
      <c r="FV35" s="139"/>
      <c r="FW35" s="139"/>
      <c r="FX35" s="256"/>
      <c r="FY35" s="256"/>
      <c r="FZ35" s="256"/>
      <c r="GA35" s="256"/>
      <c r="GB35" s="256"/>
      <c r="GC35" s="256"/>
      <c r="GD35" s="256"/>
      <c r="GE35" s="256"/>
      <c r="GF35" s="52"/>
      <c r="GG35" s="257"/>
      <c r="GH35" s="258"/>
      <c r="GI35" s="139"/>
      <c r="GJ35" s="139"/>
      <c r="GK35" s="256"/>
      <c r="GL35" s="256"/>
      <c r="GM35" s="256"/>
      <c r="GN35" s="256"/>
      <c r="GO35" s="256"/>
      <c r="GP35" s="256"/>
      <c r="GQ35" s="256"/>
      <c r="GR35" s="256"/>
      <c r="GS35" s="52"/>
      <c r="GT35" s="257"/>
      <c r="GU35" s="258"/>
      <c r="GV35" s="139"/>
      <c r="GW35" s="139"/>
      <c r="GX35" s="258"/>
      <c r="GY35" s="256"/>
      <c r="GZ35" s="256"/>
      <c r="HA35" s="256"/>
      <c r="HB35" s="256"/>
      <c r="HC35" s="256"/>
      <c r="HD35" s="256"/>
      <c r="HE35" s="256"/>
      <c r="HF35" s="52"/>
      <c r="HG35" s="257"/>
      <c r="HH35" s="258"/>
      <c r="HI35" s="139"/>
      <c r="HJ35" s="139"/>
      <c r="HK35" s="256"/>
      <c r="HL35" s="256"/>
      <c r="HM35" s="256"/>
      <c r="HN35" s="256"/>
      <c r="HO35" s="256"/>
      <c r="HP35" s="256"/>
      <c r="HQ35" s="256"/>
      <c r="HR35" s="256"/>
      <c r="HS35" s="52"/>
      <c r="HT35" s="257"/>
      <c r="HU35" s="258"/>
      <c r="HV35" s="139"/>
      <c r="HW35" s="139"/>
      <c r="HX35" s="256"/>
      <c r="HY35" s="256"/>
      <c r="HZ35" s="258"/>
      <c r="IA35" s="256"/>
      <c r="IB35" s="256"/>
      <c r="IC35" s="256"/>
      <c r="ID35" s="256"/>
      <c r="IE35" s="256"/>
      <c r="IF35" s="52"/>
      <c r="IG35" s="256"/>
      <c r="IH35" s="258"/>
      <c r="II35" s="139"/>
      <c r="IJ35" s="139"/>
      <c r="IK35" s="256"/>
      <c r="IL35" s="256"/>
      <c r="IM35" s="256"/>
      <c r="IN35" s="256"/>
      <c r="IO35" s="256"/>
      <c r="IP35" s="256"/>
      <c r="IQ35" s="256"/>
      <c r="IR35" s="256"/>
      <c r="IS35" s="52"/>
      <c r="IT35" s="257"/>
      <c r="IU35" s="258"/>
      <c r="IV35" s="139"/>
      <c r="IW35" s="139"/>
      <c r="IX35" s="258"/>
      <c r="IY35" s="256"/>
      <c r="IZ35" s="256"/>
      <c r="JA35" s="256"/>
      <c r="JB35" s="256"/>
      <c r="JC35" s="256"/>
      <c r="JD35" s="256"/>
      <c r="JE35" s="256"/>
      <c r="JF35" s="52"/>
      <c r="JG35" s="257"/>
      <c r="JH35" s="258"/>
      <c r="JI35" s="139"/>
      <c r="JJ35" s="139"/>
      <c r="JK35" s="256"/>
      <c r="JL35" s="256"/>
      <c r="JM35" s="256"/>
      <c r="JN35" s="256"/>
      <c r="JO35" s="256"/>
      <c r="JP35" s="256"/>
      <c r="JQ35" s="256"/>
      <c r="JR35" s="256"/>
      <c r="JS35" s="52"/>
      <c r="JT35" s="6"/>
      <c r="KF35" s="215"/>
      <c r="KH35" s="139"/>
      <c r="KI35" s="139"/>
      <c r="KM35" s="299"/>
      <c r="KR35" s="139"/>
      <c r="KS35" s="139"/>
      <c r="KW35" s="52"/>
    </row>
    <row r="36" spans="1:309" s="70" customFormat="1">
      <c r="A36">
        <v>11</v>
      </c>
      <c r="B36" s="19"/>
      <c r="C36" s="19"/>
      <c r="D36" s="231"/>
      <c r="E36" s="231"/>
      <c r="F36" s="231"/>
      <c r="G36" s="246"/>
      <c r="H36" s="246"/>
      <c r="I36" s="19"/>
      <c r="J36" s="19"/>
      <c r="K36" s="52"/>
      <c r="L36" s="52"/>
      <c r="M36" s="52"/>
      <c r="N36" s="52"/>
      <c r="O36" s="72"/>
      <c r="P36" s="103"/>
      <c r="Q36" s="19"/>
      <c r="R36" s="19"/>
      <c r="S36" s="69"/>
      <c r="T36" s="69"/>
      <c r="U36" s="69"/>
      <c r="V36" s="69"/>
      <c r="W36" s="69"/>
      <c r="X36" s="69"/>
      <c r="Y36" s="69"/>
      <c r="Z36" s="69"/>
      <c r="AA36" s="69"/>
      <c r="AB36" s="463"/>
      <c r="AC36" s="69"/>
      <c r="AD36" s="69"/>
      <c r="AE36" s="69"/>
      <c r="AF36" s="69"/>
      <c r="AJ36" s="105"/>
      <c r="AK36" s="82"/>
      <c r="AL36" s="82"/>
      <c r="AM36" s="52"/>
      <c r="AN36" s="52"/>
      <c r="AV36" s="66"/>
      <c r="AW36" s="66"/>
      <c r="AX36" s="66"/>
      <c r="AY36" s="66"/>
      <c r="AZ36" s="66"/>
      <c r="CC36" s="82"/>
      <c r="CD36" s="82"/>
      <c r="CE36" s="43"/>
      <c r="CK36" s="82"/>
      <c r="CP36" s="67"/>
      <c r="CQ36" s="73"/>
      <c r="CR36" s="73"/>
      <c r="CS36" s="67"/>
      <c r="CT36" s="73"/>
      <c r="CU36" s="73"/>
      <c r="CV36" s="67"/>
      <c r="CX36" s="70">
        <f t="shared" si="8"/>
        <v>0</v>
      </c>
      <c r="CY36" s="70">
        <f t="shared" si="14"/>
        <v>0</v>
      </c>
      <c r="CZ36" s="70">
        <f t="shared" si="10"/>
        <v>0</v>
      </c>
      <c r="DA36" s="70">
        <f t="shared" si="12"/>
        <v>0</v>
      </c>
      <c r="DB36" s="70">
        <f t="shared" si="13"/>
        <v>0</v>
      </c>
      <c r="DC36" s="70">
        <f t="shared" si="15"/>
        <v>0</v>
      </c>
      <c r="DE36" s="70">
        <f t="shared" si="11"/>
        <v>0</v>
      </c>
      <c r="DI36" s="96"/>
      <c r="DN36" s="96"/>
      <c r="DS36" s="96"/>
      <c r="EN36" s="96"/>
      <c r="ES36" s="96"/>
      <c r="EX36" s="96"/>
      <c r="FS36" s="139"/>
      <c r="FU36" s="256"/>
      <c r="FV36" s="139"/>
      <c r="FW36" s="139"/>
      <c r="FX36" s="256"/>
      <c r="FY36" s="256"/>
      <c r="FZ36" s="256"/>
      <c r="GA36" s="256"/>
      <c r="GB36" s="256"/>
      <c r="GC36" s="256"/>
      <c r="GD36" s="256"/>
      <c r="GE36" s="256"/>
      <c r="GF36" s="52"/>
      <c r="GG36" s="257"/>
      <c r="GH36" s="258"/>
      <c r="GI36" s="139"/>
      <c r="GJ36" s="139"/>
      <c r="GK36" s="256"/>
      <c r="GL36" s="256"/>
      <c r="GM36" s="256"/>
      <c r="GN36" s="256"/>
      <c r="GO36" s="256"/>
      <c r="GP36" s="256"/>
      <c r="GQ36" s="256"/>
      <c r="GR36" s="256"/>
      <c r="GS36" s="52"/>
      <c r="GT36" s="257"/>
      <c r="GU36" s="258"/>
      <c r="GV36" s="139"/>
      <c r="GW36" s="139"/>
      <c r="GX36" s="258"/>
      <c r="GY36" s="256"/>
      <c r="GZ36" s="256"/>
      <c r="HA36" s="256"/>
      <c r="HB36" s="256"/>
      <c r="HC36" s="256"/>
      <c r="HD36" s="256"/>
      <c r="HE36" s="256"/>
      <c r="HF36" s="52"/>
      <c r="HG36" s="257"/>
      <c r="HH36" s="258"/>
      <c r="HI36" s="139"/>
      <c r="HJ36" s="139"/>
      <c r="HK36" s="256"/>
      <c r="HL36" s="256"/>
      <c r="HM36" s="256"/>
      <c r="HN36" s="256"/>
      <c r="HO36" s="256"/>
      <c r="HP36" s="256"/>
      <c r="HQ36" s="256"/>
      <c r="HR36" s="256"/>
      <c r="HS36" s="52"/>
      <c r="HT36" s="257"/>
      <c r="HU36" s="258"/>
      <c r="HV36" s="139"/>
      <c r="HW36" s="139"/>
      <c r="HX36" s="256"/>
      <c r="HY36" s="256"/>
      <c r="HZ36" s="258"/>
      <c r="IA36" s="256"/>
      <c r="IB36" s="256"/>
      <c r="IC36" s="256"/>
      <c r="ID36" s="256"/>
      <c r="IE36" s="256"/>
      <c r="IF36" s="52"/>
      <c r="IG36" s="256"/>
      <c r="IH36" s="258"/>
      <c r="II36" s="139"/>
      <c r="IJ36" s="139"/>
      <c r="IK36" s="256"/>
      <c r="IL36" s="256"/>
      <c r="IM36" s="256"/>
      <c r="IN36" s="256"/>
      <c r="IO36" s="256"/>
      <c r="IP36" s="256"/>
      <c r="IQ36" s="256"/>
      <c r="IR36" s="256"/>
      <c r="IS36" s="52"/>
      <c r="IT36" s="257"/>
      <c r="IU36" s="258"/>
      <c r="IV36" s="139"/>
      <c r="IW36" s="139"/>
      <c r="IX36" s="258"/>
      <c r="IY36" s="256"/>
      <c r="IZ36" s="256"/>
      <c r="JA36" s="256"/>
      <c r="JB36" s="256"/>
      <c r="JC36" s="256"/>
      <c r="JD36" s="256"/>
      <c r="JE36" s="256"/>
      <c r="JF36" s="52"/>
      <c r="JG36" s="257"/>
      <c r="JH36" s="258"/>
      <c r="JI36" s="139"/>
      <c r="JJ36" s="139"/>
      <c r="JK36" s="256"/>
      <c r="JL36" s="256"/>
      <c r="JM36" s="256"/>
      <c r="JN36" s="256"/>
      <c r="JO36" s="256"/>
      <c r="JP36" s="256"/>
      <c r="JQ36" s="256"/>
      <c r="JR36" s="256"/>
      <c r="JS36" s="52"/>
      <c r="JT36" s="6"/>
      <c r="KH36" s="139"/>
      <c r="KI36" s="139"/>
      <c r="KJ36" s="215"/>
      <c r="KM36" s="299"/>
      <c r="KR36" s="139"/>
      <c r="KS36" s="139"/>
      <c r="KW36" s="52"/>
    </row>
    <row r="37" spans="1:309" s="70" customFormat="1">
      <c r="A37">
        <v>12</v>
      </c>
      <c r="B37" s="19"/>
      <c r="C37" s="19"/>
      <c r="D37" s="231"/>
      <c r="E37" s="231"/>
      <c r="F37" s="231"/>
      <c r="G37" s="246"/>
      <c r="H37" s="246"/>
      <c r="I37" s="19"/>
      <c r="J37" s="19"/>
      <c r="K37" s="52"/>
      <c r="L37" s="52"/>
      <c r="M37" s="52"/>
      <c r="N37" s="52"/>
      <c r="O37" s="72"/>
      <c r="P37" s="103"/>
      <c r="Q37" s="19"/>
      <c r="R37" s="19"/>
      <c r="S37" s="69"/>
      <c r="T37" s="69"/>
      <c r="U37" s="69"/>
      <c r="V37" s="69"/>
      <c r="W37" s="69"/>
      <c r="X37" s="69"/>
      <c r="Y37" s="69"/>
      <c r="Z37" s="69"/>
      <c r="AA37" s="69"/>
      <c r="AB37" s="463"/>
      <c r="AC37" s="69"/>
      <c r="AD37" s="69"/>
      <c r="AE37" s="69"/>
      <c r="AF37" s="69"/>
      <c r="AJ37" s="105"/>
      <c r="AK37" s="82"/>
      <c r="AL37" s="82"/>
      <c r="AM37" s="52"/>
      <c r="AN37" s="52"/>
      <c r="AV37" s="66"/>
      <c r="AW37" s="66"/>
      <c r="AX37" s="66"/>
      <c r="AY37" s="66"/>
      <c r="AZ37" s="66"/>
      <c r="CC37" s="82"/>
      <c r="CD37" s="82"/>
      <c r="CE37" s="43"/>
      <c r="CK37" s="82"/>
      <c r="CP37" s="67"/>
      <c r="CQ37" s="73"/>
      <c r="CR37" s="73"/>
      <c r="CS37" s="67"/>
      <c r="CT37" s="73"/>
      <c r="CU37" s="73"/>
      <c r="CV37" s="67"/>
      <c r="CX37" s="70">
        <f t="shared" si="8"/>
        <v>0</v>
      </c>
      <c r="CY37" s="70">
        <f t="shared" si="14"/>
        <v>0</v>
      </c>
      <c r="CZ37" s="70">
        <f t="shared" si="10"/>
        <v>0</v>
      </c>
      <c r="DA37" s="70">
        <f t="shared" si="12"/>
        <v>0</v>
      </c>
      <c r="DB37" s="70">
        <f t="shared" si="13"/>
        <v>0</v>
      </c>
      <c r="DC37" s="70">
        <f t="shared" si="15"/>
        <v>0</v>
      </c>
      <c r="DE37" s="70">
        <f t="shared" si="11"/>
        <v>0</v>
      </c>
      <c r="DI37" s="96"/>
      <c r="DN37" s="96"/>
      <c r="DS37" s="96"/>
      <c r="EN37" s="96"/>
      <c r="ES37" s="96"/>
      <c r="EX37" s="96"/>
      <c r="FS37" s="139"/>
      <c r="FU37" s="256"/>
      <c r="FV37" s="139"/>
      <c r="FW37" s="139"/>
      <c r="FX37" s="256"/>
      <c r="FY37" s="256"/>
      <c r="FZ37" s="256"/>
      <c r="GA37" s="256"/>
      <c r="GB37" s="256"/>
      <c r="GC37" s="256"/>
      <c r="GD37" s="256"/>
      <c r="GE37" s="256"/>
      <c r="GF37" s="52"/>
      <c r="GG37" s="257"/>
      <c r="GH37" s="258"/>
      <c r="GI37" s="139"/>
      <c r="GJ37" s="139"/>
      <c r="GK37" s="256"/>
      <c r="GL37" s="256"/>
      <c r="GM37" s="256"/>
      <c r="GN37" s="256"/>
      <c r="GO37" s="256"/>
      <c r="GP37" s="256"/>
      <c r="GQ37" s="256"/>
      <c r="GR37" s="256"/>
      <c r="GS37" s="52"/>
      <c r="GT37" s="257"/>
      <c r="GU37" s="258"/>
      <c r="GV37" s="139"/>
      <c r="GW37" s="139"/>
      <c r="GX37" s="258"/>
      <c r="GY37" s="256"/>
      <c r="GZ37" s="256"/>
      <c r="HA37" s="256"/>
      <c r="HB37" s="256"/>
      <c r="HC37" s="256"/>
      <c r="HD37" s="256"/>
      <c r="HE37" s="256"/>
      <c r="HF37" s="52"/>
      <c r="HG37" s="257"/>
      <c r="HH37" s="258"/>
      <c r="HI37" s="139"/>
      <c r="HJ37" s="139"/>
      <c r="HK37" s="256"/>
      <c r="HL37" s="256"/>
      <c r="HM37" s="256"/>
      <c r="HN37" s="256"/>
      <c r="HO37" s="256"/>
      <c r="HP37" s="256"/>
      <c r="HQ37" s="256"/>
      <c r="HR37" s="256"/>
      <c r="HS37" s="52"/>
      <c r="HT37" s="257"/>
      <c r="HU37" s="258"/>
      <c r="HV37" s="139"/>
      <c r="HW37" s="139"/>
      <c r="HX37" s="256"/>
      <c r="HY37" s="256"/>
      <c r="HZ37" s="258"/>
      <c r="IA37" s="256"/>
      <c r="IB37" s="256"/>
      <c r="IC37" s="256"/>
      <c r="ID37" s="256"/>
      <c r="IE37" s="256"/>
      <c r="IF37" s="52"/>
      <c r="IG37" s="256"/>
      <c r="IH37" s="258"/>
      <c r="II37" s="139"/>
      <c r="IJ37" s="139"/>
      <c r="IK37" s="256"/>
      <c r="IL37" s="256"/>
      <c r="IM37" s="256"/>
      <c r="IN37" s="256"/>
      <c r="IO37" s="256"/>
      <c r="IP37" s="256"/>
      <c r="IQ37" s="256"/>
      <c r="IR37" s="256"/>
      <c r="IS37" s="52"/>
      <c r="IT37" s="257"/>
      <c r="IU37" s="258"/>
      <c r="IV37" s="139"/>
      <c r="IW37" s="139"/>
      <c r="IX37" s="258"/>
      <c r="IY37" s="256"/>
      <c r="IZ37" s="256"/>
      <c r="JA37" s="256"/>
      <c r="JB37" s="256"/>
      <c r="JC37" s="256"/>
      <c r="JD37" s="256"/>
      <c r="JE37" s="256"/>
      <c r="JF37" s="52"/>
      <c r="JG37" s="257"/>
      <c r="JH37" s="258"/>
      <c r="JI37" s="139"/>
      <c r="JJ37" s="139"/>
      <c r="JK37" s="256"/>
      <c r="JL37" s="256"/>
      <c r="JM37" s="256"/>
      <c r="JN37" s="256"/>
      <c r="JO37" s="256"/>
      <c r="JP37" s="256"/>
      <c r="JQ37" s="256"/>
      <c r="JR37" s="256"/>
      <c r="JS37" s="52"/>
      <c r="JT37" s="6"/>
      <c r="KH37" s="139"/>
      <c r="KI37" s="139"/>
      <c r="KM37" s="299"/>
      <c r="KR37" s="139"/>
      <c r="KS37" s="139"/>
      <c r="KW37" s="52"/>
    </row>
    <row r="38" spans="1:309" s="70" customFormat="1">
      <c r="A38">
        <v>13</v>
      </c>
      <c r="B38" s="19"/>
      <c r="C38" s="19"/>
      <c r="D38" s="231"/>
      <c r="E38" s="231"/>
      <c r="F38" s="231"/>
      <c r="G38" s="246"/>
      <c r="H38" s="246"/>
      <c r="I38" s="19"/>
      <c r="J38" s="19"/>
      <c r="K38" s="52"/>
      <c r="L38" s="52"/>
      <c r="M38" s="52"/>
      <c r="N38" s="52"/>
      <c r="O38" s="72"/>
      <c r="P38" s="103"/>
      <c r="Q38" s="19"/>
      <c r="R38" s="19"/>
      <c r="AB38" s="81"/>
      <c r="AJ38" s="105"/>
      <c r="AK38" s="82"/>
      <c r="AL38" s="82"/>
      <c r="AM38" s="52"/>
      <c r="AN38" s="52"/>
      <c r="AV38" s="66"/>
      <c r="AW38" s="66"/>
      <c r="AX38" s="66"/>
      <c r="AY38" s="66"/>
      <c r="AZ38" s="66"/>
      <c r="CC38" s="82"/>
      <c r="CD38" s="82"/>
      <c r="CE38" s="43"/>
      <c r="CK38" s="82"/>
      <c r="CP38" s="67"/>
      <c r="CQ38" s="73"/>
      <c r="CR38" s="73"/>
      <c r="CS38" s="67"/>
      <c r="CT38" s="73"/>
      <c r="CU38" s="73"/>
      <c r="CV38" s="67"/>
      <c r="CX38" s="70">
        <f t="shared" si="8"/>
        <v>0</v>
      </c>
      <c r="CY38" s="70">
        <f t="shared" si="14"/>
        <v>0</v>
      </c>
      <c r="CZ38" s="70">
        <f t="shared" si="10"/>
        <v>0</v>
      </c>
      <c r="DA38" s="70">
        <f t="shared" si="12"/>
        <v>0</v>
      </c>
      <c r="DB38" s="70">
        <f t="shared" si="13"/>
        <v>0</v>
      </c>
      <c r="DC38" s="70">
        <f t="shared" si="15"/>
        <v>0</v>
      </c>
      <c r="DE38" s="70">
        <f t="shared" si="11"/>
        <v>0</v>
      </c>
      <c r="DI38" s="96"/>
      <c r="DN38" s="96"/>
      <c r="DS38" s="96"/>
      <c r="EN38" s="96"/>
      <c r="ES38" s="96"/>
      <c r="EX38" s="96"/>
      <c r="FS38" s="139"/>
      <c r="FU38" s="256"/>
      <c r="FV38" s="139"/>
      <c r="FW38" s="139"/>
      <c r="FX38" s="256"/>
      <c r="FY38" s="256"/>
      <c r="FZ38" s="256"/>
      <c r="GA38" s="256"/>
      <c r="GB38" s="256"/>
      <c r="GC38" s="256"/>
      <c r="GD38" s="256"/>
      <c r="GE38" s="256"/>
      <c r="GF38" s="52"/>
      <c r="GG38" s="257"/>
      <c r="GH38" s="258"/>
      <c r="GI38" s="139"/>
      <c r="GJ38" s="139"/>
      <c r="GK38" s="256"/>
      <c r="GL38" s="256"/>
      <c r="GM38" s="256"/>
      <c r="GN38" s="256"/>
      <c r="GO38" s="256"/>
      <c r="GP38" s="256"/>
      <c r="GQ38" s="256"/>
      <c r="GR38" s="256"/>
      <c r="GS38" s="52"/>
      <c r="GT38" s="257"/>
      <c r="GU38" s="258"/>
      <c r="GV38" s="139"/>
      <c r="GW38" s="139"/>
      <c r="GX38" s="258"/>
      <c r="GY38" s="256"/>
      <c r="GZ38" s="256"/>
      <c r="HA38" s="256"/>
      <c r="HB38" s="256"/>
      <c r="HC38" s="256"/>
      <c r="HD38" s="256"/>
      <c r="HE38" s="256"/>
      <c r="HF38" s="52"/>
      <c r="HG38" s="257"/>
      <c r="HH38" s="258"/>
      <c r="HI38" s="139"/>
      <c r="HJ38" s="139"/>
      <c r="HK38" s="256"/>
      <c r="HL38" s="256"/>
      <c r="HM38" s="256"/>
      <c r="HN38" s="256"/>
      <c r="HO38" s="256"/>
      <c r="HP38" s="256"/>
      <c r="HQ38" s="256"/>
      <c r="HR38" s="256"/>
      <c r="HS38" s="52"/>
      <c r="HT38" s="257"/>
      <c r="HU38" s="258"/>
      <c r="HV38" s="139"/>
      <c r="HW38" s="139"/>
      <c r="HX38" s="256"/>
      <c r="HY38" s="256"/>
      <c r="HZ38" s="258"/>
      <c r="IA38" s="256"/>
      <c r="IB38" s="256"/>
      <c r="IC38" s="256"/>
      <c r="ID38" s="256"/>
      <c r="IE38" s="256"/>
      <c r="IF38" s="52"/>
      <c r="IG38" s="256"/>
      <c r="IH38" s="258"/>
      <c r="II38" s="139"/>
      <c r="IJ38" s="139"/>
      <c r="IK38" s="256"/>
      <c r="IL38" s="256"/>
      <c r="IM38" s="256"/>
      <c r="IN38" s="256"/>
      <c r="IO38" s="256"/>
      <c r="IP38" s="256"/>
      <c r="IQ38" s="256"/>
      <c r="IR38" s="256"/>
      <c r="IS38" s="52"/>
      <c r="IT38" s="257"/>
      <c r="IU38" s="258"/>
      <c r="IV38" s="139"/>
      <c r="IW38" s="139"/>
      <c r="IX38" s="258"/>
      <c r="IY38" s="256"/>
      <c r="IZ38" s="256"/>
      <c r="JA38" s="256"/>
      <c r="JB38" s="256"/>
      <c r="JC38" s="256"/>
      <c r="JD38" s="256"/>
      <c r="JE38" s="256"/>
      <c r="JF38" s="52"/>
      <c r="JG38" s="257"/>
      <c r="JH38" s="258"/>
      <c r="JI38" s="139"/>
      <c r="JJ38" s="139"/>
      <c r="JK38" s="256"/>
      <c r="JL38" s="256"/>
      <c r="JM38" s="256"/>
      <c r="JN38" s="256"/>
      <c r="JO38" s="256"/>
      <c r="JP38" s="256"/>
      <c r="JQ38" s="256"/>
      <c r="JR38" s="256"/>
      <c r="JS38" s="52"/>
      <c r="JT38" s="6"/>
      <c r="KH38" s="139"/>
      <c r="KI38" s="139"/>
      <c r="KM38" s="299"/>
      <c r="KR38" s="139"/>
      <c r="KS38" s="139"/>
      <c r="KW38" s="52"/>
    </row>
    <row r="39" spans="1:309" s="70" customFormat="1">
      <c r="A39">
        <v>14</v>
      </c>
      <c r="B39" s="19"/>
      <c r="C39" s="19"/>
      <c r="D39" s="231"/>
      <c r="E39" s="231"/>
      <c r="F39" s="231"/>
      <c r="G39" s="246"/>
      <c r="H39" s="246"/>
      <c r="I39" s="19"/>
      <c r="J39" s="19"/>
      <c r="K39" s="52"/>
      <c r="L39" s="52"/>
      <c r="M39" s="52"/>
      <c r="N39" s="52"/>
      <c r="O39" s="72"/>
      <c r="P39" s="103"/>
      <c r="Q39" s="19"/>
      <c r="R39" s="19"/>
      <c r="AB39" s="81"/>
      <c r="AJ39" s="105"/>
      <c r="AK39" s="82"/>
      <c r="AL39" s="82"/>
      <c r="AM39" s="52"/>
      <c r="AN39" s="52"/>
      <c r="AV39" s="66"/>
      <c r="AW39" s="66"/>
      <c r="AX39" s="66"/>
      <c r="AY39" s="66"/>
      <c r="AZ39" s="66"/>
      <c r="CC39" s="82"/>
      <c r="CD39" s="82"/>
      <c r="CE39" s="43"/>
      <c r="CK39" s="82"/>
      <c r="CP39" s="67"/>
      <c r="CQ39" s="73"/>
      <c r="CR39" s="73"/>
      <c r="CS39" s="67"/>
      <c r="CT39" s="73"/>
      <c r="CU39" s="73"/>
      <c r="CV39" s="67"/>
      <c r="CX39" s="70">
        <f t="shared" si="8"/>
        <v>0</v>
      </c>
      <c r="CY39" s="70">
        <f t="shared" si="14"/>
        <v>0</v>
      </c>
      <c r="CZ39" s="70">
        <f t="shared" si="10"/>
        <v>0</v>
      </c>
      <c r="DA39" s="70">
        <f t="shared" si="12"/>
        <v>0</v>
      </c>
      <c r="DB39" s="70">
        <f t="shared" si="13"/>
        <v>0</v>
      </c>
      <c r="DC39" s="70">
        <f t="shared" si="15"/>
        <v>0</v>
      </c>
      <c r="DE39" s="70">
        <f t="shared" si="11"/>
        <v>0</v>
      </c>
      <c r="DI39" s="96"/>
      <c r="DN39" s="96"/>
      <c r="DS39" s="96"/>
      <c r="EN39" s="96"/>
      <c r="ES39" s="96"/>
      <c r="EX39" s="96"/>
      <c r="FS39" s="139"/>
      <c r="FU39" s="256"/>
      <c r="FV39" s="139"/>
      <c r="FW39" s="139"/>
      <c r="FX39" s="256"/>
      <c r="FY39" s="256"/>
      <c r="FZ39" s="256"/>
      <c r="GA39" s="256"/>
      <c r="GB39" s="256"/>
      <c r="GC39" s="256"/>
      <c r="GD39" s="256"/>
      <c r="GE39" s="256"/>
      <c r="GF39" s="52"/>
      <c r="GG39" s="257"/>
      <c r="GH39" s="258"/>
      <c r="GI39" s="139"/>
      <c r="GJ39" s="139"/>
      <c r="GK39" s="256"/>
      <c r="GL39" s="256"/>
      <c r="GM39" s="256"/>
      <c r="GN39" s="256"/>
      <c r="GO39" s="256"/>
      <c r="GP39" s="256"/>
      <c r="GQ39" s="256"/>
      <c r="GR39" s="256"/>
      <c r="GS39" s="52"/>
      <c r="GT39" s="257"/>
      <c r="GU39" s="258"/>
      <c r="GV39" s="139"/>
      <c r="GW39" s="139"/>
      <c r="GX39" s="258"/>
      <c r="GY39" s="256"/>
      <c r="GZ39" s="256"/>
      <c r="HA39" s="256"/>
      <c r="HB39" s="256"/>
      <c r="HC39" s="256"/>
      <c r="HD39" s="256"/>
      <c r="HE39" s="256"/>
      <c r="HF39" s="52"/>
      <c r="HG39" s="257"/>
      <c r="HH39" s="258"/>
      <c r="HI39" s="139"/>
      <c r="HJ39" s="139"/>
      <c r="HK39" s="256"/>
      <c r="HL39" s="256"/>
      <c r="HM39" s="256"/>
      <c r="HN39" s="256"/>
      <c r="HO39" s="256"/>
      <c r="HP39" s="256"/>
      <c r="HQ39" s="256"/>
      <c r="HR39" s="256"/>
      <c r="HS39" s="52"/>
      <c r="HT39" s="257"/>
      <c r="HU39" s="258"/>
      <c r="HV39" s="139"/>
      <c r="HW39" s="139"/>
      <c r="HX39" s="256"/>
      <c r="HY39" s="256"/>
      <c r="HZ39" s="258"/>
      <c r="IA39" s="256"/>
      <c r="IB39" s="256"/>
      <c r="IC39" s="256"/>
      <c r="ID39" s="256"/>
      <c r="IE39" s="256"/>
      <c r="IF39" s="52"/>
      <c r="IG39" s="256"/>
      <c r="IH39" s="258"/>
      <c r="II39" s="139"/>
      <c r="IJ39" s="139"/>
      <c r="IK39" s="256"/>
      <c r="IL39" s="256"/>
      <c r="IM39" s="256"/>
      <c r="IN39" s="256"/>
      <c r="IO39" s="256"/>
      <c r="IP39" s="256"/>
      <c r="IQ39" s="256"/>
      <c r="IR39" s="256"/>
      <c r="IS39" s="52"/>
      <c r="IT39" s="257"/>
      <c r="IU39" s="258"/>
      <c r="IV39" s="139"/>
      <c r="IW39" s="139"/>
      <c r="IX39" s="258"/>
      <c r="IY39" s="256"/>
      <c r="IZ39" s="256"/>
      <c r="JA39" s="256"/>
      <c r="JB39" s="256"/>
      <c r="JC39" s="256"/>
      <c r="JD39" s="256"/>
      <c r="JE39" s="256"/>
      <c r="JF39" s="52"/>
      <c r="JG39" s="257"/>
      <c r="JH39" s="258"/>
      <c r="JI39" s="139"/>
      <c r="JJ39" s="139"/>
      <c r="JK39" s="256"/>
      <c r="JL39" s="256"/>
      <c r="JM39" s="256"/>
      <c r="JN39" s="256"/>
      <c r="JO39" s="256"/>
      <c r="JP39" s="256"/>
      <c r="JQ39" s="256"/>
      <c r="JR39" s="256"/>
      <c r="JS39" s="52"/>
      <c r="JT39" s="6"/>
      <c r="KH39" s="139"/>
      <c r="KI39" s="139"/>
      <c r="KM39" s="299"/>
      <c r="KR39" s="139"/>
      <c r="KS39" s="139"/>
      <c r="KW39" s="52"/>
    </row>
    <row r="40" spans="1:309" s="70" customFormat="1" ht="16.5" customHeight="1">
      <c r="A40">
        <v>15</v>
      </c>
      <c r="B40" s="19"/>
      <c r="C40" s="19"/>
      <c r="D40" s="231"/>
      <c r="E40" s="231"/>
      <c r="F40" s="231"/>
      <c r="G40" s="246"/>
      <c r="H40" s="246"/>
      <c r="I40" s="19"/>
      <c r="J40" s="19"/>
      <c r="K40" s="52"/>
      <c r="L40" s="52"/>
      <c r="M40" s="52"/>
      <c r="N40" s="52"/>
      <c r="O40" s="72"/>
      <c r="P40" s="103"/>
      <c r="Q40" s="19"/>
      <c r="R40" s="19"/>
      <c r="AB40" s="81"/>
      <c r="AJ40" s="105"/>
      <c r="AK40" s="82"/>
      <c r="AL40" s="82"/>
      <c r="AM40" s="52"/>
      <c r="AN40" s="52"/>
      <c r="AV40" s="66"/>
      <c r="AW40" s="66"/>
      <c r="AX40" s="66"/>
      <c r="AY40" s="66"/>
      <c r="AZ40" s="66"/>
      <c r="CC40" s="82"/>
      <c r="CD40" s="82"/>
      <c r="CE40" s="43"/>
      <c r="CK40" s="82"/>
      <c r="CP40" s="67"/>
      <c r="CQ40" s="73"/>
      <c r="CR40" s="73"/>
      <c r="CS40" s="67"/>
      <c r="CT40" s="73"/>
      <c r="CU40" s="73"/>
      <c r="CV40" s="67"/>
      <c r="CX40" s="70">
        <f t="shared" si="8"/>
        <v>0</v>
      </c>
      <c r="CY40" s="70">
        <f t="shared" si="14"/>
        <v>0</v>
      </c>
      <c r="CZ40" s="70">
        <f t="shared" si="10"/>
        <v>0</v>
      </c>
      <c r="DA40" s="70">
        <f t="shared" si="12"/>
        <v>0</v>
      </c>
      <c r="DB40" s="70">
        <f t="shared" si="13"/>
        <v>0</v>
      </c>
      <c r="DC40" s="70">
        <f t="shared" si="15"/>
        <v>0</v>
      </c>
      <c r="DE40" s="70">
        <f t="shared" si="11"/>
        <v>0</v>
      </c>
      <c r="DI40" s="96"/>
      <c r="DN40" s="96"/>
      <c r="DS40" s="96"/>
      <c r="EN40" s="96"/>
      <c r="ES40" s="96"/>
      <c r="EX40" s="96"/>
      <c r="FS40" s="139"/>
      <c r="FU40" s="256"/>
      <c r="FV40" s="139"/>
      <c r="FW40" s="139"/>
      <c r="FX40" s="256"/>
      <c r="FY40" s="256"/>
      <c r="FZ40" s="256"/>
      <c r="GA40" s="256"/>
      <c r="GB40" s="256"/>
      <c r="GC40" s="256"/>
      <c r="GD40" s="256"/>
      <c r="GE40" s="256"/>
      <c r="GF40" s="52"/>
      <c r="GG40" s="257"/>
      <c r="GH40" s="258"/>
      <c r="GI40" s="139"/>
      <c r="GJ40" s="139"/>
      <c r="GK40" s="256"/>
      <c r="GL40" s="256"/>
      <c r="GM40" s="256"/>
      <c r="GN40" s="256"/>
      <c r="GO40" s="256"/>
      <c r="GP40" s="256"/>
      <c r="GQ40" s="256"/>
      <c r="GR40" s="256"/>
      <c r="GS40" s="52"/>
      <c r="GT40" s="257"/>
      <c r="GU40" s="258"/>
      <c r="GV40" s="139"/>
      <c r="GW40" s="139"/>
      <c r="GX40" s="258"/>
      <c r="GY40" s="256"/>
      <c r="GZ40" s="256"/>
      <c r="HA40" s="256"/>
      <c r="HB40" s="256"/>
      <c r="HC40" s="256"/>
      <c r="HD40" s="256"/>
      <c r="HE40" s="256"/>
      <c r="HF40" s="52"/>
      <c r="HG40" s="257"/>
      <c r="HH40" s="258"/>
      <c r="HI40" s="139"/>
      <c r="HJ40" s="139"/>
      <c r="HK40" s="256"/>
      <c r="HL40" s="256"/>
      <c r="HM40" s="256"/>
      <c r="HN40" s="256"/>
      <c r="HO40" s="256"/>
      <c r="HP40" s="256"/>
      <c r="HQ40" s="256"/>
      <c r="HR40" s="256"/>
      <c r="HS40" s="52"/>
      <c r="HT40" s="257"/>
      <c r="HU40" s="258"/>
      <c r="HV40" s="139"/>
      <c r="HW40" s="139"/>
      <c r="HX40" s="256"/>
      <c r="HY40" s="256"/>
      <c r="HZ40" s="258"/>
      <c r="IA40" s="256"/>
      <c r="IB40" s="256"/>
      <c r="IC40" s="256"/>
      <c r="ID40" s="256"/>
      <c r="IE40" s="256"/>
      <c r="IF40" s="52"/>
      <c r="IG40" s="256"/>
      <c r="IH40" s="258"/>
      <c r="II40" s="139"/>
      <c r="IJ40" s="139"/>
      <c r="IK40" s="256"/>
      <c r="IL40" s="256"/>
      <c r="IM40" s="256"/>
      <c r="IN40" s="256"/>
      <c r="IO40" s="256"/>
      <c r="IP40" s="256"/>
      <c r="IQ40" s="256"/>
      <c r="IR40" s="256"/>
      <c r="IS40" s="52"/>
      <c r="IT40" s="257"/>
      <c r="IU40" s="258"/>
      <c r="IV40" s="139"/>
      <c r="IW40" s="139"/>
      <c r="IX40" s="258"/>
      <c r="IY40" s="256"/>
      <c r="IZ40" s="256"/>
      <c r="JA40" s="256"/>
      <c r="JB40" s="256"/>
      <c r="JC40" s="256"/>
      <c r="JD40" s="256"/>
      <c r="JE40" s="256"/>
      <c r="JF40" s="52"/>
      <c r="JG40" s="257"/>
      <c r="JH40" s="258"/>
      <c r="JI40" s="139"/>
      <c r="JJ40" s="139"/>
      <c r="JK40" s="256"/>
      <c r="JL40" s="256"/>
      <c r="JM40" s="256"/>
      <c r="JN40" s="256"/>
      <c r="JO40" s="256"/>
      <c r="JP40" s="256"/>
      <c r="JQ40" s="256"/>
      <c r="JR40" s="256"/>
      <c r="JS40" s="52"/>
      <c r="JT40" s="6"/>
      <c r="KH40" s="139"/>
      <c r="KI40" s="139"/>
      <c r="KM40" s="299"/>
      <c r="KR40" s="139"/>
      <c r="KS40" s="139"/>
      <c r="KW40" s="52"/>
    </row>
    <row r="41" spans="1:309" s="70" customFormat="1">
      <c r="A41">
        <v>16</v>
      </c>
      <c r="B41" s="19"/>
      <c r="C41" s="19"/>
      <c r="D41" s="231"/>
      <c r="E41" s="231"/>
      <c r="F41" s="231"/>
      <c r="G41" s="246"/>
      <c r="H41" s="246"/>
      <c r="I41" s="19"/>
      <c r="J41" s="19"/>
      <c r="K41" s="52"/>
      <c r="L41" s="52"/>
      <c r="M41" s="52"/>
      <c r="N41" s="52"/>
      <c r="O41" s="72"/>
      <c r="P41" s="103"/>
      <c r="Q41" s="19"/>
      <c r="R41" s="19"/>
      <c r="AB41" s="81"/>
      <c r="AJ41" s="105"/>
      <c r="AK41" s="82"/>
      <c r="AL41" s="82"/>
      <c r="AM41" s="52"/>
      <c r="AN41" s="52"/>
      <c r="AV41" s="66"/>
      <c r="AW41" s="66"/>
      <c r="AX41" s="66"/>
      <c r="AY41" s="66"/>
      <c r="AZ41" s="66"/>
      <c r="CC41" s="82"/>
      <c r="CD41" s="82"/>
      <c r="CE41" s="43"/>
      <c r="CK41" s="82"/>
      <c r="CP41" s="67"/>
      <c r="CQ41" s="73"/>
      <c r="CR41" s="73"/>
      <c r="CS41" s="67"/>
      <c r="CT41" s="73"/>
      <c r="CU41" s="73"/>
      <c r="CV41" s="67"/>
      <c r="CX41" s="70">
        <f t="shared" si="8"/>
        <v>0</v>
      </c>
      <c r="CY41" s="70">
        <f t="shared" si="14"/>
        <v>0</v>
      </c>
      <c r="CZ41" s="70">
        <f t="shared" si="10"/>
        <v>0</v>
      </c>
      <c r="DA41" s="70">
        <f t="shared" si="12"/>
        <v>0</v>
      </c>
      <c r="DB41" s="70">
        <f t="shared" si="13"/>
        <v>0</v>
      </c>
      <c r="DC41" s="70">
        <f t="shared" si="15"/>
        <v>0</v>
      </c>
      <c r="DE41" s="70">
        <f t="shared" si="11"/>
        <v>0</v>
      </c>
      <c r="DI41" s="96"/>
      <c r="DN41" s="96"/>
      <c r="DS41" s="96"/>
      <c r="EN41" s="96"/>
      <c r="ES41" s="96"/>
      <c r="EX41" s="96"/>
      <c r="FS41" s="139"/>
      <c r="FU41" s="256"/>
      <c r="FV41" s="139"/>
      <c r="FW41" s="139"/>
      <c r="FX41" s="256"/>
      <c r="FY41" s="256"/>
      <c r="FZ41" s="256"/>
      <c r="GA41" s="256"/>
      <c r="GB41" s="256"/>
      <c r="GC41" s="256"/>
      <c r="GD41" s="256"/>
      <c r="GE41" s="256"/>
      <c r="GF41" s="52"/>
      <c r="GG41" s="257"/>
      <c r="GH41" s="258"/>
      <c r="GI41" s="139"/>
      <c r="GJ41" s="139"/>
      <c r="GK41" s="256"/>
      <c r="GL41" s="256"/>
      <c r="GM41" s="256"/>
      <c r="GN41" s="256"/>
      <c r="GO41" s="256"/>
      <c r="GP41" s="256"/>
      <c r="GQ41" s="256"/>
      <c r="GR41" s="256"/>
      <c r="GS41" s="52"/>
      <c r="GT41" s="257"/>
      <c r="GU41" s="258"/>
      <c r="GV41" s="139"/>
      <c r="GW41" s="139"/>
      <c r="GX41" s="258"/>
      <c r="GY41" s="256"/>
      <c r="GZ41" s="256"/>
      <c r="HA41" s="256"/>
      <c r="HB41" s="256"/>
      <c r="HC41" s="256"/>
      <c r="HD41" s="256"/>
      <c r="HE41" s="256"/>
      <c r="HF41" s="52"/>
      <c r="HG41" s="257"/>
      <c r="HH41" s="258"/>
      <c r="HI41" s="139"/>
      <c r="HJ41" s="139"/>
      <c r="HK41" s="256"/>
      <c r="HL41" s="256"/>
      <c r="HM41" s="256"/>
      <c r="HN41" s="256"/>
      <c r="HO41" s="256"/>
      <c r="HP41" s="256"/>
      <c r="HQ41" s="256"/>
      <c r="HR41" s="256"/>
      <c r="HS41" s="52"/>
      <c r="HT41" s="257"/>
      <c r="HU41" s="258"/>
      <c r="HV41" s="139"/>
      <c r="HW41" s="139"/>
      <c r="HX41" s="256"/>
      <c r="HY41" s="256"/>
      <c r="HZ41" s="258"/>
      <c r="IA41" s="256"/>
      <c r="IB41" s="256"/>
      <c r="IC41" s="256"/>
      <c r="ID41" s="256"/>
      <c r="IE41" s="256"/>
      <c r="IF41" s="52"/>
      <c r="IG41" s="256"/>
      <c r="IH41" s="258"/>
      <c r="II41" s="139"/>
      <c r="IJ41" s="139"/>
      <c r="IK41" s="256"/>
      <c r="IL41" s="256"/>
      <c r="IM41" s="256"/>
      <c r="IN41" s="256"/>
      <c r="IO41" s="256"/>
      <c r="IP41" s="256"/>
      <c r="IQ41" s="256"/>
      <c r="IR41" s="256"/>
      <c r="IS41" s="52"/>
      <c r="IT41" s="257"/>
      <c r="IU41" s="258"/>
      <c r="IV41" s="139"/>
      <c r="IW41" s="139"/>
      <c r="IX41" s="258"/>
      <c r="IY41" s="256"/>
      <c r="IZ41" s="256"/>
      <c r="JA41" s="256"/>
      <c r="JB41" s="256"/>
      <c r="JC41" s="256"/>
      <c r="JD41" s="256"/>
      <c r="JE41" s="256"/>
      <c r="JF41" s="52"/>
      <c r="JG41" s="257"/>
      <c r="JH41" s="258"/>
      <c r="JI41" s="139"/>
      <c r="JJ41" s="139"/>
      <c r="JK41" s="256"/>
      <c r="JL41" s="256"/>
      <c r="JM41" s="256"/>
      <c r="JN41" s="256"/>
      <c r="JO41" s="256"/>
      <c r="JP41" s="256"/>
      <c r="JQ41" s="256"/>
      <c r="JR41" s="256"/>
      <c r="JS41" s="52"/>
      <c r="JT41" s="6"/>
      <c r="KH41" s="139"/>
      <c r="KI41" s="139"/>
      <c r="KM41" s="299"/>
      <c r="KR41" s="139"/>
      <c r="KS41" s="139"/>
      <c r="KW41" s="52"/>
    </row>
    <row r="42" spans="1:309" s="70" customFormat="1">
      <c r="A42">
        <v>17</v>
      </c>
      <c r="B42" s="19"/>
      <c r="C42" s="19"/>
      <c r="D42" s="231"/>
      <c r="E42" s="231"/>
      <c r="F42" s="231"/>
      <c r="G42" s="246"/>
      <c r="H42" s="246"/>
      <c r="I42" s="19"/>
      <c r="J42" s="19"/>
      <c r="K42" s="52"/>
      <c r="L42" s="52"/>
      <c r="M42" s="52"/>
      <c r="N42" s="52"/>
      <c r="O42" s="72"/>
      <c r="P42" s="103"/>
      <c r="Q42" s="19"/>
      <c r="R42" s="19"/>
      <c r="AB42" s="81"/>
      <c r="AJ42" s="105"/>
      <c r="AK42" s="82"/>
      <c r="AL42" s="82"/>
      <c r="AM42" s="52"/>
      <c r="AN42" s="52"/>
      <c r="AV42" s="66"/>
      <c r="AW42" s="66"/>
      <c r="AX42" s="66"/>
      <c r="AY42" s="66"/>
      <c r="AZ42" s="66"/>
      <c r="CC42" s="82"/>
      <c r="CD42" s="82"/>
      <c r="CE42" s="43"/>
      <c r="CK42" s="82"/>
      <c r="CP42" s="67"/>
      <c r="CQ42" s="73"/>
      <c r="CR42" s="73"/>
      <c r="CS42" s="67"/>
      <c r="CT42" s="73"/>
      <c r="CU42" s="73"/>
      <c r="CV42" s="67"/>
      <c r="CX42" s="70">
        <f t="shared" si="8"/>
        <v>0</v>
      </c>
      <c r="CY42" s="70">
        <f t="shared" si="14"/>
        <v>0</v>
      </c>
      <c r="CZ42" s="70">
        <f t="shared" si="10"/>
        <v>0</v>
      </c>
      <c r="DA42" s="70">
        <f t="shared" si="12"/>
        <v>0</v>
      </c>
      <c r="DB42" s="70">
        <f t="shared" si="13"/>
        <v>0</v>
      </c>
      <c r="DC42" s="70">
        <f t="shared" si="15"/>
        <v>0</v>
      </c>
      <c r="DE42" s="70">
        <f t="shared" si="11"/>
        <v>0</v>
      </c>
      <c r="DI42" s="96"/>
      <c r="DN42" s="96"/>
      <c r="DS42" s="96"/>
      <c r="EN42" s="96"/>
      <c r="ES42" s="96"/>
      <c r="EX42" s="96"/>
      <c r="FS42" s="139"/>
      <c r="FU42" s="256"/>
      <c r="FV42" s="139"/>
      <c r="FW42" s="139"/>
      <c r="FX42" s="256"/>
      <c r="FY42" s="256"/>
      <c r="FZ42" s="256"/>
      <c r="GA42" s="256"/>
      <c r="GB42" s="256"/>
      <c r="GC42" s="256"/>
      <c r="GD42" s="256"/>
      <c r="GE42" s="256"/>
      <c r="GF42" s="52"/>
      <c r="GG42" s="257"/>
      <c r="GH42" s="258"/>
      <c r="GI42" s="139"/>
      <c r="GJ42" s="139"/>
      <c r="GK42" s="256"/>
      <c r="GL42" s="256"/>
      <c r="GM42" s="256"/>
      <c r="GN42" s="256"/>
      <c r="GO42" s="256"/>
      <c r="GP42" s="256"/>
      <c r="GQ42" s="256"/>
      <c r="GR42" s="256"/>
      <c r="GS42" s="52"/>
      <c r="GT42" s="257"/>
      <c r="GU42" s="258"/>
      <c r="GV42" s="139"/>
      <c r="GW42" s="139"/>
      <c r="GX42" s="258"/>
      <c r="GY42" s="256"/>
      <c r="GZ42" s="256"/>
      <c r="HA42" s="256"/>
      <c r="HB42" s="256"/>
      <c r="HC42" s="256"/>
      <c r="HD42" s="256"/>
      <c r="HE42" s="256"/>
      <c r="HF42" s="52"/>
      <c r="HG42" s="257"/>
      <c r="HH42" s="258"/>
      <c r="HI42" s="139"/>
      <c r="HJ42" s="139"/>
      <c r="HK42" s="256"/>
      <c r="HL42" s="256"/>
      <c r="HM42" s="256"/>
      <c r="HN42" s="256"/>
      <c r="HO42" s="256"/>
      <c r="HP42" s="256"/>
      <c r="HQ42" s="256"/>
      <c r="HR42" s="256"/>
      <c r="HS42" s="52"/>
      <c r="HT42" s="257"/>
      <c r="HU42" s="258"/>
      <c r="HV42" s="139"/>
      <c r="HW42" s="139"/>
      <c r="HX42" s="256"/>
      <c r="HY42" s="256"/>
      <c r="HZ42" s="258"/>
      <c r="IA42" s="256"/>
      <c r="IB42" s="256"/>
      <c r="IC42" s="256"/>
      <c r="ID42" s="256"/>
      <c r="IE42" s="256"/>
      <c r="IF42" s="52"/>
      <c r="IG42" s="256"/>
      <c r="IH42" s="258"/>
      <c r="II42" s="139"/>
      <c r="IJ42" s="139"/>
      <c r="IK42" s="256"/>
      <c r="IL42" s="256"/>
      <c r="IM42" s="256"/>
      <c r="IN42" s="256"/>
      <c r="IO42" s="256"/>
      <c r="IP42" s="256"/>
      <c r="IQ42" s="256"/>
      <c r="IR42" s="256"/>
      <c r="IS42" s="52"/>
      <c r="IT42" s="257"/>
      <c r="IU42" s="258"/>
      <c r="IV42" s="139"/>
      <c r="IW42" s="139"/>
      <c r="IX42" s="258"/>
      <c r="IY42" s="256"/>
      <c r="IZ42" s="256"/>
      <c r="JA42" s="256"/>
      <c r="JB42" s="256"/>
      <c r="JC42" s="256"/>
      <c r="JD42" s="256"/>
      <c r="JE42" s="256"/>
      <c r="JF42" s="52"/>
      <c r="JG42" s="257"/>
      <c r="JH42" s="258"/>
      <c r="JI42" s="139"/>
      <c r="JJ42" s="139"/>
      <c r="JK42" s="256"/>
      <c r="JL42" s="256"/>
      <c r="JM42" s="256"/>
      <c r="JN42" s="256"/>
      <c r="JO42" s="256"/>
      <c r="JP42" s="256"/>
      <c r="JQ42" s="256"/>
      <c r="JR42" s="256"/>
      <c r="JS42" s="52"/>
      <c r="JT42" s="6"/>
      <c r="KH42" s="139"/>
      <c r="KI42" s="139"/>
      <c r="KM42" s="299"/>
      <c r="KR42" s="139"/>
      <c r="KS42" s="139"/>
      <c r="KW42" s="52"/>
    </row>
    <row r="43" spans="1:309" s="70" customFormat="1">
      <c r="A43">
        <v>18</v>
      </c>
      <c r="B43" s="19"/>
      <c r="C43" s="19"/>
      <c r="D43" s="231"/>
      <c r="E43" s="231"/>
      <c r="F43" s="231"/>
      <c r="G43" s="246"/>
      <c r="H43" s="246"/>
      <c r="I43" s="19"/>
      <c r="J43" s="19"/>
      <c r="K43" s="52"/>
      <c r="L43" s="52"/>
      <c r="M43" s="52"/>
      <c r="N43" s="52"/>
      <c r="O43" s="72"/>
      <c r="P43" s="103"/>
      <c r="Q43" s="19"/>
      <c r="R43" s="19"/>
      <c r="AB43" s="81"/>
      <c r="AJ43" s="105"/>
      <c r="AK43" s="82"/>
      <c r="AL43" s="82"/>
      <c r="AM43" s="52"/>
      <c r="AN43" s="52"/>
      <c r="AV43" s="66"/>
      <c r="AW43" s="66"/>
      <c r="AX43" s="66"/>
      <c r="AY43" s="66"/>
      <c r="AZ43" s="66"/>
      <c r="CC43" s="82"/>
      <c r="CD43" s="82"/>
      <c r="CE43" s="43"/>
      <c r="CK43" s="82"/>
      <c r="CP43" s="67"/>
      <c r="CQ43" s="73"/>
      <c r="CR43" s="73"/>
      <c r="CS43" s="67"/>
      <c r="CT43" s="73"/>
      <c r="CU43" s="73"/>
      <c r="CV43" s="67"/>
      <c r="CX43" s="70">
        <f t="shared" si="8"/>
        <v>0</v>
      </c>
      <c r="CY43" s="70">
        <f t="shared" si="14"/>
        <v>0</v>
      </c>
      <c r="CZ43" s="70">
        <f t="shared" si="10"/>
        <v>0</v>
      </c>
      <c r="DA43" s="70">
        <f t="shared" si="12"/>
        <v>0</v>
      </c>
      <c r="DB43" s="70">
        <f t="shared" si="13"/>
        <v>0</v>
      </c>
      <c r="DC43" s="70">
        <f t="shared" si="15"/>
        <v>0</v>
      </c>
      <c r="DE43" s="70">
        <f t="shared" si="11"/>
        <v>0</v>
      </c>
      <c r="DI43" s="96"/>
      <c r="DN43" s="96"/>
      <c r="DS43" s="96"/>
      <c r="EN43" s="96"/>
      <c r="ES43" s="96"/>
      <c r="EX43" s="96"/>
      <c r="FS43" s="139"/>
      <c r="FU43" s="256"/>
      <c r="FV43" s="139"/>
      <c r="FW43" s="139"/>
      <c r="FX43" s="256"/>
      <c r="FY43" s="256"/>
      <c r="FZ43" s="256"/>
      <c r="GA43" s="256"/>
      <c r="GB43" s="256"/>
      <c r="GC43" s="256"/>
      <c r="GD43" s="256"/>
      <c r="GE43" s="256"/>
      <c r="GF43" s="52"/>
      <c r="GG43" s="257"/>
      <c r="GH43" s="258"/>
      <c r="GI43" s="139"/>
      <c r="GJ43" s="139"/>
      <c r="GK43" s="256"/>
      <c r="GL43" s="256"/>
      <c r="GM43" s="256"/>
      <c r="GN43" s="256"/>
      <c r="GO43" s="256"/>
      <c r="GP43" s="256"/>
      <c r="GQ43" s="256"/>
      <c r="GR43" s="256"/>
      <c r="GS43" s="52"/>
      <c r="GT43" s="257"/>
      <c r="GU43" s="258"/>
      <c r="GV43" s="139"/>
      <c r="GW43" s="139"/>
      <c r="GX43" s="258"/>
      <c r="GY43" s="256"/>
      <c r="GZ43" s="256"/>
      <c r="HA43" s="256"/>
      <c r="HB43" s="256"/>
      <c r="HC43" s="256"/>
      <c r="HD43" s="256"/>
      <c r="HE43" s="256"/>
      <c r="HF43" s="52"/>
      <c r="HG43" s="257"/>
      <c r="HH43" s="258"/>
      <c r="HI43" s="139"/>
      <c r="HJ43" s="139"/>
      <c r="HK43" s="256"/>
      <c r="HL43" s="256"/>
      <c r="HM43" s="256"/>
      <c r="HN43" s="256"/>
      <c r="HO43" s="256"/>
      <c r="HP43" s="256"/>
      <c r="HQ43" s="256"/>
      <c r="HR43" s="256"/>
      <c r="HS43" s="52"/>
      <c r="HT43" s="257"/>
      <c r="HU43" s="258"/>
      <c r="HV43" s="139"/>
      <c r="HW43" s="139"/>
      <c r="HX43" s="256"/>
      <c r="HY43" s="256"/>
      <c r="HZ43" s="258"/>
      <c r="IA43" s="256"/>
      <c r="IB43" s="256"/>
      <c r="IC43" s="256"/>
      <c r="ID43" s="256"/>
      <c r="IE43" s="256"/>
      <c r="IF43" s="52"/>
      <c r="IG43" s="256"/>
      <c r="IH43" s="258"/>
      <c r="II43" s="139"/>
      <c r="IJ43" s="139"/>
      <c r="IK43" s="256"/>
      <c r="IL43" s="256"/>
      <c r="IM43" s="256"/>
      <c r="IN43" s="256"/>
      <c r="IO43" s="256"/>
      <c r="IP43" s="256"/>
      <c r="IQ43" s="256"/>
      <c r="IR43" s="256"/>
      <c r="IS43" s="52"/>
      <c r="IT43" s="257"/>
      <c r="IU43" s="258"/>
      <c r="IV43" s="139"/>
      <c r="IW43" s="139"/>
      <c r="IX43" s="258"/>
      <c r="IY43" s="256"/>
      <c r="IZ43" s="256"/>
      <c r="JA43" s="256"/>
      <c r="JB43" s="256"/>
      <c r="JC43" s="256"/>
      <c r="JD43" s="256"/>
      <c r="JE43" s="256"/>
      <c r="JF43" s="52"/>
      <c r="JG43" s="257"/>
      <c r="JH43" s="258"/>
      <c r="JI43" s="139"/>
      <c r="JJ43" s="139"/>
      <c r="JK43" s="256"/>
      <c r="JL43" s="256"/>
      <c r="JM43" s="256"/>
      <c r="JN43" s="256"/>
      <c r="JO43" s="256"/>
      <c r="JP43" s="256"/>
      <c r="JQ43" s="256"/>
      <c r="JR43" s="256"/>
      <c r="JS43" s="52"/>
      <c r="JT43" s="6"/>
      <c r="KH43" s="139"/>
      <c r="KI43" s="139"/>
      <c r="KM43" s="299"/>
      <c r="KR43" s="139"/>
      <c r="KS43" s="139"/>
      <c r="KW43" s="52"/>
    </row>
    <row r="44" spans="1:309" s="70" customFormat="1">
      <c r="A44">
        <v>19</v>
      </c>
      <c r="B44" s="19"/>
      <c r="C44" s="19"/>
      <c r="D44" s="231"/>
      <c r="E44" s="231"/>
      <c r="F44" s="231"/>
      <c r="G44" s="246"/>
      <c r="H44" s="246"/>
      <c r="I44" s="19"/>
      <c r="J44" s="19"/>
      <c r="K44" s="52"/>
      <c r="L44" s="52"/>
      <c r="M44" s="52"/>
      <c r="N44" s="52"/>
      <c r="O44" s="72"/>
      <c r="P44" s="103"/>
      <c r="Q44" s="19"/>
      <c r="R44" s="19"/>
      <c r="AB44" s="81"/>
      <c r="AJ44" s="105"/>
      <c r="AK44" s="82"/>
      <c r="AL44" s="82"/>
      <c r="AM44" s="52"/>
      <c r="AN44" s="52"/>
      <c r="AV44" s="66"/>
      <c r="AW44" s="66"/>
      <c r="AX44" s="66"/>
      <c r="AY44" s="66"/>
      <c r="AZ44" s="66"/>
      <c r="CC44" s="82"/>
      <c r="CD44" s="82"/>
      <c r="CE44" s="43"/>
      <c r="CK44" s="82"/>
      <c r="CP44" s="67"/>
      <c r="CQ44" s="73"/>
      <c r="CR44" s="73"/>
      <c r="CS44" s="67"/>
      <c r="CT44" s="73"/>
      <c r="CU44" s="73"/>
      <c r="CV44" s="67"/>
      <c r="CX44" s="70">
        <f t="shared" si="8"/>
        <v>0</v>
      </c>
      <c r="CY44" s="70">
        <f t="shared" si="14"/>
        <v>0</v>
      </c>
      <c r="CZ44" s="70">
        <f t="shared" si="10"/>
        <v>0</v>
      </c>
      <c r="DA44" s="70">
        <f t="shared" si="12"/>
        <v>0</v>
      </c>
      <c r="DB44" s="70">
        <f t="shared" si="13"/>
        <v>0</v>
      </c>
      <c r="DC44" s="70">
        <f t="shared" si="15"/>
        <v>0</v>
      </c>
      <c r="DE44" s="70">
        <f t="shared" si="11"/>
        <v>0</v>
      </c>
      <c r="DI44" s="96"/>
      <c r="DN44" s="96"/>
      <c r="DS44" s="96"/>
      <c r="EN44" s="96"/>
      <c r="ES44" s="96"/>
      <c r="EX44" s="96"/>
      <c r="FS44" s="139"/>
      <c r="FU44" s="256"/>
      <c r="FV44" s="139"/>
      <c r="FW44" s="139"/>
      <c r="FX44" s="256"/>
      <c r="FY44" s="256"/>
      <c r="FZ44" s="256"/>
      <c r="GA44" s="256"/>
      <c r="GB44" s="256"/>
      <c r="GC44" s="256"/>
      <c r="GD44" s="256"/>
      <c r="GE44" s="256"/>
      <c r="GF44" s="52"/>
      <c r="GG44" s="257"/>
      <c r="GH44" s="258"/>
      <c r="GI44" s="139"/>
      <c r="GJ44" s="139"/>
      <c r="GK44" s="256"/>
      <c r="GL44" s="256"/>
      <c r="GM44" s="256"/>
      <c r="GN44" s="256"/>
      <c r="GO44" s="256"/>
      <c r="GP44" s="256"/>
      <c r="GQ44" s="256"/>
      <c r="GR44" s="256"/>
      <c r="GS44" s="52"/>
      <c r="GT44" s="257"/>
      <c r="GU44" s="258"/>
      <c r="GV44" s="139"/>
      <c r="GW44" s="139"/>
      <c r="GX44" s="258"/>
      <c r="GY44" s="256"/>
      <c r="GZ44" s="256"/>
      <c r="HA44" s="256"/>
      <c r="HB44" s="256"/>
      <c r="HC44" s="256"/>
      <c r="HD44" s="256"/>
      <c r="HE44" s="256"/>
      <c r="HF44" s="52"/>
      <c r="HG44" s="257"/>
      <c r="HH44" s="258"/>
      <c r="HI44" s="139"/>
      <c r="HJ44" s="139"/>
      <c r="HK44" s="256"/>
      <c r="HL44" s="256"/>
      <c r="HM44" s="256"/>
      <c r="HN44" s="256"/>
      <c r="HO44" s="256"/>
      <c r="HP44" s="256"/>
      <c r="HQ44" s="256"/>
      <c r="HR44" s="256"/>
      <c r="HS44" s="52"/>
      <c r="HT44" s="257"/>
      <c r="HU44" s="258"/>
      <c r="HV44" s="139"/>
      <c r="HW44" s="139"/>
      <c r="HX44" s="256"/>
      <c r="HY44" s="256"/>
      <c r="HZ44" s="258"/>
      <c r="IA44" s="256"/>
      <c r="IB44" s="256"/>
      <c r="IC44" s="256"/>
      <c r="ID44" s="256"/>
      <c r="IE44" s="256"/>
      <c r="IF44" s="52"/>
      <c r="IG44" s="256"/>
      <c r="IH44" s="258"/>
      <c r="II44" s="139"/>
      <c r="IJ44" s="139"/>
      <c r="IK44" s="256"/>
      <c r="IL44" s="256"/>
      <c r="IM44" s="256"/>
      <c r="IN44" s="256"/>
      <c r="IO44" s="256"/>
      <c r="IP44" s="256"/>
      <c r="IQ44" s="256"/>
      <c r="IR44" s="256"/>
      <c r="IS44" s="52"/>
      <c r="IT44" s="257"/>
      <c r="IU44" s="258"/>
      <c r="IV44" s="139"/>
      <c r="IW44" s="139"/>
      <c r="IX44" s="258"/>
      <c r="IY44" s="256"/>
      <c r="IZ44" s="256"/>
      <c r="JA44" s="256"/>
      <c r="JB44" s="256"/>
      <c r="JC44" s="256"/>
      <c r="JD44" s="256"/>
      <c r="JE44" s="256"/>
      <c r="JF44" s="52"/>
      <c r="JG44" s="257"/>
      <c r="JH44" s="258"/>
      <c r="JI44" s="139"/>
      <c r="JJ44" s="139"/>
      <c r="JK44" s="256"/>
      <c r="JL44" s="256"/>
      <c r="JM44" s="256"/>
      <c r="JN44" s="256"/>
      <c r="JO44" s="256"/>
      <c r="JP44" s="256"/>
      <c r="JQ44" s="256"/>
      <c r="JR44" s="256"/>
      <c r="JS44" s="52"/>
      <c r="JT44" s="6"/>
      <c r="KH44" s="139"/>
      <c r="KI44" s="139"/>
      <c r="KM44" s="299"/>
      <c r="KR44" s="139"/>
      <c r="KS44" s="139"/>
      <c r="KW44" s="52"/>
    </row>
    <row r="45" spans="1:309" s="70" customFormat="1">
      <c r="A45">
        <v>20</v>
      </c>
      <c r="B45" s="19"/>
      <c r="C45" s="19"/>
      <c r="D45" s="231"/>
      <c r="E45" s="231"/>
      <c r="F45" s="231"/>
      <c r="G45" s="246"/>
      <c r="H45" s="246"/>
      <c r="I45" s="19"/>
      <c r="J45" s="19"/>
      <c r="K45" s="52"/>
      <c r="L45" s="52"/>
      <c r="M45" s="52"/>
      <c r="N45" s="52"/>
      <c r="O45" s="72"/>
      <c r="P45" s="103"/>
      <c r="Q45" s="19"/>
      <c r="R45" s="19"/>
      <c r="AB45" s="81"/>
      <c r="AJ45" s="105"/>
      <c r="AK45" s="82"/>
      <c r="AL45" s="82"/>
      <c r="AM45" s="52"/>
      <c r="AN45" s="52"/>
      <c r="AV45" s="66"/>
      <c r="AW45" s="66"/>
      <c r="AX45" s="66"/>
      <c r="AY45" s="66"/>
      <c r="AZ45" s="66"/>
      <c r="CC45" s="82"/>
      <c r="CD45" s="82"/>
      <c r="CE45" s="43"/>
      <c r="CK45" s="82"/>
      <c r="CP45" s="67"/>
      <c r="CQ45" s="73"/>
      <c r="CR45" s="73"/>
      <c r="CS45" s="67"/>
      <c r="CT45" s="73"/>
      <c r="CU45" s="73"/>
      <c r="CV45" s="67"/>
      <c r="CX45" s="70">
        <f t="shared" si="8"/>
        <v>0</v>
      </c>
      <c r="CY45" s="70">
        <f t="shared" si="14"/>
        <v>0</v>
      </c>
      <c r="CZ45" s="70">
        <f t="shared" si="10"/>
        <v>0</v>
      </c>
      <c r="DA45" s="70">
        <f t="shared" si="12"/>
        <v>0</v>
      </c>
      <c r="DB45" s="70">
        <f t="shared" si="13"/>
        <v>0</v>
      </c>
      <c r="DC45" s="70">
        <f t="shared" si="15"/>
        <v>0</v>
      </c>
      <c r="DE45" s="70">
        <f t="shared" si="11"/>
        <v>0</v>
      </c>
      <c r="DI45" s="96"/>
      <c r="DN45" s="96"/>
      <c r="DS45" s="96"/>
      <c r="EN45" s="96"/>
      <c r="ES45" s="96"/>
      <c r="EX45" s="96"/>
      <c r="FS45" s="139"/>
      <c r="FU45" s="256"/>
      <c r="FV45" s="139"/>
      <c r="FW45" s="139"/>
      <c r="FX45" s="256"/>
      <c r="FY45" s="256"/>
      <c r="FZ45" s="256"/>
      <c r="GA45" s="256"/>
      <c r="GB45" s="256"/>
      <c r="GC45" s="256"/>
      <c r="GD45" s="256"/>
      <c r="GE45" s="256"/>
      <c r="GF45" s="52"/>
      <c r="GG45" s="257"/>
      <c r="GH45" s="258"/>
      <c r="GI45" s="139"/>
      <c r="GJ45" s="139"/>
      <c r="GK45" s="256"/>
      <c r="GL45" s="256"/>
      <c r="GM45" s="256"/>
      <c r="GN45" s="256"/>
      <c r="GO45" s="256"/>
      <c r="GP45" s="256"/>
      <c r="GQ45" s="256"/>
      <c r="GR45" s="256"/>
      <c r="GS45" s="52"/>
      <c r="GT45" s="257"/>
      <c r="GU45" s="258"/>
      <c r="GV45" s="139"/>
      <c r="GW45" s="139"/>
      <c r="GX45" s="258"/>
      <c r="GY45" s="256"/>
      <c r="GZ45" s="256"/>
      <c r="HA45" s="256"/>
      <c r="HB45" s="256"/>
      <c r="HC45" s="256"/>
      <c r="HD45" s="256"/>
      <c r="HE45" s="256"/>
      <c r="HF45" s="52"/>
      <c r="HG45" s="257"/>
      <c r="HH45" s="258"/>
      <c r="HI45" s="139"/>
      <c r="HJ45" s="139"/>
      <c r="HK45" s="256"/>
      <c r="HL45" s="256"/>
      <c r="HM45" s="256"/>
      <c r="HN45" s="256"/>
      <c r="HO45" s="256"/>
      <c r="HP45" s="256"/>
      <c r="HQ45" s="256"/>
      <c r="HR45" s="256"/>
      <c r="HS45" s="52"/>
      <c r="HT45" s="257"/>
      <c r="HU45" s="258"/>
      <c r="HV45" s="139"/>
      <c r="HW45" s="139"/>
      <c r="HX45" s="256"/>
      <c r="HY45" s="256"/>
      <c r="HZ45" s="258"/>
      <c r="IA45" s="256"/>
      <c r="IB45" s="256"/>
      <c r="IC45" s="256"/>
      <c r="ID45" s="256"/>
      <c r="IE45" s="256"/>
      <c r="IF45" s="52"/>
      <c r="IG45" s="256"/>
      <c r="IH45" s="258"/>
      <c r="II45" s="139"/>
      <c r="IJ45" s="139"/>
      <c r="IK45" s="256"/>
      <c r="IL45" s="256"/>
      <c r="IM45" s="256"/>
      <c r="IN45" s="256"/>
      <c r="IO45" s="256"/>
      <c r="IP45" s="256"/>
      <c r="IQ45" s="256"/>
      <c r="IR45" s="256"/>
      <c r="IS45" s="52"/>
      <c r="IT45" s="257"/>
      <c r="IU45" s="258"/>
      <c r="IV45" s="139"/>
      <c r="IW45" s="139"/>
      <c r="IX45" s="258"/>
      <c r="IY45" s="256"/>
      <c r="IZ45" s="256"/>
      <c r="JA45" s="256"/>
      <c r="JB45" s="256"/>
      <c r="JC45" s="256"/>
      <c r="JD45" s="256"/>
      <c r="JE45" s="256"/>
      <c r="JF45" s="52"/>
      <c r="JG45" s="257"/>
      <c r="JH45" s="258"/>
      <c r="JI45" s="139"/>
      <c r="JJ45" s="139"/>
      <c r="JK45" s="256"/>
      <c r="JL45" s="256"/>
      <c r="JM45" s="256"/>
      <c r="JN45" s="256"/>
      <c r="JO45" s="256"/>
      <c r="JP45" s="256"/>
      <c r="JQ45" s="256"/>
      <c r="JR45" s="256"/>
      <c r="JS45" s="52"/>
      <c r="JT45" s="6"/>
      <c r="KH45" s="139"/>
      <c r="KI45" s="139"/>
      <c r="KM45" s="299"/>
      <c r="KR45" s="139"/>
      <c r="KS45" s="139"/>
      <c r="KW45" s="52"/>
    </row>
    <row r="46" spans="1:309" s="70" customFormat="1">
      <c r="A46">
        <v>21</v>
      </c>
      <c r="B46" s="19"/>
      <c r="C46" s="19"/>
      <c r="D46" s="231"/>
      <c r="E46" s="231"/>
      <c r="F46" s="231"/>
      <c r="G46" s="246"/>
      <c r="H46" s="246"/>
      <c r="I46" s="19"/>
      <c r="J46" s="19"/>
      <c r="K46" s="52"/>
      <c r="L46" s="52"/>
      <c r="M46" s="52"/>
      <c r="N46" s="52"/>
      <c r="O46" s="72"/>
      <c r="P46" s="103"/>
      <c r="Q46" s="19"/>
      <c r="R46" s="19"/>
      <c r="AB46" s="81"/>
      <c r="AJ46" s="105"/>
      <c r="AK46" s="82"/>
      <c r="AL46" s="82"/>
      <c r="AM46" s="52"/>
      <c r="AN46" s="52"/>
      <c r="AV46" s="66"/>
      <c r="AW46" s="111"/>
      <c r="AX46" s="111"/>
      <c r="AY46" s="111"/>
      <c r="AZ46" s="111"/>
      <c r="BA46" s="112"/>
      <c r="BB46" s="112"/>
      <c r="BC46" s="112"/>
      <c r="BD46" s="112"/>
      <c r="BE46" s="112"/>
      <c r="BF46" s="112"/>
      <c r="BG46" s="112"/>
      <c r="BH46" s="112"/>
      <c r="BI46" s="112"/>
      <c r="BJ46" s="112"/>
      <c r="BK46" s="112"/>
      <c r="BL46" s="112"/>
      <c r="BM46" s="112"/>
      <c r="BN46" s="112"/>
      <c r="BO46" s="112"/>
      <c r="BP46" s="112"/>
      <c r="BQ46" s="112"/>
      <c r="BR46" s="112"/>
      <c r="BS46" s="112"/>
      <c r="BT46" s="112"/>
      <c r="BU46" s="112"/>
      <c r="BV46" s="112"/>
      <c r="BW46" s="112"/>
      <c r="BX46" s="112"/>
      <c r="BY46" s="112"/>
      <c r="BZ46" s="112"/>
      <c r="CA46" s="112"/>
      <c r="CB46" s="112"/>
      <c r="CC46" s="113"/>
      <c r="CD46" s="113"/>
      <c r="CE46" s="114"/>
      <c r="CK46" s="82"/>
      <c r="CP46" s="67"/>
      <c r="CQ46" s="73"/>
      <c r="CR46" s="73"/>
      <c r="CS46" s="67"/>
      <c r="CT46" s="73"/>
      <c r="CU46" s="73"/>
      <c r="CV46" s="67"/>
      <c r="CX46" s="70">
        <f t="shared" si="8"/>
        <v>0</v>
      </c>
      <c r="CY46" s="70">
        <f t="shared" si="14"/>
        <v>0</v>
      </c>
      <c r="CZ46" s="70">
        <f t="shared" si="10"/>
        <v>0</v>
      </c>
      <c r="DA46" s="70">
        <f t="shared" si="12"/>
        <v>0</v>
      </c>
      <c r="DB46" s="70">
        <f t="shared" si="13"/>
        <v>0</v>
      </c>
      <c r="DC46" s="70">
        <f t="shared" si="15"/>
        <v>0</v>
      </c>
      <c r="DE46" s="70">
        <f t="shared" si="11"/>
        <v>0</v>
      </c>
      <c r="DI46" s="96"/>
      <c r="DN46" s="96"/>
      <c r="DS46" s="96"/>
      <c r="EN46" s="96"/>
      <c r="ES46" s="96"/>
      <c r="EX46" s="96"/>
      <c r="FS46" s="139"/>
      <c r="FU46" s="256"/>
      <c r="FV46" s="139"/>
      <c r="FW46" s="139"/>
      <c r="FX46" s="256"/>
      <c r="FY46" s="256"/>
      <c r="FZ46" s="256"/>
      <c r="GA46" s="256"/>
      <c r="GB46" s="256"/>
      <c r="GC46" s="256"/>
      <c r="GD46" s="256"/>
      <c r="GE46" s="256"/>
      <c r="GF46" s="52"/>
      <c r="GG46" s="257"/>
      <c r="GH46" s="258"/>
      <c r="GI46" s="139"/>
      <c r="GJ46" s="139"/>
      <c r="GK46" s="256"/>
      <c r="GL46" s="256"/>
      <c r="GM46" s="256"/>
      <c r="GN46" s="256"/>
      <c r="GO46" s="256"/>
      <c r="GP46" s="256"/>
      <c r="GQ46" s="256"/>
      <c r="GR46" s="256"/>
      <c r="GS46" s="52"/>
      <c r="GT46" s="257"/>
      <c r="GU46" s="258"/>
      <c r="GV46" s="139"/>
      <c r="GW46" s="139"/>
      <c r="GX46" s="258"/>
      <c r="GY46" s="256"/>
      <c r="GZ46" s="256"/>
      <c r="HA46" s="256"/>
      <c r="HB46" s="256"/>
      <c r="HC46" s="256"/>
      <c r="HD46" s="256"/>
      <c r="HE46" s="256"/>
      <c r="HF46" s="52"/>
      <c r="HG46" s="257"/>
      <c r="HH46" s="258"/>
      <c r="HI46" s="139"/>
      <c r="HJ46" s="139"/>
      <c r="HK46" s="256"/>
      <c r="HL46" s="256"/>
      <c r="HM46" s="256"/>
      <c r="HN46" s="256"/>
      <c r="HO46" s="256"/>
      <c r="HP46" s="256"/>
      <c r="HQ46" s="256"/>
      <c r="HR46" s="256"/>
      <c r="HS46" s="52"/>
      <c r="HT46" s="257"/>
      <c r="HU46" s="258"/>
      <c r="HV46" s="139"/>
      <c r="HW46" s="139"/>
      <c r="HX46" s="256"/>
      <c r="HY46" s="256"/>
      <c r="HZ46" s="258"/>
      <c r="IA46" s="256"/>
      <c r="IB46" s="256"/>
      <c r="IC46" s="256"/>
      <c r="ID46" s="256"/>
      <c r="IE46" s="256"/>
      <c r="IF46" s="52"/>
      <c r="IG46" s="256"/>
      <c r="IH46" s="258"/>
      <c r="II46" s="139"/>
      <c r="IJ46" s="139"/>
      <c r="IK46" s="256"/>
      <c r="IL46" s="256"/>
      <c r="IM46" s="256"/>
      <c r="IN46" s="256"/>
      <c r="IO46" s="256"/>
      <c r="IP46" s="256"/>
      <c r="IQ46" s="256"/>
      <c r="IR46" s="256"/>
      <c r="IS46" s="52"/>
      <c r="IT46" s="257"/>
      <c r="IU46" s="258"/>
      <c r="IV46" s="139"/>
      <c r="IW46" s="139"/>
      <c r="IX46" s="258"/>
      <c r="IY46" s="256"/>
      <c r="IZ46" s="256"/>
      <c r="JA46" s="256"/>
      <c r="JB46" s="256"/>
      <c r="JC46" s="256"/>
      <c r="JD46" s="256"/>
      <c r="JE46" s="256"/>
      <c r="JF46" s="52"/>
      <c r="JG46" s="257"/>
      <c r="JH46" s="258"/>
      <c r="JI46" s="139"/>
      <c r="JJ46" s="139"/>
      <c r="JK46" s="256"/>
      <c r="JL46" s="256"/>
      <c r="JM46" s="256"/>
      <c r="JN46" s="256"/>
      <c r="JO46" s="256"/>
      <c r="JP46" s="256"/>
      <c r="JQ46" s="256"/>
      <c r="JR46" s="256"/>
      <c r="JS46" s="52"/>
      <c r="JT46" s="6"/>
      <c r="KH46" s="139"/>
      <c r="KI46" s="139"/>
      <c r="KM46" s="299"/>
      <c r="KR46" s="139"/>
      <c r="KS46" s="139"/>
      <c r="KW46" s="52"/>
    </row>
    <row r="47" spans="1:309" s="70" customFormat="1">
      <c r="A47">
        <v>22</v>
      </c>
      <c r="B47" s="19"/>
      <c r="C47" s="19"/>
      <c r="D47" s="231"/>
      <c r="E47" s="231"/>
      <c r="F47" s="231"/>
      <c r="G47" s="246"/>
      <c r="H47" s="246"/>
      <c r="I47" s="19"/>
      <c r="J47" s="19"/>
      <c r="K47" s="52"/>
      <c r="L47" s="52"/>
      <c r="M47" s="52"/>
      <c r="N47" s="52"/>
      <c r="O47" s="72"/>
      <c r="P47" s="103"/>
      <c r="Q47" s="19"/>
      <c r="R47" s="19"/>
      <c r="AB47" s="81"/>
      <c r="AJ47" s="105"/>
      <c r="AK47" s="82"/>
      <c r="AL47" s="82"/>
      <c r="AM47" s="52"/>
      <c r="AN47" s="52"/>
      <c r="AV47" s="66"/>
      <c r="AW47" s="111"/>
      <c r="AX47" s="111"/>
      <c r="AY47" s="111"/>
      <c r="AZ47" s="111"/>
      <c r="BA47" s="112"/>
      <c r="BB47" s="112"/>
      <c r="BC47" s="112"/>
      <c r="BD47" s="112"/>
      <c r="BE47" s="112"/>
      <c r="BF47" s="112"/>
      <c r="BG47" s="112"/>
      <c r="BH47" s="112"/>
      <c r="BI47" s="112"/>
      <c r="BJ47" s="112"/>
      <c r="BK47" s="112"/>
      <c r="BL47" s="112"/>
      <c r="BM47" s="112"/>
      <c r="BN47" s="112"/>
      <c r="BO47" s="112"/>
      <c r="BP47" s="112"/>
      <c r="BQ47" s="112"/>
      <c r="BR47" s="112"/>
      <c r="BS47" s="112"/>
      <c r="BT47" s="112"/>
      <c r="BU47" s="112"/>
      <c r="BV47" s="112"/>
      <c r="BW47" s="112"/>
      <c r="BX47" s="112"/>
      <c r="BY47" s="112"/>
      <c r="BZ47" s="112"/>
      <c r="CA47" s="112"/>
      <c r="CB47" s="112"/>
      <c r="CC47" s="113"/>
      <c r="CD47" s="113"/>
      <c r="CE47" s="114"/>
      <c r="CF47" s="112"/>
      <c r="CG47" s="112"/>
      <c r="CH47" s="112"/>
      <c r="CI47" s="112"/>
      <c r="CJ47" s="112"/>
      <c r="CK47" s="113"/>
      <c r="CP47" s="67"/>
      <c r="CQ47" s="73"/>
      <c r="CR47" s="73"/>
      <c r="CS47" s="67"/>
      <c r="CT47" s="73"/>
      <c r="CU47" s="73"/>
      <c r="CV47" s="67"/>
      <c r="CX47" s="70">
        <f t="shared" si="8"/>
        <v>0</v>
      </c>
      <c r="CY47" s="70">
        <f t="shared" si="14"/>
        <v>0</v>
      </c>
      <c r="CZ47" s="70">
        <f t="shared" si="10"/>
        <v>0</v>
      </c>
      <c r="DA47" s="70">
        <f t="shared" si="12"/>
        <v>0</v>
      </c>
      <c r="DB47" s="70">
        <f t="shared" si="13"/>
        <v>0</v>
      </c>
      <c r="DC47" s="70">
        <f t="shared" si="15"/>
        <v>0</v>
      </c>
      <c r="DE47" s="70">
        <f t="shared" si="11"/>
        <v>0</v>
      </c>
      <c r="DI47" s="96"/>
      <c r="DN47" s="96"/>
      <c r="DS47" s="96"/>
      <c r="EN47" s="96"/>
      <c r="ES47" s="96"/>
      <c r="EX47" s="96"/>
      <c r="FM47" s="273"/>
      <c r="FS47" s="139"/>
      <c r="FU47" s="256"/>
      <c r="FV47" s="139"/>
      <c r="FW47" s="139"/>
      <c r="FX47" s="256"/>
      <c r="FY47" s="256"/>
      <c r="FZ47" s="256"/>
      <c r="GA47" s="256"/>
      <c r="GB47" s="256"/>
      <c r="GC47" s="256"/>
      <c r="GD47" s="256"/>
      <c r="GE47" s="256"/>
      <c r="GF47" s="52"/>
      <c r="GG47" s="257"/>
      <c r="GH47" s="258"/>
      <c r="GI47" s="139"/>
      <c r="GJ47" s="139"/>
      <c r="GK47" s="256"/>
      <c r="GL47" s="256"/>
      <c r="GM47" s="256"/>
      <c r="GN47" s="256"/>
      <c r="GO47" s="256"/>
      <c r="GP47" s="256"/>
      <c r="GQ47" s="256"/>
      <c r="GR47" s="256"/>
      <c r="GS47" s="52"/>
      <c r="GT47" s="257"/>
      <c r="GU47" s="258"/>
      <c r="GV47" s="139"/>
      <c r="GW47" s="139"/>
      <c r="GX47" s="258"/>
      <c r="GY47" s="256"/>
      <c r="GZ47" s="256"/>
      <c r="HA47" s="256"/>
      <c r="HB47" s="256"/>
      <c r="HC47" s="256"/>
      <c r="HD47" s="256"/>
      <c r="HE47" s="256"/>
      <c r="HF47" s="52"/>
      <c r="HG47" s="257"/>
      <c r="HH47" s="258"/>
      <c r="HI47" s="139"/>
      <c r="HJ47" s="139"/>
      <c r="HK47" s="256"/>
      <c r="HL47" s="256"/>
      <c r="HM47" s="256"/>
      <c r="HN47" s="256"/>
      <c r="HO47" s="256"/>
      <c r="HP47" s="256"/>
      <c r="HQ47" s="256"/>
      <c r="HR47" s="256"/>
      <c r="HS47" s="52"/>
      <c r="HT47" s="257"/>
      <c r="HU47" s="258"/>
      <c r="HV47" s="139"/>
      <c r="HW47" s="139"/>
      <c r="HX47" s="256"/>
      <c r="HY47" s="256"/>
      <c r="HZ47" s="258"/>
      <c r="IA47" s="256"/>
      <c r="IB47" s="256"/>
      <c r="IC47" s="256"/>
      <c r="ID47" s="256"/>
      <c r="IE47" s="256"/>
      <c r="IF47" s="52"/>
      <c r="IG47" s="256"/>
      <c r="IH47" s="258"/>
      <c r="II47" s="139"/>
      <c r="IJ47" s="139"/>
      <c r="IK47" s="256"/>
      <c r="IL47" s="256"/>
      <c r="IM47" s="256"/>
      <c r="IN47" s="256"/>
      <c r="IO47" s="256"/>
      <c r="IP47" s="256"/>
      <c r="IQ47" s="256"/>
      <c r="IR47" s="256"/>
      <c r="IS47" s="52"/>
      <c r="IT47" s="257"/>
      <c r="IU47" s="258"/>
      <c r="IV47" s="139"/>
      <c r="IW47" s="139"/>
      <c r="IX47" s="258"/>
      <c r="IY47" s="256"/>
      <c r="IZ47" s="256"/>
      <c r="JA47" s="256"/>
      <c r="JB47" s="256"/>
      <c r="JC47" s="256"/>
      <c r="JD47" s="256"/>
      <c r="JE47" s="256"/>
      <c r="JF47" s="52"/>
      <c r="JG47" s="257"/>
      <c r="JH47" s="258"/>
      <c r="JI47" s="139"/>
      <c r="JJ47" s="139"/>
      <c r="JK47" s="256"/>
      <c r="JL47" s="256"/>
      <c r="JM47" s="256"/>
      <c r="JN47" s="256"/>
      <c r="JO47" s="256"/>
      <c r="JP47" s="256"/>
      <c r="JQ47" s="256"/>
      <c r="JR47" s="256"/>
      <c r="JS47" s="52"/>
      <c r="JT47" s="6"/>
      <c r="KH47" s="139"/>
      <c r="KI47" s="139"/>
      <c r="KM47" s="299"/>
      <c r="KR47" s="139"/>
      <c r="KS47" s="139"/>
      <c r="KW47" s="52"/>
    </row>
    <row r="48" spans="1:309" s="70" customFormat="1">
      <c r="A48">
        <v>23</v>
      </c>
      <c r="B48" s="19"/>
      <c r="C48" s="19"/>
      <c r="D48" s="231"/>
      <c r="E48" s="231"/>
      <c r="F48" s="231"/>
      <c r="G48" s="246"/>
      <c r="H48" s="246"/>
      <c r="I48" s="19"/>
      <c r="J48" s="19"/>
      <c r="K48" s="52"/>
      <c r="L48" s="52"/>
      <c r="M48" s="52"/>
      <c r="N48" s="52"/>
      <c r="O48" s="72"/>
      <c r="P48" s="103"/>
      <c r="Q48" s="19"/>
      <c r="R48" s="19"/>
      <c r="AB48" s="81"/>
      <c r="AJ48" s="105"/>
      <c r="AK48" s="82"/>
      <c r="AL48" s="82"/>
      <c r="AM48" s="52"/>
      <c r="AN48" s="52"/>
      <c r="AV48" s="66"/>
      <c r="AW48" s="66"/>
      <c r="AX48" s="66"/>
      <c r="AY48" s="66"/>
      <c r="AZ48" s="66"/>
      <c r="CC48" s="82"/>
      <c r="CD48" s="82"/>
      <c r="CE48" s="43"/>
      <c r="CK48" s="82"/>
      <c r="CP48" s="67"/>
      <c r="CQ48" s="73"/>
      <c r="CR48" s="73"/>
      <c r="CS48" s="67"/>
      <c r="CT48" s="73"/>
      <c r="CU48" s="73"/>
      <c r="CV48" s="67"/>
      <c r="CX48" s="70">
        <f t="shared" si="8"/>
        <v>0</v>
      </c>
      <c r="CY48" s="70">
        <f t="shared" si="14"/>
        <v>0</v>
      </c>
      <c r="CZ48" s="70">
        <f t="shared" si="10"/>
        <v>0</v>
      </c>
      <c r="DA48" s="70">
        <f t="shared" si="12"/>
        <v>0</v>
      </c>
      <c r="DB48" s="70">
        <f t="shared" si="13"/>
        <v>0</v>
      </c>
      <c r="DC48" s="70">
        <f t="shared" si="15"/>
        <v>0</v>
      </c>
      <c r="DE48" s="70">
        <f t="shared" si="11"/>
        <v>0</v>
      </c>
      <c r="DI48" s="96"/>
      <c r="DN48" s="96"/>
      <c r="DS48" s="96"/>
      <c r="EN48" s="96"/>
      <c r="ES48" s="96"/>
      <c r="EX48" s="96"/>
      <c r="FS48" s="139"/>
      <c r="FU48" s="256"/>
      <c r="FV48" s="139"/>
      <c r="FW48" s="139"/>
      <c r="FX48" s="256"/>
      <c r="FY48" s="256"/>
      <c r="FZ48" s="256"/>
      <c r="GA48" s="256"/>
      <c r="GB48" s="256"/>
      <c r="GC48" s="256"/>
      <c r="GD48" s="256"/>
      <c r="GE48" s="256"/>
      <c r="GF48" s="52"/>
      <c r="GG48" s="257"/>
      <c r="GH48" s="258"/>
      <c r="GI48" s="139"/>
      <c r="GJ48" s="139"/>
      <c r="GK48" s="256"/>
      <c r="GL48" s="256"/>
      <c r="GM48" s="256"/>
      <c r="GN48" s="256"/>
      <c r="GO48" s="256"/>
      <c r="GP48" s="256"/>
      <c r="GQ48" s="256"/>
      <c r="GR48" s="256"/>
      <c r="GS48" s="52"/>
      <c r="GT48" s="257"/>
      <c r="GU48" s="258"/>
      <c r="GV48" s="139"/>
      <c r="GW48" s="139"/>
      <c r="GX48" s="258"/>
      <c r="GY48" s="256"/>
      <c r="GZ48" s="256"/>
      <c r="HA48" s="256"/>
      <c r="HB48" s="256"/>
      <c r="HC48" s="256"/>
      <c r="HD48" s="256"/>
      <c r="HE48" s="256"/>
      <c r="HF48" s="52"/>
      <c r="HG48" s="257"/>
      <c r="HH48" s="258"/>
      <c r="HI48" s="139"/>
      <c r="HJ48" s="139"/>
      <c r="HK48" s="256"/>
      <c r="HL48" s="256"/>
      <c r="HM48" s="256"/>
      <c r="HN48" s="256"/>
      <c r="HO48" s="256"/>
      <c r="HP48" s="256"/>
      <c r="HQ48" s="256"/>
      <c r="HR48" s="256"/>
      <c r="HS48" s="52"/>
      <c r="HT48" s="257"/>
      <c r="HU48" s="258"/>
      <c r="HV48" s="139"/>
      <c r="HW48" s="139"/>
      <c r="HX48" s="256"/>
      <c r="HY48" s="256"/>
      <c r="HZ48" s="258"/>
      <c r="IA48" s="256"/>
      <c r="IB48" s="256"/>
      <c r="IC48" s="256"/>
      <c r="ID48" s="256"/>
      <c r="IE48" s="256"/>
      <c r="IF48" s="52"/>
      <c r="IG48" s="256"/>
      <c r="IH48" s="258"/>
      <c r="II48" s="139"/>
      <c r="IJ48" s="139"/>
      <c r="IK48" s="256"/>
      <c r="IL48" s="256"/>
      <c r="IM48" s="256"/>
      <c r="IN48" s="256"/>
      <c r="IO48" s="256"/>
      <c r="IP48" s="256"/>
      <c r="IQ48" s="256"/>
      <c r="IR48" s="256"/>
      <c r="IS48" s="52"/>
      <c r="IT48" s="257"/>
      <c r="IU48" s="258"/>
      <c r="IV48" s="139"/>
      <c r="IW48" s="139"/>
      <c r="IX48" s="258"/>
      <c r="IY48" s="256"/>
      <c r="IZ48" s="256"/>
      <c r="JA48" s="256"/>
      <c r="JB48" s="256"/>
      <c r="JC48" s="256"/>
      <c r="JD48" s="256"/>
      <c r="JE48" s="256"/>
      <c r="JF48" s="52"/>
      <c r="JG48" s="257"/>
      <c r="JH48" s="258"/>
      <c r="JI48" s="139"/>
      <c r="JJ48" s="139"/>
      <c r="JK48" s="256"/>
      <c r="JL48" s="256"/>
      <c r="JM48" s="256"/>
      <c r="JN48" s="256"/>
      <c r="JO48" s="256"/>
      <c r="JP48" s="256"/>
      <c r="JQ48" s="256"/>
      <c r="JR48" s="256"/>
      <c r="JS48" s="52"/>
      <c r="JT48" s="6"/>
      <c r="KH48" s="139"/>
      <c r="KI48" s="139"/>
      <c r="KM48" s="299"/>
      <c r="KR48" s="139"/>
      <c r="KS48" s="139"/>
      <c r="KW48" s="52"/>
    </row>
    <row r="49" spans="1:309" s="70" customFormat="1">
      <c r="A49">
        <v>24</v>
      </c>
      <c r="B49" s="19"/>
      <c r="C49" s="19"/>
      <c r="D49" s="231"/>
      <c r="E49" s="231"/>
      <c r="F49" s="231"/>
      <c r="G49" s="246"/>
      <c r="H49" s="246"/>
      <c r="I49" s="19"/>
      <c r="J49" s="19"/>
      <c r="K49" s="52"/>
      <c r="L49" s="52"/>
      <c r="M49" s="52"/>
      <c r="N49" s="52"/>
      <c r="O49" s="72"/>
      <c r="P49" s="103"/>
      <c r="Q49" s="19"/>
      <c r="R49" s="19"/>
      <c r="AB49" s="81"/>
      <c r="AJ49" s="105"/>
      <c r="AK49" s="82"/>
      <c r="AL49" s="82"/>
      <c r="AM49" s="52"/>
      <c r="AN49" s="52"/>
      <c r="AV49" s="66"/>
      <c r="AW49" s="66"/>
      <c r="AX49" s="66"/>
      <c r="AY49" s="66"/>
      <c r="AZ49" s="66"/>
      <c r="CC49" s="82"/>
      <c r="CD49" s="82"/>
      <c r="CE49" s="43"/>
      <c r="CK49" s="82"/>
      <c r="CP49" s="67"/>
      <c r="CQ49" s="73"/>
      <c r="CR49" s="73"/>
      <c r="CS49" s="67"/>
      <c r="CT49" s="73"/>
      <c r="CU49" s="73"/>
      <c r="CV49" s="67"/>
      <c r="CX49" s="70">
        <f t="shared" si="8"/>
        <v>0</v>
      </c>
      <c r="CY49" s="70">
        <f t="shared" si="14"/>
        <v>0</v>
      </c>
      <c r="CZ49" s="70">
        <f t="shared" si="10"/>
        <v>0</v>
      </c>
      <c r="DA49" s="70">
        <f t="shared" si="12"/>
        <v>0</v>
      </c>
      <c r="DB49" s="70">
        <f t="shared" si="13"/>
        <v>0</v>
      </c>
      <c r="DC49" s="70">
        <f t="shared" si="15"/>
        <v>0</v>
      </c>
      <c r="DE49" s="70">
        <f t="shared" si="11"/>
        <v>0</v>
      </c>
      <c r="DI49" s="96"/>
      <c r="DN49" s="96"/>
      <c r="DS49" s="96"/>
      <c r="EN49" s="96"/>
      <c r="ES49" s="96"/>
      <c r="EX49" s="96"/>
      <c r="FS49" s="139"/>
      <c r="FU49" s="256"/>
      <c r="FV49" s="139"/>
      <c r="FW49" s="139"/>
      <c r="FX49" s="256"/>
      <c r="FY49" s="256"/>
      <c r="FZ49" s="256"/>
      <c r="GA49" s="256"/>
      <c r="GB49" s="256"/>
      <c r="GC49" s="256"/>
      <c r="GD49" s="256"/>
      <c r="GE49" s="256"/>
      <c r="GF49" s="52"/>
      <c r="GG49" s="257"/>
      <c r="GH49" s="258"/>
      <c r="GI49" s="139"/>
      <c r="GJ49" s="139"/>
      <c r="GK49" s="256"/>
      <c r="GL49" s="256"/>
      <c r="GM49" s="256"/>
      <c r="GN49" s="256"/>
      <c r="GO49" s="256"/>
      <c r="GP49" s="256"/>
      <c r="GQ49" s="256"/>
      <c r="GR49" s="256"/>
      <c r="GS49" s="52"/>
      <c r="GT49" s="257"/>
      <c r="GU49" s="258"/>
      <c r="GV49" s="139"/>
      <c r="GW49" s="139"/>
      <c r="GX49" s="258"/>
      <c r="GY49" s="256"/>
      <c r="GZ49" s="256"/>
      <c r="HA49" s="256"/>
      <c r="HB49" s="256"/>
      <c r="HC49" s="256"/>
      <c r="HD49" s="256"/>
      <c r="HE49" s="256"/>
      <c r="HF49" s="52"/>
      <c r="HG49" s="257"/>
      <c r="HH49" s="258"/>
      <c r="HI49" s="139"/>
      <c r="HJ49" s="139"/>
      <c r="HK49" s="256"/>
      <c r="HL49" s="256"/>
      <c r="HM49" s="256"/>
      <c r="HN49" s="256"/>
      <c r="HO49" s="256"/>
      <c r="HP49" s="256"/>
      <c r="HQ49" s="256"/>
      <c r="HR49" s="256"/>
      <c r="HS49" s="52"/>
      <c r="HT49" s="257"/>
      <c r="HU49" s="258"/>
      <c r="HV49" s="139"/>
      <c r="HW49" s="139"/>
      <c r="HX49" s="256"/>
      <c r="HY49" s="256"/>
      <c r="HZ49" s="258"/>
      <c r="IA49" s="256"/>
      <c r="IB49" s="256"/>
      <c r="IC49" s="256"/>
      <c r="ID49" s="256"/>
      <c r="IE49" s="256"/>
      <c r="IF49" s="52"/>
      <c r="IG49" s="256"/>
      <c r="IH49" s="258"/>
      <c r="II49" s="139"/>
      <c r="IJ49" s="139"/>
      <c r="IK49" s="256"/>
      <c r="IL49" s="256"/>
      <c r="IM49" s="256"/>
      <c r="IN49" s="256"/>
      <c r="IO49" s="256"/>
      <c r="IP49" s="256"/>
      <c r="IQ49" s="256"/>
      <c r="IR49" s="256"/>
      <c r="IS49" s="52"/>
      <c r="IT49" s="257"/>
      <c r="IU49" s="258"/>
      <c r="IV49" s="139"/>
      <c r="IW49" s="139"/>
      <c r="IX49" s="258"/>
      <c r="IY49" s="256"/>
      <c r="IZ49" s="256"/>
      <c r="JA49" s="256"/>
      <c r="JB49" s="256"/>
      <c r="JC49" s="256"/>
      <c r="JD49" s="256"/>
      <c r="JE49" s="256"/>
      <c r="JF49" s="52"/>
      <c r="JG49" s="257"/>
      <c r="JH49" s="258"/>
      <c r="JI49" s="139"/>
      <c r="JJ49" s="139"/>
      <c r="JK49" s="256"/>
      <c r="JL49" s="256"/>
      <c r="JM49" s="256"/>
      <c r="JN49" s="256"/>
      <c r="JO49" s="256"/>
      <c r="JP49" s="256"/>
      <c r="JQ49" s="256"/>
      <c r="JR49" s="256"/>
      <c r="JS49" s="52"/>
      <c r="JT49" s="6"/>
      <c r="KH49" s="139"/>
      <c r="KI49" s="139"/>
      <c r="KM49" s="299"/>
      <c r="KR49" s="139"/>
      <c r="KS49" s="139"/>
      <c r="KW49" s="52"/>
    </row>
    <row r="50" spans="1:309" s="70" customFormat="1">
      <c r="A50">
        <v>25</v>
      </c>
      <c r="B50" s="19"/>
      <c r="C50" s="19"/>
      <c r="D50" s="231"/>
      <c r="E50" s="231"/>
      <c r="F50" s="231"/>
      <c r="G50" s="246"/>
      <c r="H50" s="246"/>
      <c r="I50" s="19"/>
      <c r="J50" s="19"/>
      <c r="K50" s="52"/>
      <c r="L50" s="52"/>
      <c r="M50" s="52"/>
      <c r="N50" s="52"/>
      <c r="O50" s="72"/>
      <c r="P50" s="103"/>
      <c r="Q50" s="19"/>
      <c r="R50" s="19"/>
      <c r="AB50" s="81"/>
      <c r="AJ50" s="105"/>
      <c r="AK50" s="82"/>
      <c r="AL50" s="82"/>
      <c r="AM50" s="52"/>
      <c r="AN50" s="52"/>
      <c r="AV50" s="66"/>
      <c r="AW50" s="66"/>
      <c r="AX50" s="66"/>
      <c r="AY50" s="66"/>
      <c r="AZ50" s="66"/>
      <c r="CC50" s="82"/>
      <c r="CD50" s="82"/>
      <c r="CE50" s="43"/>
      <c r="CK50" s="82"/>
      <c r="CP50" s="67"/>
      <c r="CQ50" s="73"/>
      <c r="CR50" s="73"/>
      <c r="CS50" s="67"/>
      <c r="CT50" s="73"/>
      <c r="CU50" s="73"/>
      <c r="CV50" s="67"/>
      <c r="CX50" s="70">
        <f t="shared" si="8"/>
        <v>0</v>
      </c>
      <c r="CY50" s="70">
        <f t="shared" si="14"/>
        <v>0</v>
      </c>
      <c r="CZ50" s="70">
        <f t="shared" si="10"/>
        <v>0</v>
      </c>
      <c r="DA50" s="70">
        <f t="shared" si="12"/>
        <v>0</v>
      </c>
      <c r="DB50" s="70">
        <f t="shared" si="13"/>
        <v>0</v>
      </c>
      <c r="DC50" s="70">
        <f t="shared" si="15"/>
        <v>0</v>
      </c>
      <c r="DE50" s="70">
        <f t="shared" si="11"/>
        <v>0</v>
      </c>
      <c r="DI50" s="96"/>
      <c r="DN50" s="96"/>
      <c r="DS50" s="96"/>
      <c r="EN50" s="96"/>
      <c r="ES50" s="96"/>
      <c r="EX50" s="96"/>
      <c r="FS50" s="139"/>
      <c r="FU50" s="256"/>
      <c r="FV50" s="139"/>
      <c r="FW50" s="139"/>
      <c r="FX50" s="256"/>
      <c r="FY50" s="256"/>
      <c r="FZ50" s="256"/>
      <c r="GA50" s="256"/>
      <c r="GB50" s="256"/>
      <c r="GC50" s="256"/>
      <c r="GD50" s="256"/>
      <c r="GE50" s="256"/>
      <c r="GF50" s="52"/>
      <c r="GG50" s="257"/>
      <c r="GH50" s="258"/>
      <c r="GI50" s="139"/>
      <c r="GJ50" s="139"/>
      <c r="GK50" s="256"/>
      <c r="GL50" s="256"/>
      <c r="GM50" s="256"/>
      <c r="GN50" s="256"/>
      <c r="GO50" s="256"/>
      <c r="GP50" s="256"/>
      <c r="GQ50" s="256"/>
      <c r="GR50" s="256"/>
      <c r="GS50" s="52"/>
      <c r="GT50" s="257"/>
      <c r="GU50" s="258"/>
      <c r="GV50" s="139"/>
      <c r="GW50" s="139"/>
      <c r="GX50" s="258"/>
      <c r="GY50" s="256"/>
      <c r="GZ50" s="256"/>
      <c r="HA50" s="256"/>
      <c r="HB50" s="256"/>
      <c r="HC50" s="256"/>
      <c r="HD50" s="256"/>
      <c r="HE50" s="256"/>
      <c r="HF50" s="52"/>
      <c r="HG50" s="257"/>
      <c r="HH50" s="258"/>
      <c r="HI50" s="139"/>
      <c r="HJ50" s="139"/>
      <c r="HK50" s="256"/>
      <c r="HL50" s="256"/>
      <c r="HM50" s="256"/>
      <c r="HN50" s="256"/>
      <c r="HO50" s="256"/>
      <c r="HP50" s="256"/>
      <c r="HQ50" s="256"/>
      <c r="HR50" s="256"/>
      <c r="HS50" s="52"/>
      <c r="HT50" s="257"/>
      <c r="HU50" s="258"/>
      <c r="HV50" s="139"/>
      <c r="HW50" s="139"/>
      <c r="HX50" s="256"/>
      <c r="HY50" s="256"/>
      <c r="HZ50" s="258"/>
      <c r="IA50" s="256"/>
      <c r="IB50" s="256"/>
      <c r="IC50" s="256"/>
      <c r="ID50" s="256"/>
      <c r="IE50" s="256"/>
      <c r="IF50" s="52"/>
      <c r="IG50" s="256"/>
      <c r="IH50" s="258"/>
      <c r="II50" s="139"/>
      <c r="IJ50" s="139"/>
      <c r="IK50" s="256"/>
      <c r="IL50" s="256"/>
      <c r="IM50" s="256"/>
      <c r="IN50" s="256"/>
      <c r="IO50" s="256"/>
      <c r="IP50" s="256"/>
      <c r="IQ50" s="256"/>
      <c r="IR50" s="256"/>
      <c r="IS50" s="52"/>
      <c r="IT50" s="257"/>
      <c r="IU50" s="258"/>
      <c r="IV50" s="139"/>
      <c r="IW50" s="139"/>
      <c r="IX50" s="258"/>
      <c r="IY50" s="256"/>
      <c r="IZ50" s="256"/>
      <c r="JA50" s="256"/>
      <c r="JB50" s="256"/>
      <c r="JC50" s="256"/>
      <c r="JD50" s="256"/>
      <c r="JE50" s="256"/>
      <c r="JF50" s="52"/>
      <c r="JG50" s="257"/>
      <c r="JH50" s="258"/>
      <c r="JI50" s="139"/>
      <c r="JJ50" s="139"/>
      <c r="JK50" s="256"/>
      <c r="JL50" s="256"/>
      <c r="JM50" s="256"/>
      <c r="JN50" s="256"/>
      <c r="JO50" s="256"/>
      <c r="JP50" s="256"/>
      <c r="JQ50" s="256"/>
      <c r="JR50" s="256"/>
      <c r="JS50" s="52"/>
      <c r="JT50" s="6"/>
      <c r="KH50" s="139"/>
      <c r="KI50" s="139"/>
      <c r="KM50" s="299"/>
      <c r="KR50" s="139"/>
      <c r="KS50" s="139"/>
      <c r="KW50" s="52"/>
    </row>
    <row r="51" spans="1:309" s="70" customFormat="1">
      <c r="A51">
        <v>26</v>
      </c>
      <c r="B51" s="19"/>
      <c r="C51" s="19"/>
      <c r="D51" s="231"/>
      <c r="E51" s="231"/>
      <c r="F51" s="231"/>
      <c r="G51" s="246"/>
      <c r="H51" s="246"/>
      <c r="I51" s="19"/>
      <c r="J51" s="19"/>
      <c r="K51" s="52"/>
      <c r="L51" s="52"/>
      <c r="M51" s="52"/>
      <c r="N51" s="52"/>
      <c r="O51" s="72"/>
      <c r="P51" s="103"/>
      <c r="Q51" s="19"/>
      <c r="R51" s="19"/>
      <c r="AB51" s="81"/>
      <c r="AJ51" s="105"/>
      <c r="AK51" s="105"/>
      <c r="AL51" s="105"/>
      <c r="AM51" s="52"/>
      <c r="AN51" s="52"/>
      <c r="AV51" s="66"/>
      <c r="AW51" s="66"/>
      <c r="AX51" s="66"/>
      <c r="AY51" s="66"/>
      <c r="AZ51" s="66"/>
      <c r="CC51" s="82"/>
      <c r="CD51" s="82"/>
      <c r="CE51" s="43"/>
      <c r="CK51" s="82"/>
      <c r="CP51" s="67"/>
      <c r="CQ51" s="73"/>
      <c r="CR51" s="73"/>
      <c r="CS51" s="67"/>
      <c r="CT51" s="73"/>
      <c r="CU51" s="73"/>
      <c r="CV51" s="67"/>
      <c r="CX51" s="70">
        <f t="shared" si="8"/>
        <v>0</v>
      </c>
      <c r="CY51" s="70">
        <f t="shared" si="14"/>
        <v>0</v>
      </c>
      <c r="CZ51" s="70">
        <f t="shared" si="10"/>
        <v>0</v>
      </c>
      <c r="DA51" s="70">
        <f t="shared" si="12"/>
        <v>0</v>
      </c>
      <c r="DB51" s="70">
        <f t="shared" si="13"/>
        <v>0</v>
      </c>
      <c r="DC51" s="70">
        <f t="shared" si="15"/>
        <v>0</v>
      </c>
      <c r="DE51" s="70">
        <f t="shared" si="11"/>
        <v>0</v>
      </c>
      <c r="DI51" s="96"/>
      <c r="DN51" s="96"/>
      <c r="DS51" s="96"/>
      <c r="EN51" s="96"/>
      <c r="ES51" s="96"/>
      <c r="EX51" s="96"/>
      <c r="FS51" s="139"/>
      <c r="FU51" s="256"/>
      <c r="FV51" s="139"/>
      <c r="FW51" s="139"/>
      <c r="FX51" s="256"/>
      <c r="FY51" s="256"/>
      <c r="FZ51" s="256"/>
      <c r="GA51" s="256"/>
      <c r="GB51" s="256"/>
      <c r="GC51" s="256"/>
      <c r="GD51" s="256"/>
      <c r="GE51" s="256"/>
      <c r="GF51" s="52"/>
      <c r="GG51" s="257"/>
      <c r="GH51" s="258"/>
      <c r="GI51" s="139"/>
      <c r="GJ51" s="139"/>
      <c r="GK51" s="256"/>
      <c r="GL51" s="256"/>
      <c r="GM51" s="256"/>
      <c r="GN51" s="256"/>
      <c r="GO51" s="256"/>
      <c r="GP51" s="256"/>
      <c r="GQ51" s="256"/>
      <c r="GR51" s="256"/>
      <c r="GS51" s="52"/>
      <c r="GT51" s="257"/>
      <c r="GU51" s="258"/>
      <c r="GV51" s="139"/>
      <c r="GW51" s="139"/>
      <c r="GX51" s="258"/>
      <c r="GY51" s="256"/>
      <c r="GZ51" s="256"/>
      <c r="HA51" s="256"/>
      <c r="HB51" s="256"/>
      <c r="HC51" s="256"/>
      <c r="HD51" s="256"/>
      <c r="HE51" s="256"/>
      <c r="HF51" s="52"/>
      <c r="HG51" s="257"/>
      <c r="HH51" s="258"/>
      <c r="HI51" s="139"/>
      <c r="HJ51" s="139"/>
      <c r="HK51" s="256"/>
      <c r="HL51" s="256"/>
      <c r="HM51" s="256"/>
      <c r="HN51" s="256"/>
      <c r="HO51" s="256"/>
      <c r="HP51" s="256"/>
      <c r="HQ51" s="256"/>
      <c r="HR51" s="256"/>
      <c r="HS51" s="52"/>
      <c r="HT51" s="257"/>
      <c r="HU51" s="258"/>
      <c r="HV51" s="139"/>
      <c r="HW51" s="139"/>
      <c r="HX51" s="256"/>
      <c r="HY51" s="256"/>
      <c r="HZ51" s="258"/>
      <c r="IA51" s="256"/>
      <c r="IB51" s="256"/>
      <c r="IC51" s="256"/>
      <c r="ID51" s="256"/>
      <c r="IE51" s="256"/>
      <c r="IF51" s="52"/>
      <c r="IG51" s="256"/>
      <c r="IH51" s="258"/>
      <c r="II51" s="139"/>
      <c r="IJ51" s="139"/>
      <c r="IK51" s="256"/>
      <c r="IL51" s="256"/>
      <c r="IM51" s="256"/>
      <c r="IN51" s="256"/>
      <c r="IO51" s="256"/>
      <c r="IP51" s="256"/>
      <c r="IQ51" s="256"/>
      <c r="IR51" s="256"/>
      <c r="IS51" s="52"/>
      <c r="IT51" s="257"/>
      <c r="IU51" s="258"/>
      <c r="IV51" s="139"/>
      <c r="IW51" s="139"/>
      <c r="IX51" s="258"/>
      <c r="IY51" s="256"/>
      <c r="IZ51" s="256"/>
      <c r="JA51" s="256"/>
      <c r="JB51" s="256"/>
      <c r="JC51" s="256"/>
      <c r="JD51" s="256"/>
      <c r="JE51" s="256"/>
      <c r="JF51" s="52"/>
      <c r="JG51" s="257"/>
      <c r="JH51" s="258"/>
      <c r="JI51" s="139"/>
      <c r="JJ51" s="139"/>
      <c r="JK51" s="256"/>
      <c r="JL51" s="256"/>
      <c r="JM51" s="256"/>
      <c r="JN51" s="256"/>
      <c r="JO51" s="256"/>
      <c r="JP51" s="256"/>
      <c r="JQ51" s="256"/>
      <c r="JR51" s="256"/>
      <c r="JS51" s="52"/>
      <c r="JT51" s="6"/>
      <c r="KH51" s="139"/>
      <c r="KI51" s="139"/>
      <c r="KM51" s="299"/>
      <c r="KR51" s="139"/>
      <c r="KS51" s="139"/>
      <c r="KW51" s="52"/>
    </row>
    <row r="52" spans="1:309" s="70" customFormat="1">
      <c r="A52">
        <v>27</v>
      </c>
      <c r="B52" s="19"/>
      <c r="C52" s="19"/>
      <c r="D52" s="231"/>
      <c r="E52" s="231"/>
      <c r="F52" s="231"/>
      <c r="G52" s="246"/>
      <c r="H52" s="246"/>
      <c r="I52" s="19"/>
      <c r="J52" s="19"/>
      <c r="K52" s="52"/>
      <c r="L52" s="52"/>
      <c r="M52" s="52"/>
      <c r="N52" s="52"/>
      <c r="O52" s="72"/>
      <c r="P52" s="103"/>
      <c r="Q52" s="19"/>
      <c r="R52" s="19"/>
      <c r="AB52" s="81"/>
      <c r="AJ52" s="105"/>
      <c r="AK52" s="105"/>
      <c r="AL52" s="105"/>
      <c r="AM52" s="52"/>
      <c r="AN52" s="52"/>
      <c r="AV52" s="66"/>
      <c r="AW52" s="66"/>
      <c r="AX52" s="66"/>
      <c r="AY52" s="66"/>
      <c r="AZ52" s="66"/>
      <c r="CC52" s="82"/>
      <c r="CD52" s="82"/>
      <c r="CE52" s="43"/>
      <c r="CK52" s="82"/>
      <c r="CP52" s="67"/>
      <c r="CQ52" s="73"/>
      <c r="CR52" s="73"/>
      <c r="CS52" s="67"/>
      <c r="CT52" s="73"/>
      <c r="CU52" s="73"/>
      <c r="CV52" s="67"/>
      <c r="CX52" s="70">
        <f t="shared" si="8"/>
        <v>0</v>
      </c>
      <c r="CY52" s="70">
        <f t="shared" si="14"/>
        <v>0</v>
      </c>
      <c r="CZ52" s="70">
        <f t="shared" si="10"/>
        <v>0</v>
      </c>
      <c r="DA52" s="70">
        <f t="shared" si="12"/>
        <v>0</v>
      </c>
      <c r="DB52" s="70">
        <f t="shared" si="13"/>
        <v>0</v>
      </c>
      <c r="DC52" s="70">
        <f t="shared" si="15"/>
        <v>0</v>
      </c>
      <c r="DE52" s="70">
        <f t="shared" si="11"/>
        <v>0</v>
      </c>
      <c r="DI52" s="96"/>
      <c r="DN52" s="96"/>
      <c r="DS52" s="96"/>
      <c r="EN52" s="96"/>
      <c r="ES52" s="96"/>
      <c r="EX52" s="96"/>
      <c r="FS52" s="139"/>
      <c r="FU52" s="256"/>
      <c r="FV52" s="139"/>
      <c r="FW52" s="139"/>
      <c r="FX52" s="256"/>
      <c r="FY52" s="256"/>
      <c r="FZ52" s="256"/>
      <c r="GA52" s="256"/>
      <c r="GB52" s="256"/>
      <c r="GC52" s="256"/>
      <c r="GD52" s="256"/>
      <c r="GE52" s="256"/>
      <c r="GF52" s="52"/>
      <c r="GG52" s="257"/>
      <c r="GH52" s="258"/>
      <c r="GI52" s="139"/>
      <c r="GJ52" s="139"/>
      <c r="GK52" s="256"/>
      <c r="GL52" s="256"/>
      <c r="GM52" s="256"/>
      <c r="GN52" s="256"/>
      <c r="GO52" s="256"/>
      <c r="GP52" s="256"/>
      <c r="GQ52" s="256"/>
      <c r="GR52" s="256"/>
      <c r="GS52" s="52"/>
      <c r="GT52" s="257"/>
      <c r="GU52" s="258"/>
      <c r="GV52" s="139"/>
      <c r="GW52" s="139"/>
      <c r="GX52" s="258"/>
      <c r="GY52" s="256"/>
      <c r="GZ52" s="256"/>
      <c r="HA52" s="256"/>
      <c r="HB52" s="256"/>
      <c r="HC52" s="256"/>
      <c r="HD52" s="256"/>
      <c r="HE52" s="256"/>
      <c r="HF52" s="52"/>
      <c r="HG52" s="257"/>
      <c r="HH52" s="258"/>
      <c r="HI52" s="139"/>
      <c r="HJ52" s="139"/>
      <c r="HK52" s="256"/>
      <c r="HL52" s="256"/>
      <c r="HM52" s="256"/>
      <c r="HN52" s="256"/>
      <c r="HO52" s="256"/>
      <c r="HP52" s="256"/>
      <c r="HQ52" s="256"/>
      <c r="HR52" s="256"/>
      <c r="HS52" s="52"/>
      <c r="HT52" s="257"/>
      <c r="HU52" s="258"/>
      <c r="HV52" s="139"/>
      <c r="HW52" s="139"/>
      <c r="HX52" s="256"/>
      <c r="HY52" s="256"/>
      <c r="HZ52" s="258"/>
      <c r="IA52" s="256"/>
      <c r="IB52" s="256"/>
      <c r="IC52" s="256"/>
      <c r="ID52" s="256"/>
      <c r="IE52" s="256"/>
      <c r="IF52" s="52"/>
      <c r="IG52" s="256"/>
      <c r="IH52" s="258"/>
      <c r="II52" s="139"/>
      <c r="IJ52" s="139"/>
      <c r="IK52" s="256"/>
      <c r="IL52" s="256"/>
      <c r="IM52" s="256"/>
      <c r="IN52" s="256"/>
      <c r="IO52" s="256"/>
      <c r="IP52" s="256"/>
      <c r="IQ52" s="256"/>
      <c r="IR52" s="256"/>
      <c r="IS52" s="52"/>
      <c r="IT52" s="257"/>
      <c r="IU52" s="258"/>
      <c r="IV52" s="139"/>
      <c r="IW52" s="139"/>
      <c r="IX52" s="258"/>
      <c r="IY52" s="256"/>
      <c r="IZ52" s="256"/>
      <c r="JA52" s="256"/>
      <c r="JB52" s="256"/>
      <c r="JC52" s="256"/>
      <c r="JD52" s="256"/>
      <c r="JE52" s="256"/>
      <c r="JF52" s="52"/>
      <c r="JG52" s="257"/>
      <c r="JH52" s="258"/>
      <c r="JI52" s="139"/>
      <c r="JJ52" s="139"/>
      <c r="JK52" s="256"/>
      <c r="JL52" s="256"/>
      <c r="JM52" s="256"/>
      <c r="JN52" s="256"/>
      <c r="JO52" s="256"/>
      <c r="JP52" s="256"/>
      <c r="JQ52" s="256"/>
      <c r="JR52" s="256"/>
      <c r="JS52" s="52"/>
      <c r="JT52" s="6"/>
      <c r="KH52" s="139"/>
      <c r="KI52" s="139"/>
      <c r="KM52" s="299"/>
      <c r="KR52" s="139"/>
      <c r="KS52" s="139"/>
      <c r="KW52" s="52"/>
    </row>
    <row r="53" spans="1:309" s="70" customFormat="1">
      <c r="A53">
        <v>28</v>
      </c>
      <c r="B53" s="19"/>
      <c r="C53" s="19"/>
      <c r="D53" s="231"/>
      <c r="E53" s="231"/>
      <c r="F53" s="231"/>
      <c r="G53" s="246"/>
      <c r="H53" s="246"/>
      <c r="I53" s="19"/>
      <c r="J53" s="19"/>
      <c r="K53" s="52"/>
      <c r="L53" s="52"/>
      <c r="M53" s="52"/>
      <c r="N53" s="52"/>
      <c r="O53" s="72"/>
      <c r="P53" s="103"/>
      <c r="Q53" s="19"/>
      <c r="R53" s="19"/>
      <c r="AB53" s="81"/>
      <c r="AJ53" s="105"/>
      <c r="AK53" s="105"/>
      <c r="AL53" s="105"/>
      <c r="AM53" s="52"/>
      <c r="AN53" s="52"/>
      <c r="AU53" s="389"/>
      <c r="AV53" s="66"/>
      <c r="AW53" s="66"/>
      <c r="AX53" s="66"/>
      <c r="AY53" s="66"/>
      <c r="AZ53" s="66"/>
      <c r="CC53" s="82"/>
      <c r="CD53" s="82"/>
      <c r="CE53" s="43"/>
      <c r="CK53" s="82"/>
      <c r="CP53" s="67"/>
      <c r="CQ53" s="73"/>
      <c r="CR53" s="73"/>
      <c r="CS53" s="67"/>
      <c r="CT53" s="73"/>
      <c r="CU53" s="73"/>
      <c r="CV53" s="67"/>
      <c r="CX53" s="70">
        <f t="shared" si="8"/>
        <v>0</v>
      </c>
      <c r="CY53" s="70">
        <f t="shared" si="14"/>
        <v>0</v>
      </c>
      <c r="CZ53" s="70">
        <f t="shared" si="10"/>
        <v>0</v>
      </c>
      <c r="DA53" s="70">
        <f t="shared" si="12"/>
        <v>0</v>
      </c>
      <c r="DB53" s="70">
        <f t="shared" si="13"/>
        <v>0</v>
      </c>
      <c r="DC53" s="70">
        <f t="shared" si="15"/>
        <v>0</v>
      </c>
      <c r="DE53" s="70">
        <f t="shared" si="11"/>
        <v>0</v>
      </c>
      <c r="DI53" s="96"/>
      <c r="DN53" s="96"/>
      <c r="DS53" s="96"/>
      <c r="EN53" s="96"/>
      <c r="ES53" s="96"/>
      <c r="EX53" s="96"/>
      <c r="FS53" s="139"/>
      <c r="FU53" s="256"/>
      <c r="FV53" s="139"/>
      <c r="FW53" s="139"/>
      <c r="FX53" s="256"/>
      <c r="FY53" s="256"/>
      <c r="FZ53" s="256"/>
      <c r="GA53" s="256"/>
      <c r="GB53" s="256"/>
      <c r="GC53" s="256"/>
      <c r="GD53" s="256"/>
      <c r="GE53" s="256"/>
      <c r="GF53" s="52"/>
      <c r="GG53" s="257"/>
      <c r="GH53" s="258"/>
      <c r="GI53" s="139"/>
      <c r="GJ53" s="139"/>
      <c r="GK53" s="256"/>
      <c r="GL53" s="256"/>
      <c r="GM53" s="256"/>
      <c r="GN53" s="256"/>
      <c r="GO53" s="256"/>
      <c r="GP53" s="256"/>
      <c r="GQ53" s="256"/>
      <c r="GR53" s="256"/>
      <c r="GS53" s="52"/>
      <c r="GT53" s="257"/>
      <c r="GU53" s="258"/>
      <c r="GV53" s="139"/>
      <c r="GW53" s="139"/>
      <c r="GX53" s="258"/>
      <c r="GY53" s="256"/>
      <c r="GZ53" s="256"/>
      <c r="HA53" s="256"/>
      <c r="HB53" s="256"/>
      <c r="HC53" s="256"/>
      <c r="HD53" s="256"/>
      <c r="HE53" s="256"/>
      <c r="HF53" s="52"/>
      <c r="HG53" s="257"/>
      <c r="HH53" s="258"/>
      <c r="HI53" s="139"/>
      <c r="HJ53" s="139"/>
      <c r="HK53" s="256"/>
      <c r="HL53" s="256"/>
      <c r="HM53" s="256"/>
      <c r="HN53" s="256"/>
      <c r="HO53" s="256"/>
      <c r="HP53" s="256"/>
      <c r="HQ53" s="256"/>
      <c r="HR53" s="256"/>
      <c r="HS53" s="52"/>
      <c r="HT53" s="257"/>
      <c r="HU53" s="258"/>
      <c r="HV53" s="139"/>
      <c r="HW53" s="139"/>
      <c r="HX53" s="256"/>
      <c r="HY53" s="256"/>
      <c r="HZ53" s="258"/>
      <c r="IA53" s="256"/>
      <c r="IB53" s="256"/>
      <c r="IC53" s="256"/>
      <c r="ID53" s="256"/>
      <c r="IE53" s="256"/>
      <c r="IF53" s="52"/>
      <c r="IG53" s="256"/>
      <c r="IH53" s="258"/>
      <c r="II53" s="139"/>
      <c r="IJ53" s="139"/>
      <c r="IK53" s="256"/>
      <c r="IL53" s="256"/>
      <c r="IM53" s="256"/>
      <c r="IN53" s="256"/>
      <c r="IO53" s="256"/>
      <c r="IP53" s="256"/>
      <c r="IQ53" s="256"/>
      <c r="IR53" s="256"/>
      <c r="IS53" s="52"/>
      <c r="IT53" s="257"/>
      <c r="IU53" s="258"/>
      <c r="IV53" s="139"/>
      <c r="IW53" s="139"/>
      <c r="IX53" s="258"/>
      <c r="IY53" s="256"/>
      <c r="IZ53" s="256"/>
      <c r="JA53" s="256"/>
      <c r="JB53" s="256"/>
      <c r="JC53" s="256"/>
      <c r="JD53" s="256"/>
      <c r="JE53" s="256"/>
      <c r="JF53" s="52"/>
      <c r="JG53" s="257"/>
      <c r="JH53" s="258"/>
      <c r="JI53" s="139"/>
      <c r="JJ53" s="139"/>
      <c r="JK53" s="256"/>
      <c r="JL53" s="256"/>
      <c r="JM53" s="256"/>
      <c r="JN53" s="256"/>
      <c r="JO53" s="256"/>
      <c r="JP53" s="256"/>
      <c r="JQ53" s="256"/>
      <c r="JR53" s="256"/>
      <c r="JS53" s="52"/>
      <c r="JT53" s="6"/>
      <c r="KH53" s="139"/>
      <c r="KI53" s="139"/>
      <c r="KM53" s="299"/>
      <c r="KR53" s="139"/>
      <c r="KS53" s="139"/>
      <c r="KW53" s="52"/>
    </row>
    <row r="54" spans="1:309" s="70" customFormat="1">
      <c r="A54">
        <v>29</v>
      </c>
      <c r="B54" s="19"/>
      <c r="C54" s="19"/>
      <c r="D54" s="231"/>
      <c r="E54" s="231"/>
      <c r="F54" s="231"/>
      <c r="G54" s="246"/>
      <c r="H54" s="246"/>
      <c r="I54" s="19"/>
      <c r="J54" s="19"/>
      <c r="K54" s="52"/>
      <c r="L54" s="52"/>
      <c r="M54" s="52"/>
      <c r="N54" s="52"/>
      <c r="O54" s="72"/>
      <c r="P54" s="103"/>
      <c r="Q54" s="19"/>
      <c r="R54" s="19"/>
      <c r="AB54" s="81"/>
      <c r="AJ54" s="105"/>
      <c r="AK54" s="105"/>
      <c r="AL54" s="105"/>
      <c r="AM54" s="52"/>
      <c r="AN54" s="52"/>
      <c r="AU54" s="389"/>
      <c r="AV54" s="66"/>
      <c r="AW54" s="66"/>
      <c r="AX54" s="66"/>
      <c r="AY54" s="66"/>
      <c r="AZ54" s="66"/>
      <c r="CC54" s="82"/>
      <c r="CD54" s="82"/>
      <c r="CE54" s="43"/>
      <c r="CK54" s="82"/>
      <c r="CP54" s="67"/>
      <c r="CQ54" s="73"/>
      <c r="CR54" s="73"/>
      <c r="CS54" s="67"/>
      <c r="CT54" s="73"/>
      <c r="CU54" s="73"/>
      <c r="CV54" s="67"/>
      <c r="CX54" s="70">
        <f t="shared" si="8"/>
        <v>0</v>
      </c>
      <c r="CY54" s="70">
        <f t="shared" si="14"/>
        <v>0</v>
      </c>
      <c r="CZ54" s="70">
        <f t="shared" si="10"/>
        <v>0</v>
      </c>
      <c r="DA54" s="70">
        <f t="shared" si="12"/>
        <v>0</v>
      </c>
      <c r="DB54" s="70">
        <f t="shared" si="13"/>
        <v>0</v>
      </c>
      <c r="DC54" s="70">
        <f t="shared" si="15"/>
        <v>0</v>
      </c>
      <c r="DE54" s="70">
        <f t="shared" si="11"/>
        <v>0</v>
      </c>
      <c r="DI54" s="96"/>
      <c r="DN54" s="96"/>
      <c r="DS54" s="96"/>
      <c r="EN54" s="96"/>
      <c r="ES54" s="96"/>
      <c r="EX54" s="96"/>
      <c r="FS54" s="139"/>
      <c r="FU54" s="256"/>
      <c r="FV54" s="139"/>
      <c r="FW54" s="139"/>
      <c r="FX54" s="256"/>
      <c r="FY54" s="256"/>
      <c r="FZ54" s="256"/>
      <c r="GA54" s="256"/>
      <c r="GB54" s="256"/>
      <c r="GC54" s="256"/>
      <c r="GD54" s="256"/>
      <c r="GE54" s="256"/>
      <c r="GF54" s="52"/>
      <c r="GG54" s="257"/>
      <c r="GH54" s="258"/>
      <c r="GI54" s="139"/>
      <c r="GJ54" s="139"/>
      <c r="GK54" s="256"/>
      <c r="GL54" s="256"/>
      <c r="GM54" s="256"/>
      <c r="GN54" s="256"/>
      <c r="GO54" s="256"/>
      <c r="GP54" s="256"/>
      <c r="GQ54" s="256"/>
      <c r="GR54" s="256"/>
      <c r="GS54" s="52"/>
      <c r="GT54" s="257"/>
      <c r="GU54" s="258"/>
      <c r="GV54" s="139"/>
      <c r="GW54" s="139"/>
      <c r="GX54" s="258"/>
      <c r="GY54" s="256"/>
      <c r="GZ54" s="256"/>
      <c r="HA54" s="256"/>
      <c r="HB54" s="256"/>
      <c r="HC54" s="256"/>
      <c r="HD54" s="256"/>
      <c r="HE54" s="256"/>
      <c r="HF54" s="52"/>
      <c r="HG54" s="257"/>
      <c r="HH54" s="258"/>
      <c r="HI54" s="139"/>
      <c r="HJ54" s="139"/>
      <c r="HK54" s="256"/>
      <c r="HL54" s="256"/>
      <c r="HM54" s="256"/>
      <c r="HN54" s="256"/>
      <c r="HO54" s="256"/>
      <c r="HP54" s="256"/>
      <c r="HQ54" s="256"/>
      <c r="HR54" s="256"/>
      <c r="HS54" s="52"/>
      <c r="HT54" s="257"/>
      <c r="HU54" s="258"/>
      <c r="HV54" s="139"/>
      <c r="HW54" s="139"/>
      <c r="HX54" s="256"/>
      <c r="HY54" s="256"/>
      <c r="HZ54" s="258"/>
      <c r="IA54" s="256"/>
      <c r="IB54" s="256"/>
      <c r="IC54" s="256"/>
      <c r="ID54" s="256"/>
      <c r="IE54" s="256"/>
      <c r="IF54" s="52"/>
      <c r="IG54" s="256"/>
      <c r="IH54" s="258"/>
      <c r="II54" s="139"/>
      <c r="IJ54" s="139"/>
      <c r="IK54" s="256"/>
      <c r="IL54" s="256"/>
      <c r="IM54" s="256"/>
      <c r="IN54" s="256"/>
      <c r="IO54" s="256"/>
      <c r="IP54" s="256"/>
      <c r="IQ54" s="256"/>
      <c r="IR54" s="256"/>
      <c r="IS54" s="52"/>
      <c r="IT54" s="257"/>
      <c r="IU54" s="258"/>
      <c r="IV54" s="139"/>
      <c r="IW54" s="139"/>
      <c r="IX54" s="258"/>
      <c r="IY54" s="256"/>
      <c r="IZ54" s="256"/>
      <c r="JA54" s="256"/>
      <c r="JB54" s="256"/>
      <c r="JC54" s="256"/>
      <c r="JD54" s="256"/>
      <c r="JE54" s="256"/>
      <c r="JF54" s="52"/>
      <c r="JG54" s="257"/>
      <c r="JH54" s="258"/>
      <c r="JI54" s="139"/>
      <c r="JJ54" s="139"/>
      <c r="JK54" s="256"/>
      <c r="JL54" s="256"/>
      <c r="JM54" s="256"/>
      <c r="JN54" s="256"/>
      <c r="JO54" s="256"/>
      <c r="JP54" s="256"/>
      <c r="JQ54" s="256"/>
      <c r="JR54" s="256"/>
      <c r="JS54" s="52"/>
      <c r="JT54" s="6"/>
      <c r="KH54" s="139"/>
      <c r="KI54" s="139"/>
      <c r="KM54" s="299"/>
      <c r="KR54" s="139"/>
      <c r="KS54" s="139"/>
      <c r="KW54" s="52"/>
    </row>
    <row r="55" spans="1:309" s="70" customFormat="1">
      <c r="A55">
        <v>30</v>
      </c>
      <c r="B55" s="19"/>
      <c r="C55" s="19"/>
      <c r="D55" s="231"/>
      <c r="E55" s="231"/>
      <c r="F55" s="231"/>
      <c r="G55" s="246"/>
      <c r="H55" s="246"/>
      <c r="I55" s="19"/>
      <c r="J55" s="19"/>
      <c r="K55" s="52"/>
      <c r="L55" s="52"/>
      <c r="M55" s="52"/>
      <c r="N55" s="52"/>
      <c r="O55" s="72"/>
      <c r="P55" s="103"/>
      <c r="Q55" s="19"/>
      <c r="R55" s="19"/>
      <c r="AB55" s="81"/>
      <c r="AJ55" s="105"/>
      <c r="AK55" s="105"/>
      <c r="AL55" s="105"/>
      <c r="AM55" s="52"/>
      <c r="AN55" s="52"/>
      <c r="AU55" s="389"/>
      <c r="AV55" s="66"/>
      <c r="AW55" s="66"/>
      <c r="AX55" s="66"/>
      <c r="AY55" s="66"/>
      <c r="AZ55" s="66"/>
      <c r="CC55" s="82"/>
      <c r="CD55" s="82"/>
      <c r="CE55" s="43"/>
      <c r="CK55" s="82"/>
      <c r="CP55" s="67"/>
      <c r="CQ55" s="73"/>
      <c r="CR55" s="73"/>
      <c r="CS55" s="67"/>
      <c r="CT55" s="73"/>
      <c r="CU55" s="73"/>
      <c r="CV55" s="67"/>
      <c r="CX55" s="70">
        <f t="shared" si="8"/>
        <v>0</v>
      </c>
      <c r="CY55" s="70">
        <f t="shared" si="14"/>
        <v>0</v>
      </c>
      <c r="CZ55" s="70">
        <f t="shared" si="10"/>
        <v>0</v>
      </c>
      <c r="DA55" s="70">
        <f t="shared" si="12"/>
        <v>0</v>
      </c>
      <c r="DB55" s="70">
        <f t="shared" si="13"/>
        <v>0</v>
      </c>
      <c r="DC55" s="70">
        <f t="shared" si="15"/>
        <v>0</v>
      </c>
      <c r="DE55" s="70">
        <f t="shared" si="11"/>
        <v>0</v>
      </c>
      <c r="DI55" s="96"/>
      <c r="DN55" s="96"/>
      <c r="DS55" s="96"/>
      <c r="EN55" s="96"/>
      <c r="ES55" s="96"/>
      <c r="EX55" s="96"/>
      <c r="FS55" s="139"/>
      <c r="FU55" s="256"/>
      <c r="FV55" s="139"/>
      <c r="FW55" s="139"/>
      <c r="FX55" s="256"/>
      <c r="FY55" s="256"/>
      <c r="FZ55" s="256"/>
      <c r="GA55" s="256"/>
      <c r="GB55" s="256"/>
      <c r="GC55" s="256"/>
      <c r="GD55" s="256"/>
      <c r="GE55" s="256"/>
      <c r="GF55" s="52"/>
      <c r="GG55" s="257"/>
      <c r="GH55" s="258"/>
      <c r="GI55" s="139"/>
      <c r="GJ55" s="139"/>
      <c r="GK55" s="256"/>
      <c r="GL55" s="256"/>
      <c r="GM55" s="256"/>
      <c r="GN55" s="256"/>
      <c r="GO55" s="256"/>
      <c r="GP55" s="256"/>
      <c r="GQ55" s="256"/>
      <c r="GR55" s="256"/>
      <c r="GS55" s="52"/>
      <c r="GT55" s="257"/>
      <c r="GU55" s="258"/>
      <c r="GV55" s="139"/>
      <c r="GW55" s="139"/>
      <c r="GX55" s="258"/>
      <c r="GY55" s="256"/>
      <c r="GZ55" s="256"/>
      <c r="HA55" s="256"/>
      <c r="HB55" s="256"/>
      <c r="HC55" s="256"/>
      <c r="HD55" s="256"/>
      <c r="HE55" s="256"/>
      <c r="HF55" s="52"/>
      <c r="HG55" s="257"/>
      <c r="HH55" s="258"/>
      <c r="HI55" s="139"/>
      <c r="HJ55" s="139"/>
      <c r="HK55" s="256"/>
      <c r="HL55" s="256"/>
      <c r="HM55" s="256"/>
      <c r="HN55" s="256"/>
      <c r="HO55" s="256"/>
      <c r="HP55" s="256"/>
      <c r="HQ55" s="256"/>
      <c r="HR55" s="256"/>
      <c r="HS55" s="52"/>
      <c r="HT55" s="257"/>
      <c r="HU55" s="258"/>
      <c r="HV55" s="139"/>
      <c r="HW55" s="139"/>
      <c r="HX55" s="256"/>
      <c r="HY55" s="256"/>
      <c r="HZ55" s="258"/>
      <c r="IA55" s="256"/>
      <c r="IB55" s="256"/>
      <c r="IC55" s="256"/>
      <c r="ID55" s="256"/>
      <c r="IE55" s="256"/>
      <c r="IF55" s="52"/>
      <c r="IG55" s="256"/>
      <c r="IH55" s="258"/>
      <c r="II55" s="139"/>
      <c r="IJ55" s="139"/>
      <c r="IK55" s="256"/>
      <c r="IL55" s="256"/>
      <c r="IM55" s="256"/>
      <c r="IN55" s="256"/>
      <c r="IO55" s="256"/>
      <c r="IP55" s="256"/>
      <c r="IQ55" s="256"/>
      <c r="IR55" s="256"/>
      <c r="IS55" s="52"/>
      <c r="IT55" s="257"/>
      <c r="IU55" s="258"/>
      <c r="IV55" s="139"/>
      <c r="IW55" s="139"/>
      <c r="IX55" s="258"/>
      <c r="IY55" s="256"/>
      <c r="IZ55" s="256"/>
      <c r="JA55" s="256"/>
      <c r="JB55" s="256"/>
      <c r="JC55" s="256"/>
      <c r="JD55" s="256"/>
      <c r="JE55" s="256"/>
      <c r="JF55" s="52"/>
      <c r="JG55" s="257"/>
      <c r="JH55" s="258"/>
      <c r="JI55" s="139"/>
      <c r="JJ55" s="139"/>
      <c r="JK55" s="256"/>
      <c r="JL55" s="256"/>
      <c r="JM55" s="256"/>
      <c r="JN55" s="256"/>
      <c r="JO55" s="256"/>
      <c r="JP55" s="256"/>
      <c r="JQ55" s="256"/>
      <c r="JR55" s="256"/>
      <c r="JS55" s="52"/>
      <c r="JT55" s="6"/>
      <c r="KH55" s="139"/>
      <c r="KI55" s="139"/>
      <c r="KM55" s="299"/>
      <c r="KR55" s="139"/>
      <c r="KS55" s="139"/>
      <c r="KW55" s="52"/>
    </row>
    <row r="56" spans="1:309" s="70" customFormat="1">
      <c r="A56">
        <v>31</v>
      </c>
      <c r="B56" s="19"/>
      <c r="C56" s="19"/>
      <c r="D56" s="231"/>
      <c r="E56" s="231"/>
      <c r="F56" s="231"/>
      <c r="G56" s="246"/>
      <c r="H56" s="246"/>
      <c r="I56" s="19"/>
      <c r="J56" s="19"/>
      <c r="K56" s="52"/>
      <c r="L56" s="52"/>
      <c r="M56" s="52"/>
      <c r="N56" s="52"/>
      <c r="O56" s="72"/>
      <c r="P56" s="103"/>
      <c r="Q56" s="19"/>
      <c r="R56" s="19"/>
      <c r="AB56" s="81"/>
      <c r="AJ56" s="105"/>
      <c r="AK56" s="105"/>
      <c r="AL56" s="105"/>
      <c r="AM56" s="52"/>
      <c r="AN56" s="52"/>
      <c r="AU56" s="389"/>
      <c r="AV56" s="66"/>
      <c r="AW56" s="66"/>
      <c r="AX56" s="66"/>
      <c r="AY56" s="66"/>
      <c r="AZ56" s="66"/>
      <c r="CC56" s="82"/>
      <c r="CD56" s="82"/>
      <c r="CE56" s="43"/>
      <c r="CK56" s="82"/>
      <c r="CP56" s="67"/>
      <c r="CQ56" s="73"/>
      <c r="CR56" s="104"/>
      <c r="CS56" s="67"/>
      <c r="CT56" s="73"/>
      <c r="CU56" s="73"/>
      <c r="CV56" s="67"/>
      <c r="CX56" s="70">
        <f t="shared" si="8"/>
        <v>0</v>
      </c>
      <c r="CY56" s="70">
        <f t="shared" si="14"/>
        <v>0</v>
      </c>
      <c r="CZ56" s="70">
        <f t="shared" si="10"/>
        <v>0</v>
      </c>
      <c r="DA56" s="70">
        <f t="shared" si="12"/>
        <v>0</v>
      </c>
      <c r="DB56" s="70">
        <f t="shared" si="13"/>
        <v>0</v>
      </c>
      <c r="DC56" s="70">
        <f t="shared" si="15"/>
        <v>0</v>
      </c>
      <c r="DE56" s="70">
        <f t="shared" si="11"/>
        <v>0</v>
      </c>
      <c r="DI56" s="96"/>
      <c r="DN56" s="96"/>
      <c r="DS56" s="96"/>
      <c r="EN56" s="96"/>
      <c r="ES56" s="96"/>
      <c r="EX56" s="96"/>
      <c r="FS56" s="139"/>
      <c r="FU56" s="256"/>
      <c r="FV56" s="139"/>
      <c r="FW56" s="139"/>
      <c r="FX56" s="256"/>
      <c r="FY56" s="256"/>
      <c r="FZ56" s="256"/>
      <c r="GA56" s="256"/>
      <c r="GB56" s="256"/>
      <c r="GC56" s="256"/>
      <c r="GD56" s="256"/>
      <c r="GE56" s="256"/>
      <c r="GF56" s="52"/>
      <c r="GG56" s="257"/>
      <c r="GH56" s="258"/>
      <c r="GI56" s="139"/>
      <c r="GJ56" s="139"/>
      <c r="GK56" s="256"/>
      <c r="GL56" s="256"/>
      <c r="GM56" s="256"/>
      <c r="GN56" s="256"/>
      <c r="GO56" s="256"/>
      <c r="GP56" s="256"/>
      <c r="GQ56" s="256"/>
      <c r="GR56" s="256"/>
      <c r="GS56" s="52"/>
      <c r="GT56" s="257"/>
      <c r="GU56" s="258"/>
      <c r="GV56" s="139"/>
      <c r="GW56" s="139"/>
      <c r="GX56" s="258"/>
      <c r="GY56" s="256"/>
      <c r="GZ56" s="256"/>
      <c r="HA56" s="256"/>
      <c r="HB56" s="256"/>
      <c r="HC56" s="256"/>
      <c r="HD56" s="256"/>
      <c r="HE56" s="256"/>
      <c r="HF56" s="52"/>
      <c r="HG56" s="257"/>
      <c r="HH56" s="258"/>
      <c r="HI56" s="139"/>
      <c r="HJ56" s="139"/>
      <c r="HK56" s="256"/>
      <c r="HL56" s="256"/>
      <c r="HM56" s="256"/>
      <c r="HN56" s="256"/>
      <c r="HO56" s="256"/>
      <c r="HP56" s="256"/>
      <c r="HQ56" s="256"/>
      <c r="HR56" s="256"/>
      <c r="HS56" s="52"/>
      <c r="HT56" s="257"/>
      <c r="HU56" s="258"/>
      <c r="HV56" s="139"/>
      <c r="HW56" s="139"/>
      <c r="HX56" s="256"/>
      <c r="HY56" s="256"/>
      <c r="HZ56" s="258"/>
      <c r="IA56" s="256"/>
      <c r="IB56" s="256"/>
      <c r="IC56" s="256"/>
      <c r="ID56" s="256"/>
      <c r="IE56" s="256"/>
      <c r="IF56" s="52"/>
      <c r="IG56" s="256"/>
      <c r="IH56" s="258"/>
      <c r="II56" s="139"/>
      <c r="IJ56" s="139"/>
      <c r="IK56" s="256"/>
      <c r="IL56" s="256"/>
      <c r="IM56" s="256"/>
      <c r="IN56" s="256"/>
      <c r="IO56" s="256"/>
      <c r="IP56" s="256"/>
      <c r="IQ56" s="256"/>
      <c r="IR56" s="256"/>
      <c r="IS56" s="52"/>
      <c r="IT56" s="257"/>
      <c r="IU56" s="258"/>
      <c r="IV56" s="139"/>
      <c r="IW56" s="139"/>
      <c r="IX56" s="258"/>
      <c r="IY56" s="256"/>
      <c r="IZ56" s="256"/>
      <c r="JA56" s="256"/>
      <c r="JB56" s="256"/>
      <c r="JC56" s="256"/>
      <c r="JD56" s="256"/>
      <c r="JE56" s="256"/>
      <c r="JF56" s="52"/>
      <c r="JG56" s="257"/>
      <c r="JH56" s="258"/>
      <c r="JI56" s="139"/>
      <c r="JJ56" s="139"/>
      <c r="JK56" s="256"/>
      <c r="JL56" s="256"/>
      <c r="JM56" s="256"/>
      <c r="JN56" s="256"/>
      <c r="JO56" s="256"/>
      <c r="JP56" s="256"/>
      <c r="JQ56" s="256"/>
      <c r="JR56" s="256"/>
      <c r="JS56" s="52"/>
      <c r="JT56" s="6"/>
      <c r="JU56" s="363"/>
      <c r="JV56" s="363"/>
      <c r="JW56" s="363"/>
      <c r="KH56" s="139"/>
      <c r="KI56" s="139"/>
      <c r="KM56" s="299"/>
      <c r="KR56" s="139"/>
      <c r="KS56" s="139"/>
      <c r="KW56" s="52"/>
    </row>
    <row r="57" spans="1:309" s="70" customFormat="1">
      <c r="A57">
        <v>32</v>
      </c>
      <c r="B57" s="19"/>
      <c r="C57" s="19"/>
      <c r="D57" s="231"/>
      <c r="E57" s="231"/>
      <c r="F57" s="231"/>
      <c r="G57" s="246"/>
      <c r="H57" s="246"/>
      <c r="I57" s="19"/>
      <c r="J57" s="19"/>
      <c r="K57" s="52"/>
      <c r="L57" s="52"/>
      <c r="M57" s="52"/>
      <c r="N57" s="52"/>
      <c r="O57" s="72"/>
      <c r="P57" s="103"/>
      <c r="Q57" s="19"/>
      <c r="R57" s="19"/>
      <c r="AB57" s="81"/>
      <c r="AJ57" s="105"/>
      <c r="AK57" s="105"/>
      <c r="AL57" s="105"/>
      <c r="AM57" s="52"/>
      <c r="AN57" s="52"/>
      <c r="AU57" s="389"/>
      <c r="AV57" s="66"/>
      <c r="AW57" s="66"/>
      <c r="AX57" s="66"/>
      <c r="AY57" s="66"/>
      <c r="AZ57" s="66"/>
      <c r="CC57" s="82"/>
      <c r="CD57" s="82"/>
      <c r="CE57" s="43"/>
      <c r="CK57" s="82"/>
      <c r="CP57" s="67"/>
      <c r="CQ57" s="73"/>
      <c r="CR57" s="104"/>
      <c r="CS57" s="67"/>
      <c r="CT57" s="73"/>
      <c r="CU57" s="73"/>
      <c r="CV57" s="67"/>
      <c r="CX57" s="70">
        <f t="shared" si="8"/>
        <v>0</v>
      </c>
      <c r="CY57" s="70">
        <f t="shared" si="14"/>
        <v>0</v>
      </c>
      <c r="CZ57" s="70">
        <f t="shared" si="10"/>
        <v>0</v>
      </c>
      <c r="DA57" s="70">
        <f t="shared" si="12"/>
        <v>0</v>
      </c>
      <c r="DB57" s="70">
        <f t="shared" si="13"/>
        <v>0</v>
      </c>
      <c r="DC57" s="70">
        <f t="shared" si="15"/>
        <v>0</v>
      </c>
      <c r="DE57" s="70">
        <f t="shared" si="11"/>
        <v>0</v>
      </c>
      <c r="DI57" s="96"/>
      <c r="DN57" s="96"/>
      <c r="DS57" s="96"/>
      <c r="EN57" s="96"/>
      <c r="ES57" s="96"/>
      <c r="EX57" s="96"/>
      <c r="FS57" s="139"/>
      <c r="FU57" s="256"/>
      <c r="FV57" s="139"/>
      <c r="FW57" s="139"/>
      <c r="FX57" s="256"/>
      <c r="FY57" s="256"/>
      <c r="FZ57" s="256"/>
      <c r="GA57" s="256"/>
      <c r="GB57" s="256"/>
      <c r="GC57" s="256"/>
      <c r="GD57" s="256"/>
      <c r="GE57" s="256"/>
      <c r="GF57" s="52"/>
      <c r="GG57" s="257"/>
      <c r="GH57" s="258"/>
      <c r="GI57" s="139"/>
      <c r="GJ57" s="139"/>
      <c r="GK57" s="256"/>
      <c r="GL57" s="256"/>
      <c r="GM57" s="256"/>
      <c r="GN57" s="256"/>
      <c r="GO57" s="256"/>
      <c r="GP57" s="256"/>
      <c r="GQ57" s="256"/>
      <c r="GR57" s="256"/>
      <c r="GS57" s="52"/>
      <c r="GT57" s="257"/>
      <c r="GU57" s="258"/>
      <c r="GV57" s="139"/>
      <c r="GW57" s="139"/>
      <c r="GX57" s="258"/>
      <c r="GY57" s="256"/>
      <c r="GZ57" s="256"/>
      <c r="HA57" s="256"/>
      <c r="HB57" s="256"/>
      <c r="HC57" s="256"/>
      <c r="HD57" s="256"/>
      <c r="HE57" s="256"/>
      <c r="HF57" s="52"/>
      <c r="HG57" s="257"/>
      <c r="HH57" s="258"/>
      <c r="HI57" s="139"/>
      <c r="HJ57" s="139"/>
      <c r="HK57" s="256"/>
      <c r="HL57" s="256"/>
      <c r="HM57" s="256"/>
      <c r="HN57" s="256"/>
      <c r="HO57" s="256"/>
      <c r="HP57" s="256"/>
      <c r="HQ57" s="256"/>
      <c r="HR57" s="256"/>
      <c r="HS57" s="52"/>
      <c r="HT57" s="257"/>
      <c r="HU57" s="258"/>
      <c r="HV57" s="139"/>
      <c r="HW57" s="139"/>
      <c r="HX57" s="256"/>
      <c r="HY57" s="256"/>
      <c r="HZ57" s="258"/>
      <c r="IA57" s="256"/>
      <c r="IB57" s="256"/>
      <c r="IC57" s="256"/>
      <c r="ID57" s="256"/>
      <c r="IE57" s="256"/>
      <c r="IF57" s="52"/>
      <c r="IG57" s="256"/>
      <c r="IH57" s="258"/>
      <c r="II57" s="139"/>
      <c r="IJ57" s="139"/>
      <c r="IK57" s="256"/>
      <c r="IL57" s="256"/>
      <c r="IM57" s="256"/>
      <c r="IN57" s="256"/>
      <c r="IO57" s="256"/>
      <c r="IP57" s="256"/>
      <c r="IQ57" s="256"/>
      <c r="IR57" s="256"/>
      <c r="IS57" s="52"/>
      <c r="IT57" s="257"/>
      <c r="IU57" s="258"/>
      <c r="IV57" s="139"/>
      <c r="IW57" s="139"/>
      <c r="IX57" s="258"/>
      <c r="IY57" s="256"/>
      <c r="IZ57" s="256"/>
      <c r="JA57" s="256"/>
      <c r="JB57" s="256"/>
      <c r="JC57" s="256"/>
      <c r="JD57" s="256"/>
      <c r="JE57" s="256"/>
      <c r="JF57" s="52"/>
      <c r="JG57" s="257"/>
      <c r="JH57" s="258"/>
      <c r="JI57" s="139"/>
      <c r="JJ57" s="139"/>
      <c r="JK57" s="256"/>
      <c r="JL57" s="256"/>
      <c r="JM57" s="256"/>
      <c r="JN57" s="256"/>
      <c r="JO57" s="256"/>
      <c r="JP57" s="256"/>
      <c r="JQ57" s="256"/>
      <c r="JR57" s="256"/>
      <c r="JS57" s="52"/>
      <c r="JT57" s="6"/>
      <c r="JU57" s="363"/>
      <c r="JV57" s="363"/>
      <c r="JW57" s="363"/>
      <c r="KH57" s="139"/>
      <c r="KI57" s="139"/>
      <c r="KM57" s="299"/>
      <c r="KR57" s="139"/>
      <c r="KS57" s="139"/>
      <c r="KW57" s="52"/>
    </row>
    <row r="58" spans="1:309" s="70" customFormat="1">
      <c r="A58">
        <v>33</v>
      </c>
      <c r="B58" s="19"/>
      <c r="C58" s="19"/>
      <c r="D58" s="231"/>
      <c r="E58" s="231"/>
      <c r="F58" s="231"/>
      <c r="G58" s="246"/>
      <c r="H58" s="246"/>
      <c r="I58" s="19"/>
      <c r="J58" s="19"/>
      <c r="K58" s="52"/>
      <c r="L58" s="52"/>
      <c r="M58" s="52"/>
      <c r="N58" s="52"/>
      <c r="O58" s="72"/>
      <c r="P58" s="103"/>
      <c r="Q58" s="19"/>
      <c r="R58" s="19"/>
      <c r="AB58" s="81"/>
      <c r="AJ58" s="105"/>
      <c r="AK58" s="105"/>
      <c r="AL58" s="105"/>
      <c r="AM58" s="52"/>
      <c r="AN58" s="52"/>
      <c r="AU58" s="389"/>
      <c r="AV58" s="66"/>
      <c r="AW58" s="66"/>
      <c r="AX58" s="66"/>
      <c r="AY58" s="66"/>
      <c r="AZ58" s="66"/>
      <c r="CC58" s="82"/>
      <c r="CD58" s="82"/>
      <c r="CE58" s="43"/>
      <c r="CK58" s="82"/>
      <c r="CP58" s="67"/>
      <c r="CQ58" s="73"/>
      <c r="CR58" s="104"/>
      <c r="CS58" s="67"/>
      <c r="CT58" s="73"/>
      <c r="CU58" s="73"/>
      <c r="CV58" s="67"/>
      <c r="CX58" s="70">
        <f t="shared" si="8"/>
        <v>0</v>
      </c>
      <c r="CY58" s="70">
        <f t="shared" si="14"/>
        <v>0</v>
      </c>
      <c r="CZ58" s="70">
        <f t="shared" si="10"/>
        <v>0</v>
      </c>
      <c r="DA58" s="70">
        <f t="shared" si="12"/>
        <v>0</v>
      </c>
      <c r="DB58" s="70">
        <f t="shared" si="13"/>
        <v>0</v>
      </c>
      <c r="DC58" s="70">
        <f t="shared" si="15"/>
        <v>0</v>
      </c>
      <c r="DE58" s="70">
        <f t="shared" si="11"/>
        <v>0</v>
      </c>
      <c r="DI58" s="96"/>
      <c r="DN58" s="96"/>
      <c r="DS58" s="96"/>
      <c r="EN58" s="96"/>
      <c r="ES58" s="96"/>
      <c r="EX58" s="96"/>
      <c r="FS58" s="139"/>
      <c r="FU58" s="256"/>
      <c r="FV58" s="139"/>
      <c r="FW58" s="139"/>
      <c r="FX58" s="256"/>
      <c r="FY58" s="256"/>
      <c r="FZ58" s="256"/>
      <c r="GA58" s="256"/>
      <c r="GB58" s="256"/>
      <c r="GC58" s="256"/>
      <c r="GD58" s="256"/>
      <c r="GE58" s="256"/>
      <c r="GF58" s="52"/>
      <c r="GG58" s="257"/>
      <c r="GH58" s="258"/>
      <c r="GI58" s="139"/>
      <c r="GJ58" s="139"/>
      <c r="GK58" s="256"/>
      <c r="GL58" s="256"/>
      <c r="GM58" s="256"/>
      <c r="GN58" s="256"/>
      <c r="GO58" s="256"/>
      <c r="GP58" s="256"/>
      <c r="GQ58" s="256"/>
      <c r="GR58" s="256"/>
      <c r="GS58" s="52"/>
      <c r="GT58" s="257"/>
      <c r="GU58" s="258"/>
      <c r="GV58" s="139"/>
      <c r="GW58" s="139"/>
      <c r="GX58" s="258"/>
      <c r="GY58" s="256"/>
      <c r="GZ58" s="256"/>
      <c r="HA58" s="256"/>
      <c r="HB58" s="256"/>
      <c r="HC58" s="256"/>
      <c r="HD58" s="256"/>
      <c r="HE58" s="256"/>
      <c r="HF58" s="52"/>
      <c r="HG58" s="257"/>
      <c r="HH58" s="258"/>
      <c r="HI58" s="139"/>
      <c r="HJ58" s="139"/>
      <c r="HK58" s="256"/>
      <c r="HL58" s="256"/>
      <c r="HM58" s="256"/>
      <c r="HN58" s="256"/>
      <c r="HO58" s="256"/>
      <c r="HP58" s="256"/>
      <c r="HQ58" s="256"/>
      <c r="HR58" s="256"/>
      <c r="HS58" s="52"/>
      <c r="HT58" s="257"/>
      <c r="HU58" s="258"/>
      <c r="HV58" s="139"/>
      <c r="HW58" s="139"/>
      <c r="HX58" s="256"/>
      <c r="HY58" s="256"/>
      <c r="HZ58" s="258"/>
      <c r="IA58" s="256"/>
      <c r="IB58" s="256"/>
      <c r="IC58" s="256"/>
      <c r="ID58" s="256"/>
      <c r="IE58" s="256"/>
      <c r="IF58" s="52"/>
      <c r="IG58" s="256"/>
      <c r="IH58" s="258"/>
      <c r="II58" s="139"/>
      <c r="IJ58" s="139"/>
      <c r="IK58" s="256"/>
      <c r="IL58" s="256"/>
      <c r="IM58" s="256"/>
      <c r="IN58" s="256"/>
      <c r="IO58" s="256"/>
      <c r="IP58" s="256"/>
      <c r="IQ58" s="256"/>
      <c r="IR58" s="256"/>
      <c r="IS58" s="52"/>
      <c r="IT58" s="257"/>
      <c r="IU58" s="258"/>
      <c r="IV58" s="139"/>
      <c r="IW58" s="139"/>
      <c r="IX58" s="258"/>
      <c r="IY58" s="256"/>
      <c r="IZ58" s="256"/>
      <c r="JA58" s="256"/>
      <c r="JB58" s="256"/>
      <c r="JC58" s="256"/>
      <c r="JD58" s="256"/>
      <c r="JE58" s="256"/>
      <c r="JF58" s="52"/>
      <c r="JG58" s="257"/>
      <c r="JH58" s="258"/>
      <c r="JI58" s="139"/>
      <c r="JJ58" s="139"/>
      <c r="JK58" s="256"/>
      <c r="JL58" s="256"/>
      <c r="JM58" s="256"/>
      <c r="JN58" s="256"/>
      <c r="JO58" s="256"/>
      <c r="JP58" s="256"/>
      <c r="JQ58" s="256"/>
      <c r="JR58" s="256"/>
      <c r="JS58" s="52"/>
      <c r="JT58" s="6"/>
      <c r="JU58" s="363"/>
      <c r="JV58" s="363"/>
      <c r="JW58" s="363"/>
      <c r="KH58" s="139"/>
      <c r="KI58" s="139"/>
      <c r="KM58" s="299"/>
      <c r="KR58" s="139"/>
      <c r="KS58" s="139"/>
      <c r="KW58" s="52"/>
    </row>
    <row r="59" spans="1:309" s="70" customFormat="1">
      <c r="A59">
        <v>34</v>
      </c>
      <c r="B59" s="19"/>
      <c r="C59" s="19"/>
      <c r="D59" s="231"/>
      <c r="E59" s="231"/>
      <c r="F59" s="231"/>
      <c r="G59" s="246"/>
      <c r="H59" s="246"/>
      <c r="I59" s="19"/>
      <c r="J59" s="19"/>
      <c r="K59" s="52"/>
      <c r="L59" s="52"/>
      <c r="M59" s="52"/>
      <c r="N59" s="52"/>
      <c r="O59" s="72"/>
      <c r="P59" s="103"/>
      <c r="Q59" s="19"/>
      <c r="R59" s="19"/>
      <c r="AB59" s="81"/>
      <c r="AJ59" s="105"/>
      <c r="AK59" s="105"/>
      <c r="AL59" s="105"/>
      <c r="AM59" s="52"/>
      <c r="AN59" s="52"/>
      <c r="AV59" s="66"/>
      <c r="AW59" s="66"/>
      <c r="AX59" s="66"/>
      <c r="AY59" s="66"/>
      <c r="AZ59" s="66"/>
      <c r="CC59" s="82"/>
      <c r="CD59" s="82"/>
      <c r="CE59" s="43"/>
      <c r="CK59" s="82"/>
      <c r="CP59" s="67"/>
      <c r="CQ59" s="73"/>
      <c r="CR59" s="104"/>
      <c r="CS59" s="67"/>
      <c r="CT59" s="73"/>
      <c r="CU59" s="73"/>
      <c r="CV59" s="67"/>
      <c r="CX59" s="70">
        <f t="shared" si="8"/>
        <v>0</v>
      </c>
      <c r="CY59" s="70">
        <f t="shared" si="14"/>
        <v>0</v>
      </c>
      <c r="CZ59" s="70">
        <f t="shared" si="10"/>
        <v>0</v>
      </c>
      <c r="DA59" s="70">
        <f t="shared" si="12"/>
        <v>0</v>
      </c>
      <c r="DB59" s="70">
        <f t="shared" si="13"/>
        <v>0</v>
      </c>
      <c r="DC59" s="70">
        <f t="shared" si="15"/>
        <v>0</v>
      </c>
      <c r="DE59" s="70">
        <f t="shared" si="11"/>
        <v>0</v>
      </c>
      <c r="DI59" s="96"/>
      <c r="DN59" s="96"/>
      <c r="DS59" s="96"/>
      <c r="EN59" s="96"/>
      <c r="ES59" s="96"/>
      <c r="EX59" s="96"/>
      <c r="FS59" s="139"/>
      <c r="FU59" s="256"/>
      <c r="FV59" s="139"/>
      <c r="FW59" s="139"/>
      <c r="FX59" s="256"/>
      <c r="FY59" s="256"/>
      <c r="FZ59" s="256"/>
      <c r="GA59" s="256"/>
      <c r="GB59" s="256"/>
      <c r="GC59" s="256"/>
      <c r="GD59" s="256"/>
      <c r="GE59" s="256"/>
      <c r="GF59" s="52"/>
      <c r="GG59" s="257"/>
      <c r="GH59" s="258"/>
      <c r="GI59" s="139"/>
      <c r="GJ59" s="139"/>
      <c r="GK59" s="256"/>
      <c r="GL59" s="256"/>
      <c r="GM59" s="256"/>
      <c r="GN59" s="256"/>
      <c r="GO59" s="256"/>
      <c r="GP59" s="256"/>
      <c r="GQ59" s="256"/>
      <c r="GR59" s="256"/>
      <c r="GS59" s="52"/>
      <c r="GT59" s="257"/>
      <c r="GU59" s="258"/>
      <c r="GV59" s="139"/>
      <c r="GW59" s="139"/>
      <c r="GX59" s="258"/>
      <c r="GY59" s="256"/>
      <c r="GZ59" s="256"/>
      <c r="HA59" s="256"/>
      <c r="HB59" s="256"/>
      <c r="HC59" s="256"/>
      <c r="HD59" s="256"/>
      <c r="HE59" s="256"/>
      <c r="HF59" s="52"/>
      <c r="HG59" s="257"/>
      <c r="HH59" s="258"/>
      <c r="HI59" s="139"/>
      <c r="HJ59" s="139"/>
      <c r="HK59" s="256"/>
      <c r="HL59" s="256"/>
      <c r="HM59" s="256"/>
      <c r="HN59" s="256"/>
      <c r="HO59" s="256"/>
      <c r="HP59" s="256"/>
      <c r="HQ59" s="256"/>
      <c r="HR59" s="256"/>
      <c r="HS59" s="52"/>
      <c r="HT59" s="257"/>
      <c r="HU59" s="258"/>
      <c r="HV59" s="139"/>
      <c r="HW59" s="139"/>
      <c r="HX59" s="256"/>
      <c r="HY59" s="256"/>
      <c r="HZ59" s="258"/>
      <c r="IA59" s="256"/>
      <c r="IB59" s="256"/>
      <c r="IC59" s="256"/>
      <c r="ID59" s="256"/>
      <c r="IE59" s="256"/>
      <c r="IF59" s="52"/>
      <c r="IG59" s="256"/>
      <c r="IH59" s="258"/>
      <c r="II59" s="139"/>
      <c r="IJ59" s="139"/>
      <c r="IK59" s="256"/>
      <c r="IL59" s="256"/>
      <c r="IM59" s="256"/>
      <c r="IN59" s="256"/>
      <c r="IO59" s="256"/>
      <c r="IP59" s="256"/>
      <c r="IQ59" s="256"/>
      <c r="IR59" s="256"/>
      <c r="IS59" s="52"/>
      <c r="IT59" s="257"/>
      <c r="IU59" s="258"/>
      <c r="IV59" s="139"/>
      <c r="IW59" s="139"/>
      <c r="IX59" s="258"/>
      <c r="IY59" s="256"/>
      <c r="IZ59" s="256"/>
      <c r="JA59" s="256"/>
      <c r="JB59" s="256"/>
      <c r="JC59" s="256"/>
      <c r="JD59" s="256"/>
      <c r="JE59" s="256"/>
      <c r="JF59" s="52"/>
      <c r="JG59" s="257"/>
      <c r="JH59" s="258"/>
      <c r="JI59" s="139"/>
      <c r="JJ59" s="139"/>
      <c r="JK59" s="256"/>
      <c r="JL59" s="256"/>
      <c r="JM59" s="256"/>
      <c r="JN59" s="256"/>
      <c r="JO59" s="256"/>
      <c r="JP59" s="256"/>
      <c r="JQ59" s="256"/>
      <c r="JR59" s="256"/>
      <c r="JS59" s="52"/>
      <c r="JT59" s="6"/>
      <c r="JU59" s="363"/>
      <c r="JV59" s="363"/>
      <c r="JW59" s="363"/>
      <c r="KH59" s="139"/>
      <c r="KI59" s="139"/>
      <c r="KM59" s="299"/>
      <c r="KR59" s="139"/>
      <c r="KS59" s="139"/>
      <c r="KW59" s="52"/>
    </row>
    <row r="60" spans="1:309" s="70" customFormat="1">
      <c r="A60">
        <v>35</v>
      </c>
      <c r="B60" s="19"/>
      <c r="C60" s="19"/>
      <c r="D60" s="231"/>
      <c r="E60" s="231"/>
      <c r="F60" s="231"/>
      <c r="G60" s="246"/>
      <c r="H60" s="246"/>
      <c r="I60" s="19"/>
      <c r="J60" s="19"/>
      <c r="K60" s="52"/>
      <c r="L60" s="52"/>
      <c r="M60" s="52"/>
      <c r="N60" s="52"/>
      <c r="O60" s="72"/>
      <c r="P60" s="103"/>
      <c r="Q60" s="231"/>
      <c r="R60" s="19"/>
      <c r="AB60" s="81"/>
      <c r="AJ60" s="105"/>
      <c r="AK60" s="105"/>
      <c r="AL60" s="105"/>
      <c r="AM60" s="52"/>
      <c r="AN60" s="52"/>
      <c r="AV60" s="66"/>
      <c r="AW60" s="66"/>
      <c r="AX60" s="66"/>
      <c r="AY60" s="66"/>
      <c r="AZ60" s="66"/>
      <c r="CC60" s="82"/>
      <c r="CD60" s="82"/>
      <c r="CE60" s="43"/>
      <c r="CK60" s="82"/>
      <c r="CP60" s="67"/>
      <c r="CQ60" s="73"/>
      <c r="CR60" s="104"/>
      <c r="CS60" s="67"/>
      <c r="CT60" s="73"/>
      <c r="CU60" s="73"/>
      <c r="CV60" s="67"/>
      <c r="CX60" s="70">
        <f t="shared" si="8"/>
        <v>0</v>
      </c>
      <c r="CY60" s="70">
        <f t="shared" si="14"/>
        <v>0</v>
      </c>
      <c r="CZ60" s="70">
        <f t="shared" si="10"/>
        <v>0</v>
      </c>
      <c r="DA60" s="70">
        <f t="shared" si="12"/>
        <v>0</v>
      </c>
      <c r="DB60" s="70">
        <f t="shared" si="13"/>
        <v>0</v>
      </c>
      <c r="DC60" s="70">
        <f t="shared" si="15"/>
        <v>0</v>
      </c>
      <c r="DE60" s="70">
        <f t="shared" si="11"/>
        <v>0</v>
      </c>
      <c r="DI60" s="96"/>
      <c r="DN60" s="96"/>
      <c r="DS60" s="96"/>
      <c r="EN60" s="96"/>
      <c r="ES60" s="96"/>
      <c r="EX60" s="96"/>
      <c r="FS60" s="139"/>
      <c r="FU60" s="256"/>
      <c r="FV60" s="139"/>
      <c r="FW60" s="139"/>
      <c r="FX60" s="256"/>
      <c r="FY60" s="256"/>
      <c r="FZ60" s="256"/>
      <c r="GA60" s="256"/>
      <c r="GB60" s="256"/>
      <c r="GC60" s="256"/>
      <c r="GD60" s="256"/>
      <c r="GE60" s="256"/>
      <c r="GF60" s="52"/>
      <c r="GG60" s="257"/>
      <c r="GH60" s="258"/>
      <c r="GI60" s="139"/>
      <c r="GJ60" s="139"/>
      <c r="GK60" s="256"/>
      <c r="GL60" s="256"/>
      <c r="GM60" s="256"/>
      <c r="GN60" s="256"/>
      <c r="GO60" s="256"/>
      <c r="GP60" s="256"/>
      <c r="GQ60" s="256"/>
      <c r="GR60" s="256"/>
      <c r="GS60" s="52"/>
      <c r="GT60" s="257"/>
      <c r="GU60" s="258"/>
      <c r="GV60" s="139"/>
      <c r="GW60" s="139"/>
      <c r="GX60" s="258"/>
      <c r="GY60" s="256"/>
      <c r="GZ60" s="256"/>
      <c r="HA60" s="256"/>
      <c r="HB60" s="256"/>
      <c r="HC60" s="256"/>
      <c r="HD60" s="256"/>
      <c r="HE60" s="256"/>
      <c r="HF60" s="52"/>
      <c r="HG60" s="257"/>
      <c r="HH60" s="258"/>
      <c r="HI60" s="139"/>
      <c r="HJ60" s="139"/>
      <c r="HK60" s="256"/>
      <c r="HL60" s="256"/>
      <c r="HM60" s="256"/>
      <c r="HN60" s="256"/>
      <c r="HO60" s="256"/>
      <c r="HP60" s="256"/>
      <c r="HQ60" s="256"/>
      <c r="HR60" s="256"/>
      <c r="HS60" s="52"/>
      <c r="HT60" s="257"/>
      <c r="HU60" s="258"/>
      <c r="HV60" s="139"/>
      <c r="HW60" s="139"/>
      <c r="HX60" s="256"/>
      <c r="HY60" s="256"/>
      <c r="HZ60" s="258"/>
      <c r="IA60" s="256"/>
      <c r="IB60" s="256"/>
      <c r="IC60" s="256"/>
      <c r="ID60" s="256"/>
      <c r="IE60" s="256"/>
      <c r="IF60" s="52"/>
      <c r="IG60" s="256"/>
      <c r="IH60" s="258"/>
      <c r="II60" s="139"/>
      <c r="IJ60" s="139"/>
      <c r="IK60" s="256"/>
      <c r="IL60" s="256"/>
      <c r="IM60" s="256"/>
      <c r="IN60" s="256"/>
      <c r="IO60" s="256"/>
      <c r="IP60" s="256"/>
      <c r="IQ60" s="256"/>
      <c r="IR60" s="256"/>
      <c r="IS60" s="52"/>
      <c r="IT60" s="257"/>
      <c r="IU60" s="258"/>
      <c r="IV60" s="139"/>
      <c r="IW60" s="139"/>
      <c r="IX60" s="258"/>
      <c r="IY60" s="256"/>
      <c r="IZ60" s="256"/>
      <c r="JA60" s="256"/>
      <c r="JB60" s="256"/>
      <c r="JC60" s="256"/>
      <c r="JD60" s="256"/>
      <c r="JE60" s="256"/>
      <c r="JF60" s="52"/>
      <c r="JG60" s="257"/>
      <c r="JH60" s="258"/>
      <c r="JI60" s="139"/>
      <c r="JJ60" s="139"/>
      <c r="JK60" s="256"/>
      <c r="JL60" s="256"/>
      <c r="JM60" s="256"/>
      <c r="JN60" s="256"/>
      <c r="JO60" s="256"/>
      <c r="JP60" s="256"/>
      <c r="JQ60" s="256"/>
      <c r="JR60" s="256"/>
      <c r="JS60" s="52"/>
      <c r="JT60" s="6"/>
      <c r="JU60" s="363"/>
      <c r="JV60" s="363"/>
      <c r="JW60" s="363"/>
      <c r="KH60" s="139"/>
      <c r="KI60" s="139"/>
      <c r="KM60" s="299"/>
      <c r="KR60" s="139"/>
      <c r="KS60" s="139"/>
      <c r="KW60" s="52"/>
    </row>
    <row r="61" spans="1:309" s="70" customFormat="1">
      <c r="A61">
        <v>36</v>
      </c>
      <c r="B61" s="19"/>
      <c r="C61" s="19"/>
      <c r="D61" s="231"/>
      <c r="E61" s="231"/>
      <c r="F61" s="231"/>
      <c r="G61" s="246"/>
      <c r="H61" s="246"/>
      <c r="I61" s="19"/>
      <c r="J61" s="19"/>
      <c r="K61" s="52"/>
      <c r="L61" s="52"/>
      <c r="M61" s="52"/>
      <c r="N61" s="52"/>
      <c r="O61" s="72"/>
      <c r="P61" s="103"/>
      <c r="Q61" s="19"/>
      <c r="R61" s="19"/>
      <c r="AB61" s="81"/>
      <c r="AJ61" s="105"/>
      <c r="AK61" s="105"/>
      <c r="AL61" s="105"/>
      <c r="AM61" s="52"/>
      <c r="AN61" s="52"/>
      <c r="AV61" s="66"/>
      <c r="AW61" s="66"/>
      <c r="AX61" s="66"/>
      <c r="AY61" s="66"/>
      <c r="AZ61" s="66"/>
      <c r="CC61" s="82"/>
      <c r="CD61" s="82"/>
      <c r="CE61" s="43"/>
      <c r="CK61" s="82"/>
      <c r="CP61" s="67"/>
      <c r="CQ61" s="73"/>
      <c r="CR61" s="104"/>
      <c r="CS61" s="67"/>
      <c r="CT61" s="73"/>
      <c r="CU61" s="73"/>
      <c r="CV61" s="67"/>
      <c r="CX61" s="70">
        <f t="shared" si="8"/>
        <v>0</v>
      </c>
      <c r="CY61" s="70">
        <f t="shared" si="14"/>
        <v>0</v>
      </c>
      <c r="CZ61" s="70">
        <f t="shared" si="10"/>
        <v>0</v>
      </c>
      <c r="DA61" s="70">
        <f t="shared" si="12"/>
        <v>0</v>
      </c>
      <c r="DB61" s="70">
        <f t="shared" si="13"/>
        <v>0</v>
      </c>
      <c r="DC61" s="70">
        <f t="shared" si="15"/>
        <v>0</v>
      </c>
      <c r="DE61" s="70">
        <f t="shared" si="11"/>
        <v>0</v>
      </c>
      <c r="DI61" s="96"/>
      <c r="DN61" s="96"/>
      <c r="DS61" s="96"/>
      <c r="EN61" s="96"/>
      <c r="ES61" s="96"/>
      <c r="EX61" s="96"/>
      <c r="FS61" s="139"/>
      <c r="FU61" s="256"/>
      <c r="FV61" s="139"/>
      <c r="FW61" s="139"/>
      <c r="FX61" s="256"/>
      <c r="FY61" s="256"/>
      <c r="FZ61" s="256"/>
      <c r="GA61" s="256"/>
      <c r="GB61" s="256"/>
      <c r="GC61" s="256"/>
      <c r="GD61" s="256"/>
      <c r="GE61" s="256"/>
      <c r="GF61" s="52"/>
      <c r="GG61" s="257"/>
      <c r="GH61" s="258"/>
      <c r="GI61" s="139"/>
      <c r="GJ61" s="139"/>
      <c r="GK61" s="256"/>
      <c r="GL61" s="256"/>
      <c r="GM61" s="256"/>
      <c r="GN61" s="256"/>
      <c r="GO61" s="256"/>
      <c r="GP61" s="256"/>
      <c r="GQ61" s="256"/>
      <c r="GR61" s="256"/>
      <c r="GS61" s="52"/>
      <c r="GT61" s="257"/>
      <c r="GU61" s="258"/>
      <c r="GV61" s="139"/>
      <c r="GW61" s="139"/>
      <c r="GX61" s="258"/>
      <c r="GY61" s="256"/>
      <c r="GZ61" s="256"/>
      <c r="HA61" s="256"/>
      <c r="HB61" s="256"/>
      <c r="HC61" s="256"/>
      <c r="HD61" s="256"/>
      <c r="HE61" s="256"/>
      <c r="HF61" s="52"/>
      <c r="HG61" s="257"/>
      <c r="HH61" s="258"/>
      <c r="HI61" s="139"/>
      <c r="HJ61" s="139"/>
      <c r="HK61" s="256"/>
      <c r="HL61" s="256"/>
      <c r="HM61" s="256"/>
      <c r="HN61" s="256"/>
      <c r="HO61" s="256"/>
      <c r="HP61" s="256"/>
      <c r="HQ61" s="256"/>
      <c r="HR61" s="256"/>
      <c r="HS61" s="52"/>
      <c r="HT61" s="257"/>
      <c r="HU61" s="258"/>
      <c r="HV61" s="139"/>
      <c r="HW61" s="139"/>
      <c r="HX61" s="256"/>
      <c r="HY61" s="256"/>
      <c r="HZ61" s="258"/>
      <c r="IA61" s="256"/>
      <c r="IB61" s="256"/>
      <c r="IC61" s="256"/>
      <c r="ID61" s="256"/>
      <c r="IE61" s="256"/>
      <c r="IF61" s="52"/>
      <c r="IG61" s="256"/>
      <c r="IH61" s="258"/>
      <c r="II61" s="139"/>
      <c r="IJ61" s="139"/>
      <c r="IK61" s="256"/>
      <c r="IL61" s="256"/>
      <c r="IM61" s="256"/>
      <c r="IN61" s="256"/>
      <c r="IO61" s="256"/>
      <c r="IP61" s="256"/>
      <c r="IQ61" s="256"/>
      <c r="IR61" s="256"/>
      <c r="IS61" s="52"/>
      <c r="IT61" s="257"/>
      <c r="IU61" s="258"/>
      <c r="IV61" s="139"/>
      <c r="IW61" s="139"/>
      <c r="IX61" s="258"/>
      <c r="IY61" s="256"/>
      <c r="IZ61" s="256"/>
      <c r="JA61" s="256"/>
      <c r="JB61" s="256"/>
      <c r="JC61" s="256"/>
      <c r="JD61" s="256"/>
      <c r="JE61" s="256"/>
      <c r="JF61" s="52"/>
      <c r="JG61" s="257"/>
      <c r="JH61" s="258"/>
      <c r="JI61" s="139"/>
      <c r="JJ61" s="139"/>
      <c r="JK61" s="256"/>
      <c r="JL61" s="256"/>
      <c r="JM61" s="256"/>
      <c r="JN61" s="256"/>
      <c r="JO61" s="256"/>
      <c r="JP61" s="256"/>
      <c r="JQ61" s="256"/>
      <c r="JR61" s="256"/>
      <c r="JS61" s="52"/>
      <c r="JT61" s="6"/>
      <c r="JU61" s="363"/>
      <c r="JV61" s="363"/>
      <c r="JW61" s="363"/>
      <c r="KH61" s="139"/>
      <c r="KI61" s="139"/>
      <c r="KM61" s="299"/>
      <c r="KR61" s="139"/>
      <c r="KS61" s="139"/>
      <c r="KW61" s="52"/>
    </row>
    <row r="62" spans="1:309" s="70" customFormat="1">
      <c r="A62">
        <v>37</v>
      </c>
      <c r="B62" s="19"/>
      <c r="C62" s="19"/>
      <c r="D62" s="231"/>
      <c r="E62" s="231"/>
      <c r="F62" s="231"/>
      <c r="G62" s="246"/>
      <c r="H62" s="246"/>
      <c r="I62" s="19"/>
      <c r="J62" s="19"/>
      <c r="K62" s="52"/>
      <c r="L62" s="52"/>
      <c r="M62" s="52"/>
      <c r="N62" s="52"/>
      <c r="O62" s="72"/>
      <c r="P62" s="103"/>
      <c r="Q62" s="19"/>
      <c r="R62" s="19"/>
      <c r="AB62" s="81"/>
      <c r="AJ62" s="105"/>
      <c r="AK62" s="105"/>
      <c r="AL62" s="105"/>
      <c r="AM62" s="52"/>
      <c r="AN62" s="52"/>
      <c r="AV62" s="66"/>
      <c r="AW62" s="66"/>
      <c r="AX62" s="66"/>
      <c r="AY62" s="66"/>
      <c r="AZ62" s="66"/>
      <c r="CC62" s="82"/>
      <c r="CD62" s="82"/>
      <c r="CE62" s="43"/>
      <c r="CK62" s="82"/>
      <c r="CP62" s="67"/>
      <c r="CQ62" s="73"/>
      <c r="CR62" s="104"/>
      <c r="CS62" s="67"/>
      <c r="CT62" s="73"/>
      <c r="CU62" s="73"/>
      <c r="CV62" s="67"/>
      <c r="CX62" s="70">
        <f t="shared" si="8"/>
        <v>0</v>
      </c>
      <c r="CY62" s="70">
        <f t="shared" si="14"/>
        <v>0</v>
      </c>
      <c r="CZ62" s="70">
        <f t="shared" si="10"/>
        <v>0</v>
      </c>
      <c r="DA62" s="70">
        <f t="shared" si="12"/>
        <v>0</v>
      </c>
      <c r="DB62" s="70">
        <f t="shared" si="13"/>
        <v>0</v>
      </c>
      <c r="DC62" s="70">
        <f t="shared" si="15"/>
        <v>0</v>
      </c>
      <c r="DE62" s="70">
        <f t="shared" si="11"/>
        <v>0</v>
      </c>
      <c r="DI62" s="96"/>
      <c r="DN62" s="96"/>
      <c r="DS62" s="96"/>
      <c r="EN62" s="96"/>
      <c r="ES62" s="96"/>
      <c r="EX62" s="96"/>
      <c r="FS62" s="139"/>
      <c r="FU62" s="256"/>
      <c r="FV62" s="139"/>
      <c r="FW62" s="139"/>
      <c r="FX62" s="256"/>
      <c r="FY62" s="256"/>
      <c r="FZ62" s="256"/>
      <c r="GA62" s="256"/>
      <c r="GB62" s="256"/>
      <c r="GC62" s="256"/>
      <c r="GD62" s="256"/>
      <c r="GE62" s="256"/>
      <c r="GF62" s="52"/>
      <c r="GG62" s="257"/>
      <c r="GH62" s="258"/>
      <c r="GI62" s="139"/>
      <c r="GJ62" s="139"/>
      <c r="GK62" s="256"/>
      <c r="GL62" s="256"/>
      <c r="GM62" s="256"/>
      <c r="GN62" s="256"/>
      <c r="GO62" s="256"/>
      <c r="GP62" s="256"/>
      <c r="GQ62" s="256"/>
      <c r="GR62" s="256"/>
      <c r="GS62" s="52"/>
      <c r="GT62" s="257"/>
      <c r="GU62" s="258"/>
      <c r="GV62" s="139"/>
      <c r="GW62" s="139"/>
      <c r="GX62" s="258"/>
      <c r="GY62" s="256"/>
      <c r="GZ62" s="256"/>
      <c r="HA62" s="256"/>
      <c r="HB62" s="256"/>
      <c r="HC62" s="256"/>
      <c r="HD62" s="256"/>
      <c r="HE62" s="256"/>
      <c r="HF62" s="52"/>
      <c r="HG62" s="257"/>
      <c r="HH62" s="258"/>
      <c r="HI62" s="139"/>
      <c r="HJ62" s="139"/>
      <c r="HK62" s="256"/>
      <c r="HL62" s="256"/>
      <c r="HM62" s="256"/>
      <c r="HN62" s="256"/>
      <c r="HO62" s="256"/>
      <c r="HP62" s="256"/>
      <c r="HQ62" s="256"/>
      <c r="HR62" s="256"/>
      <c r="HS62" s="52"/>
      <c r="HT62" s="257"/>
      <c r="HU62" s="258"/>
      <c r="HV62" s="139"/>
      <c r="HW62" s="139"/>
      <c r="HX62" s="256"/>
      <c r="HY62" s="256"/>
      <c r="HZ62" s="258"/>
      <c r="IA62" s="256"/>
      <c r="IB62" s="256"/>
      <c r="IC62" s="256"/>
      <c r="ID62" s="256"/>
      <c r="IE62" s="256"/>
      <c r="IF62" s="52"/>
      <c r="IG62" s="256"/>
      <c r="IH62" s="258"/>
      <c r="II62" s="139"/>
      <c r="IJ62" s="139"/>
      <c r="IK62" s="256"/>
      <c r="IL62" s="256"/>
      <c r="IM62" s="256"/>
      <c r="IN62" s="256"/>
      <c r="IO62" s="256"/>
      <c r="IP62" s="256"/>
      <c r="IQ62" s="256"/>
      <c r="IR62" s="256"/>
      <c r="IS62" s="52"/>
      <c r="IT62" s="257"/>
      <c r="IU62" s="258"/>
      <c r="IV62" s="139"/>
      <c r="IW62" s="139"/>
      <c r="IX62" s="258"/>
      <c r="IY62" s="256"/>
      <c r="IZ62" s="256"/>
      <c r="JA62" s="256"/>
      <c r="JB62" s="256"/>
      <c r="JC62" s="256"/>
      <c r="JD62" s="256"/>
      <c r="JE62" s="256"/>
      <c r="JF62" s="52"/>
      <c r="JG62" s="257"/>
      <c r="JH62" s="258"/>
      <c r="JI62" s="139"/>
      <c r="JJ62" s="139"/>
      <c r="JK62" s="256"/>
      <c r="JL62" s="256"/>
      <c r="JM62" s="256"/>
      <c r="JN62" s="256"/>
      <c r="JO62" s="256"/>
      <c r="JP62" s="256"/>
      <c r="JQ62" s="256"/>
      <c r="JR62" s="256"/>
      <c r="JS62" s="52"/>
      <c r="JT62" s="6"/>
      <c r="JU62" s="363"/>
      <c r="JV62" s="363"/>
      <c r="JW62" s="363"/>
      <c r="KH62" s="139"/>
      <c r="KI62" s="139"/>
      <c r="KM62" s="299"/>
      <c r="KR62" s="139"/>
      <c r="KS62" s="139"/>
      <c r="KW62" s="52"/>
    </row>
    <row r="63" spans="1:309" s="70" customFormat="1">
      <c r="A63">
        <v>38</v>
      </c>
      <c r="B63" s="19"/>
      <c r="C63" s="19"/>
      <c r="D63" s="231"/>
      <c r="E63" s="231"/>
      <c r="F63" s="231"/>
      <c r="G63" s="246"/>
      <c r="H63" s="246"/>
      <c r="I63" s="19"/>
      <c r="J63" s="19"/>
      <c r="K63" s="52"/>
      <c r="L63" s="52"/>
      <c r="M63" s="52"/>
      <c r="N63" s="52"/>
      <c r="O63" s="72"/>
      <c r="P63" s="103"/>
      <c r="Q63" s="19"/>
      <c r="R63" s="19"/>
      <c r="AB63" s="81"/>
      <c r="AJ63" s="105"/>
      <c r="AK63" s="105"/>
      <c r="AL63" s="105"/>
      <c r="AM63" s="52"/>
      <c r="AN63" s="52"/>
      <c r="AV63" s="66"/>
      <c r="AW63" s="66"/>
      <c r="AX63" s="66"/>
      <c r="AY63" s="66"/>
      <c r="AZ63" s="66"/>
      <c r="CC63" s="82"/>
      <c r="CD63" s="82"/>
      <c r="CE63" s="43"/>
      <c r="CK63" s="82"/>
      <c r="CP63" s="67"/>
      <c r="CQ63" s="73"/>
      <c r="CR63" s="104"/>
      <c r="CS63" s="67"/>
      <c r="CT63" s="73"/>
      <c r="CU63" s="73"/>
      <c r="CV63" s="67"/>
      <c r="CX63" s="70">
        <f t="shared" si="8"/>
        <v>0</v>
      </c>
      <c r="CY63" s="70">
        <f t="shared" si="14"/>
        <v>0</v>
      </c>
      <c r="CZ63" s="70">
        <f t="shared" si="10"/>
        <v>0</v>
      </c>
      <c r="DA63" s="70">
        <f t="shared" si="12"/>
        <v>0</v>
      </c>
      <c r="DB63" s="70">
        <f t="shared" si="13"/>
        <v>0</v>
      </c>
      <c r="DC63" s="70">
        <f t="shared" si="15"/>
        <v>0</v>
      </c>
      <c r="DE63" s="70">
        <f t="shared" si="11"/>
        <v>0</v>
      </c>
      <c r="DI63" s="96"/>
      <c r="DN63" s="96"/>
      <c r="DS63" s="96"/>
      <c r="EN63" s="96"/>
      <c r="ES63" s="96"/>
      <c r="EX63" s="96"/>
      <c r="FS63" s="139"/>
      <c r="FU63" s="256"/>
      <c r="FV63" s="139"/>
      <c r="FW63" s="139"/>
      <c r="FX63" s="256"/>
      <c r="FY63" s="256"/>
      <c r="FZ63" s="256"/>
      <c r="GA63" s="256"/>
      <c r="GB63" s="256"/>
      <c r="GC63" s="256"/>
      <c r="GD63" s="256"/>
      <c r="GE63" s="256"/>
      <c r="GF63" s="52"/>
      <c r="GG63" s="257"/>
      <c r="GH63" s="258"/>
      <c r="GI63" s="139"/>
      <c r="GJ63" s="139"/>
      <c r="GK63" s="256"/>
      <c r="GL63" s="256"/>
      <c r="GM63" s="256"/>
      <c r="GN63" s="256"/>
      <c r="GO63" s="256"/>
      <c r="GP63" s="256"/>
      <c r="GQ63" s="256"/>
      <c r="GR63" s="256"/>
      <c r="GS63" s="52"/>
      <c r="GT63" s="257"/>
      <c r="GU63" s="258"/>
      <c r="GV63" s="139"/>
      <c r="GW63" s="139"/>
      <c r="GX63" s="258"/>
      <c r="GY63" s="256"/>
      <c r="GZ63" s="256"/>
      <c r="HA63" s="256"/>
      <c r="HB63" s="256"/>
      <c r="HC63" s="256"/>
      <c r="HD63" s="256"/>
      <c r="HE63" s="256"/>
      <c r="HF63" s="52"/>
      <c r="HG63" s="257"/>
      <c r="HH63" s="258"/>
      <c r="HI63" s="139"/>
      <c r="HJ63" s="139"/>
      <c r="HK63" s="256"/>
      <c r="HL63" s="256"/>
      <c r="HM63" s="256"/>
      <c r="HN63" s="256"/>
      <c r="HO63" s="256"/>
      <c r="HP63" s="256"/>
      <c r="HQ63" s="256"/>
      <c r="HR63" s="256"/>
      <c r="HS63" s="52"/>
      <c r="HT63" s="257"/>
      <c r="HU63" s="258"/>
      <c r="HV63" s="139"/>
      <c r="HW63" s="139"/>
      <c r="HX63" s="256"/>
      <c r="HY63" s="256"/>
      <c r="HZ63" s="258"/>
      <c r="IA63" s="256"/>
      <c r="IB63" s="256"/>
      <c r="IC63" s="256"/>
      <c r="ID63" s="256"/>
      <c r="IE63" s="256"/>
      <c r="IF63" s="52"/>
      <c r="IG63" s="256"/>
      <c r="IH63" s="258"/>
      <c r="II63" s="139"/>
      <c r="IJ63" s="139"/>
      <c r="IK63" s="256"/>
      <c r="IL63" s="256"/>
      <c r="IM63" s="256"/>
      <c r="IN63" s="256"/>
      <c r="IO63" s="256"/>
      <c r="IP63" s="256"/>
      <c r="IQ63" s="256"/>
      <c r="IR63" s="256"/>
      <c r="IS63" s="52"/>
      <c r="IT63" s="257"/>
      <c r="IU63" s="258"/>
      <c r="IV63" s="139"/>
      <c r="IW63" s="139"/>
      <c r="IX63" s="258"/>
      <c r="IY63" s="256"/>
      <c r="IZ63" s="256"/>
      <c r="JA63" s="256"/>
      <c r="JB63" s="256"/>
      <c r="JC63" s="256"/>
      <c r="JD63" s="256"/>
      <c r="JE63" s="256"/>
      <c r="JF63" s="52"/>
      <c r="JG63" s="257"/>
      <c r="JH63" s="258"/>
      <c r="JI63" s="139"/>
      <c r="JJ63" s="139"/>
      <c r="JK63" s="256"/>
      <c r="JL63" s="256"/>
      <c r="JM63" s="256"/>
      <c r="JN63" s="256"/>
      <c r="JO63" s="256"/>
      <c r="JP63" s="256"/>
      <c r="JQ63" s="256"/>
      <c r="JR63" s="256"/>
      <c r="JS63" s="52"/>
      <c r="JT63" s="6"/>
      <c r="KH63" s="139"/>
      <c r="KI63" s="139"/>
      <c r="KM63" s="299"/>
      <c r="KR63" s="139"/>
      <c r="KS63" s="139"/>
      <c r="KW63" s="52"/>
    </row>
    <row r="64" spans="1:309" s="70" customFormat="1">
      <c r="A64">
        <v>39</v>
      </c>
      <c r="B64" s="19"/>
      <c r="C64" s="19"/>
      <c r="D64" s="231"/>
      <c r="E64" s="231"/>
      <c r="F64" s="231"/>
      <c r="G64" s="246"/>
      <c r="H64" s="246"/>
      <c r="I64" s="19"/>
      <c r="J64" s="19"/>
      <c r="K64" s="52"/>
      <c r="L64" s="52"/>
      <c r="M64" s="52"/>
      <c r="N64" s="52"/>
      <c r="O64" s="72"/>
      <c r="P64" s="103"/>
      <c r="Q64" s="19"/>
      <c r="R64" s="19"/>
      <c r="AB64" s="81"/>
      <c r="AJ64" s="105"/>
      <c r="AK64" s="105"/>
      <c r="AL64" s="105"/>
      <c r="AM64" s="52"/>
      <c r="AN64" s="52"/>
      <c r="AV64" s="66"/>
      <c r="AW64" s="66"/>
      <c r="AX64" s="66"/>
      <c r="AY64" s="66"/>
      <c r="AZ64" s="66"/>
      <c r="CC64" s="82"/>
      <c r="CD64" s="82"/>
      <c r="CE64" s="43"/>
      <c r="CK64" s="82"/>
      <c r="CP64" s="67"/>
      <c r="CQ64" s="73"/>
      <c r="CR64" s="104"/>
      <c r="CS64" s="67"/>
      <c r="CT64" s="73"/>
      <c r="CU64" s="73"/>
      <c r="CV64" s="67"/>
      <c r="CX64" s="70">
        <f t="shared" si="8"/>
        <v>0</v>
      </c>
      <c r="CY64" s="70">
        <f t="shared" si="14"/>
        <v>0</v>
      </c>
      <c r="CZ64" s="70">
        <f t="shared" si="10"/>
        <v>0</v>
      </c>
      <c r="DA64" s="70">
        <f t="shared" si="12"/>
        <v>0</v>
      </c>
      <c r="DB64" s="70">
        <f t="shared" si="13"/>
        <v>0</v>
      </c>
      <c r="DC64" s="70">
        <f t="shared" si="15"/>
        <v>0</v>
      </c>
      <c r="DE64" s="70">
        <f t="shared" si="11"/>
        <v>0</v>
      </c>
      <c r="DI64" s="96"/>
      <c r="DN64" s="96"/>
      <c r="DS64" s="96"/>
      <c r="EN64" s="96"/>
      <c r="ES64" s="96"/>
      <c r="EX64" s="96"/>
      <c r="FS64" s="139"/>
      <c r="FU64" s="256"/>
      <c r="FV64" s="139"/>
      <c r="FW64" s="139"/>
      <c r="FX64" s="256"/>
      <c r="FY64" s="256"/>
      <c r="FZ64" s="256"/>
      <c r="GA64" s="256"/>
      <c r="GB64" s="256"/>
      <c r="GC64" s="256"/>
      <c r="GD64" s="256"/>
      <c r="GE64" s="256"/>
      <c r="GF64" s="52"/>
      <c r="GG64" s="257"/>
      <c r="GH64" s="258"/>
      <c r="GI64" s="139"/>
      <c r="GJ64" s="139"/>
      <c r="GK64" s="256"/>
      <c r="GL64" s="256"/>
      <c r="GM64" s="256"/>
      <c r="GN64" s="256"/>
      <c r="GO64" s="256"/>
      <c r="GP64" s="256"/>
      <c r="GQ64" s="256"/>
      <c r="GR64" s="256"/>
      <c r="GS64" s="52"/>
      <c r="GT64" s="257"/>
      <c r="GU64" s="258"/>
      <c r="GV64" s="139"/>
      <c r="GW64" s="139"/>
      <c r="GX64" s="258"/>
      <c r="GY64" s="256"/>
      <c r="GZ64" s="256"/>
      <c r="HA64" s="256"/>
      <c r="HB64" s="256"/>
      <c r="HC64" s="256"/>
      <c r="HD64" s="256"/>
      <c r="HE64" s="256"/>
      <c r="HF64" s="52"/>
      <c r="HG64" s="257"/>
      <c r="HH64" s="258"/>
      <c r="HI64" s="139"/>
      <c r="HJ64" s="139"/>
      <c r="HK64" s="256"/>
      <c r="HL64" s="256"/>
      <c r="HM64" s="256"/>
      <c r="HN64" s="256"/>
      <c r="HO64" s="256"/>
      <c r="HP64" s="256"/>
      <c r="HQ64" s="256"/>
      <c r="HR64" s="256"/>
      <c r="HS64" s="52"/>
      <c r="HT64" s="257"/>
      <c r="HU64" s="258"/>
      <c r="HV64" s="139"/>
      <c r="HW64" s="139"/>
      <c r="HX64" s="256"/>
      <c r="HY64" s="256"/>
      <c r="HZ64" s="258"/>
      <c r="IA64" s="256"/>
      <c r="IB64" s="256"/>
      <c r="IC64" s="256"/>
      <c r="ID64" s="256"/>
      <c r="IE64" s="256"/>
      <c r="IF64" s="52"/>
      <c r="IG64" s="256"/>
      <c r="IH64" s="258"/>
      <c r="II64" s="139"/>
      <c r="IJ64" s="139"/>
      <c r="IK64" s="256"/>
      <c r="IL64" s="256"/>
      <c r="IM64" s="256"/>
      <c r="IN64" s="256"/>
      <c r="IO64" s="256"/>
      <c r="IP64" s="256"/>
      <c r="IQ64" s="256"/>
      <c r="IR64" s="256"/>
      <c r="IS64" s="52"/>
      <c r="IT64" s="257"/>
      <c r="IU64" s="258"/>
      <c r="IV64" s="139"/>
      <c r="IW64" s="139"/>
      <c r="IX64" s="258"/>
      <c r="IY64" s="256"/>
      <c r="IZ64" s="256"/>
      <c r="JA64" s="256"/>
      <c r="JB64" s="256"/>
      <c r="JC64" s="256"/>
      <c r="JD64" s="256"/>
      <c r="JE64" s="256"/>
      <c r="JF64" s="52"/>
      <c r="JG64" s="257"/>
      <c r="JH64" s="258"/>
      <c r="JI64" s="139"/>
      <c r="JJ64" s="139"/>
      <c r="JK64" s="256"/>
      <c r="JL64" s="256"/>
      <c r="JM64" s="256"/>
      <c r="JN64" s="256"/>
      <c r="JO64" s="256"/>
      <c r="JP64" s="256"/>
      <c r="JQ64" s="256"/>
      <c r="JR64" s="256"/>
      <c r="JS64" s="52"/>
      <c r="JT64" s="6"/>
      <c r="KH64" s="139"/>
      <c r="KI64" s="139"/>
      <c r="KM64" s="299"/>
      <c r="KR64" s="139"/>
      <c r="KS64" s="139"/>
      <c r="KW64" s="52"/>
    </row>
    <row r="65" spans="1:310" s="70" customFormat="1">
      <c r="A65">
        <v>40</v>
      </c>
      <c r="B65" s="19"/>
      <c r="C65" s="19"/>
      <c r="D65" s="231"/>
      <c r="E65" s="231"/>
      <c r="F65" s="231"/>
      <c r="G65" s="246"/>
      <c r="H65" s="246"/>
      <c r="I65" s="19"/>
      <c r="J65" s="19"/>
      <c r="K65" s="52"/>
      <c r="L65" s="52"/>
      <c r="M65" s="52"/>
      <c r="N65" s="52"/>
      <c r="O65" s="72"/>
      <c r="P65" s="103"/>
      <c r="Q65" s="19"/>
      <c r="R65" s="19"/>
      <c r="AB65" s="81"/>
      <c r="AJ65" s="105"/>
      <c r="AK65" s="105"/>
      <c r="AL65" s="105"/>
      <c r="AM65" s="52"/>
      <c r="AN65" s="52"/>
      <c r="AV65" s="66"/>
      <c r="AW65" s="66"/>
      <c r="AX65" s="66"/>
      <c r="AY65" s="66"/>
      <c r="AZ65" s="66"/>
      <c r="CC65" s="82"/>
      <c r="CD65" s="82"/>
      <c r="CE65" s="43"/>
      <c r="CK65" s="82"/>
      <c r="CP65" s="67"/>
      <c r="CQ65" s="73"/>
      <c r="CR65" s="104"/>
      <c r="CS65" s="67"/>
      <c r="CT65" s="73"/>
      <c r="CU65" s="73"/>
      <c r="CV65" s="67"/>
      <c r="CX65" s="70">
        <f t="shared" si="8"/>
        <v>0</v>
      </c>
      <c r="CY65" s="70">
        <f t="shared" si="14"/>
        <v>0</v>
      </c>
      <c r="CZ65" s="70">
        <f t="shared" si="10"/>
        <v>0</v>
      </c>
      <c r="DA65" s="70">
        <f t="shared" si="12"/>
        <v>0</v>
      </c>
      <c r="DB65" s="70">
        <f t="shared" si="13"/>
        <v>0</v>
      </c>
      <c r="DC65" s="70">
        <f t="shared" si="15"/>
        <v>0</v>
      </c>
      <c r="DE65" s="70">
        <f t="shared" si="11"/>
        <v>0</v>
      </c>
      <c r="DI65" s="96"/>
      <c r="DN65" s="96"/>
      <c r="DS65" s="96"/>
      <c r="EN65" s="96"/>
      <c r="ES65" s="96"/>
      <c r="EX65" s="96"/>
      <c r="FS65" s="139"/>
      <c r="FU65" s="256"/>
      <c r="FV65" s="139"/>
      <c r="FW65" s="139"/>
      <c r="FX65" s="256"/>
      <c r="FY65" s="256"/>
      <c r="FZ65" s="256"/>
      <c r="GA65" s="256"/>
      <c r="GB65" s="256"/>
      <c r="GC65" s="256"/>
      <c r="GD65" s="256"/>
      <c r="GE65" s="256"/>
      <c r="GF65" s="52"/>
      <c r="GG65" s="257"/>
      <c r="GH65" s="258"/>
      <c r="GI65" s="139"/>
      <c r="GJ65" s="139"/>
      <c r="GK65" s="256"/>
      <c r="GL65" s="256"/>
      <c r="GM65" s="256"/>
      <c r="GN65" s="256"/>
      <c r="GO65" s="256"/>
      <c r="GP65" s="256"/>
      <c r="GQ65" s="256"/>
      <c r="GR65" s="256"/>
      <c r="GS65" s="52"/>
      <c r="GT65" s="257"/>
      <c r="GU65" s="258"/>
      <c r="GV65" s="139"/>
      <c r="GW65" s="139"/>
      <c r="GX65" s="258"/>
      <c r="GY65" s="256"/>
      <c r="GZ65" s="256"/>
      <c r="HA65" s="256"/>
      <c r="HB65" s="256"/>
      <c r="HC65" s="256"/>
      <c r="HD65" s="256"/>
      <c r="HE65" s="256"/>
      <c r="HF65" s="52"/>
      <c r="HG65" s="257"/>
      <c r="HH65" s="258"/>
      <c r="HI65" s="139"/>
      <c r="HJ65" s="139"/>
      <c r="HK65" s="256"/>
      <c r="HL65" s="256"/>
      <c r="HM65" s="256"/>
      <c r="HN65" s="256"/>
      <c r="HO65" s="256"/>
      <c r="HP65" s="256"/>
      <c r="HQ65" s="256"/>
      <c r="HR65" s="256"/>
      <c r="HS65" s="52"/>
      <c r="HT65" s="257"/>
      <c r="HU65" s="258"/>
      <c r="HV65" s="139"/>
      <c r="HW65" s="139"/>
      <c r="HX65" s="256"/>
      <c r="HY65" s="256"/>
      <c r="HZ65" s="258"/>
      <c r="IA65" s="256"/>
      <c r="IB65" s="256"/>
      <c r="IC65" s="256"/>
      <c r="ID65" s="256"/>
      <c r="IE65" s="256"/>
      <c r="IF65" s="52"/>
      <c r="IG65" s="256"/>
      <c r="IH65" s="258"/>
      <c r="II65" s="139"/>
      <c r="IJ65" s="139"/>
      <c r="IK65" s="256"/>
      <c r="IL65" s="256"/>
      <c r="IM65" s="256"/>
      <c r="IN65" s="256"/>
      <c r="IO65" s="256"/>
      <c r="IP65" s="256"/>
      <c r="IQ65" s="256"/>
      <c r="IR65" s="256"/>
      <c r="IS65" s="52"/>
      <c r="IT65" s="257"/>
      <c r="IU65" s="258"/>
      <c r="IV65" s="139"/>
      <c r="IW65" s="139"/>
      <c r="IX65" s="258"/>
      <c r="IY65" s="256"/>
      <c r="IZ65" s="256"/>
      <c r="JA65" s="256"/>
      <c r="JB65" s="256"/>
      <c r="JC65" s="256"/>
      <c r="JD65" s="256"/>
      <c r="JE65" s="256"/>
      <c r="JF65" s="52"/>
      <c r="JG65" s="257"/>
      <c r="JH65" s="258"/>
      <c r="JI65" s="139"/>
      <c r="JJ65" s="139"/>
      <c r="JK65" s="256"/>
      <c r="JL65" s="256"/>
      <c r="JM65" s="256"/>
      <c r="JN65" s="256"/>
      <c r="JO65" s="256"/>
      <c r="JP65" s="256"/>
      <c r="JQ65" s="256"/>
      <c r="JR65" s="256"/>
      <c r="JS65" s="52"/>
      <c r="JT65" s="6"/>
      <c r="KH65" s="139"/>
      <c r="KI65" s="139"/>
      <c r="KM65" s="299"/>
      <c r="KR65" s="139"/>
      <c r="KS65" s="139"/>
      <c r="KW65" s="52"/>
    </row>
    <row r="66" spans="1:310">
      <c r="A66">
        <v>41</v>
      </c>
      <c r="B66" s="19"/>
      <c r="C66" s="19"/>
      <c r="D66" s="231"/>
      <c r="E66" s="231"/>
      <c r="F66" s="231"/>
      <c r="I66" s="19"/>
      <c r="J66" s="19"/>
      <c r="Q66" s="19"/>
      <c r="R66" s="19"/>
      <c r="S66" s="68"/>
      <c r="T66" s="68"/>
      <c r="U66" s="68"/>
      <c r="V66" s="68"/>
      <c r="W66" s="68"/>
      <c r="X66" s="68"/>
      <c r="Y66" s="68"/>
      <c r="Z66" s="68"/>
      <c r="AA66" s="68"/>
      <c r="AB66" s="81"/>
      <c r="AC66" s="70"/>
      <c r="AD66" s="70"/>
      <c r="AE66" s="70"/>
      <c r="AF66" s="68"/>
      <c r="AG66" s="70"/>
      <c r="AH66" s="19"/>
      <c r="AI66" s="19"/>
      <c r="AJ66" s="105"/>
      <c r="AM66" s="52"/>
      <c r="AN66" s="52"/>
      <c r="AO66" s="19"/>
      <c r="AP66" s="19"/>
      <c r="AQ66" s="19"/>
      <c r="AR66" s="19"/>
      <c r="AS66" s="19"/>
      <c r="AT66" s="19"/>
      <c r="AU66" s="19"/>
      <c r="AV66" s="44"/>
      <c r="AW66" s="44"/>
      <c r="AX66" s="44"/>
      <c r="AY66" s="44"/>
      <c r="AZ66" s="44"/>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20"/>
      <c r="CB66" s="19"/>
      <c r="CC66" s="82"/>
      <c r="CD66" s="82"/>
      <c r="CE66" s="43"/>
      <c r="CF66" s="19"/>
      <c r="CG66" s="19"/>
      <c r="CH66" s="19"/>
      <c r="CI66" s="19"/>
      <c r="CJ66" s="19"/>
      <c r="CL66" s="19"/>
      <c r="CM66" s="19"/>
      <c r="CN66" s="231"/>
      <c r="CO66" s="231"/>
      <c r="CP66" s="67"/>
      <c r="CQ66" s="73"/>
      <c r="CR66" s="104"/>
      <c r="CS66" s="67"/>
      <c r="CT66" s="73"/>
      <c r="CV66" s="67"/>
      <c r="CW66"/>
      <c r="CX66" s="70">
        <f t="shared" si="8"/>
        <v>0</v>
      </c>
      <c r="CY66" s="70">
        <f t="shared" si="14"/>
        <v>0</v>
      </c>
      <c r="CZ66" s="70">
        <f t="shared" si="10"/>
        <v>0</v>
      </c>
      <c r="DA66" s="70">
        <f t="shared" si="12"/>
        <v>0</v>
      </c>
      <c r="DB66" s="70">
        <f t="shared" si="13"/>
        <v>0</v>
      </c>
      <c r="DC66" s="70">
        <f t="shared" si="15"/>
        <v>0</v>
      </c>
      <c r="DD66" s="70"/>
      <c r="DE66" s="70">
        <f t="shared" si="11"/>
        <v>0</v>
      </c>
      <c r="DF66" s="70"/>
      <c r="DG66" s="70"/>
      <c r="DH66" s="70"/>
      <c r="DI66" s="96"/>
      <c r="DJ66"/>
      <c r="DN66" s="96"/>
      <c r="DO66"/>
      <c r="DS66" s="96"/>
      <c r="DT66"/>
      <c r="EN66" s="96"/>
      <c r="EO66"/>
      <c r="ES66" s="96"/>
      <c r="ET66"/>
      <c r="EX66" s="96"/>
      <c r="EY66"/>
      <c r="FY66" s="231"/>
      <c r="GH66" s="258"/>
      <c r="GK66" s="231"/>
      <c r="GT66" s="259"/>
      <c r="GU66" s="258"/>
      <c r="GX66" s="258"/>
      <c r="GY66" s="231"/>
      <c r="HH66" s="258"/>
      <c r="HK66" s="231"/>
      <c r="HT66" s="259"/>
      <c r="HU66" s="258"/>
      <c r="HV66" s="139"/>
      <c r="HW66" s="139"/>
      <c r="HX66" s="231"/>
      <c r="HZ66" s="258"/>
      <c r="IH66" s="258"/>
      <c r="IK66" s="231"/>
      <c r="IT66" s="259"/>
      <c r="IU66" s="258"/>
      <c r="IX66" s="258"/>
      <c r="IY66" s="231"/>
      <c r="JH66" s="258"/>
      <c r="JK66" s="231"/>
      <c r="JT66" s="5"/>
      <c r="JY66" s="109"/>
      <c r="JZ66"/>
      <c r="KA66" s="229"/>
      <c r="KG66" s="70"/>
      <c r="KH66" s="139"/>
      <c r="KI66" s="139"/>
      <c r="KJ66" s="70"/>
      <c r="KK66" s="70"/>
      <c r="KL66" s="70"/>
      <c r="KQ66" s="70"/>
      <c r="KR66" s="139"/>
      <c r="KS66" s="139"/>
      <c r="KT66" s="70"/>
      <c r="KU66" s="70"/>
      <c r="KV66" s="70"/>
      <c r="KX66"/>
    </row>
    <row r="67" spans="1:310">
      <c r="A67">
        <v>42</v>
      </c>
      <c r="B67" s="19"/>
      <c r="C67" s="19"/>
      <c r="D67" s="231"/>
      <c r="E67" s="231"/>
      <c r="F67" s="231"/>
      <c r="I67" s="19"/>
      <c r="J67" s="19"/>
      <c r="Q67" s="19"/>
      <c r="R67" s="19"/>
      <c r="S67" s="68"/>
      <c r="T67" s="68"/>
      <c r="U67" s="68"/>
      <c r="V67" s="68"/>
      <c r="W67" s="68"/>
      <c r="X67" s="68"/>
      <c r="Y67" s="68"/>
      <c r="Z67" s="68"/>
      <c r="AA67" s="68"/>
      <c r="AB67" s="81"/>
      <c r="AC67" s="68"/>
      <c r="AD67" s="68"/>
      <c r="AE67" s="70"/>
      <c r="AF67" s="68"/>
      <c r="AG67" s="70"/>
      <c r="AH67" s="19"/>
      <c r="AI67" s="19"/>
      <c r="AJ67" s="105"/>
      <c r="AM67" s="52"/>
      <c r="AN67" s="52"/>
      <c r="AO67" s="19"/>
      <c r="AP67" s="19"/>
      <c r="AQ67" s="19"/>
      <c r="AR67" s="19"/>
      <c r="AS67" s="19"/>
      <c r="AT67" s="19"/>
      <c r="AU67" s="19"/>
      <c r="AV67" s="44"/>
      <c r="AW67" s="44"/>
      <c r="AX67" s="44"/>
      <c r="AY67" s="44"/>
      <c r="AZ67" s="44"/>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20"/>
      <c r="CB67" s="19"/>
      <c r="CC67" s="82"/>
      <c r="CD67" s="82"/>
      <c r="CE67" s="43"/>
      <c r="CF67" s="19"/>
      <c r="CG67" s="19"/>
      <c r="CH67" s="19"/>
      <c r="CI67" s="19"/>
      <c r="CJ67" s="19"/>
      <c r="CL67" s="19"/>
      <c r="CM67" s="19"/>
      <c r="CN67" s="231"/>
      <c r="CO67" s="231"/>
      <c r="CP67" s="67"/>
      <c r="CQ67" s="73"/>
      <c r="CR67" s="104"/>
      <c r="CS67" s="67"/>
      <c r="CT67" s="73"/>
      <c r="CV67" s="67"/>
      <c r="CW67"/>
      <c r="CX67" s="70">
        <f t="shared" si="8"/>
        <v>0</v>
      </c>
      <c r="CY67" s="70">
        <f t="shared" si="14"/>
        <v>0</v>
      </c>
      <c r="CZ67" s="70">
        <f t="shared" si="10"/>
        <v>0</v>
      </c>
      <c r="DA67" s="70">
        <f t="shared" si="12"/>
        <v>0</v>
      </c>
      <c r="DB67" s="70">
        <f t="shared" si="13"/>
        <v>0</v>
      </c>
      <c r="DC67" s="70">
        <f t="shared" si="15"/>
        <v>0</v>
      </c>
      <c r="DD67" s="70"/>
      <c r="DE67" s="70">
        <f t="shared" si="11"/>
        <v>0</v>
      </c>
      <c r="DF67" s="70"/>
      <c r="DG67" s="70"/>
      <c r="DH67" s="70"/>
      <c r="DI67" s="96"/>
      <c r="DJ67"/>
      <c r="DN67" s="96"/>
      <c r="DO67"/>
      <c r="DS67" s="96"/>
      <c r="DT67"/>
      <c r="EN67" s="96"/>
      <c r="EO67"/>
      <c r="ES67" s="96"/>
      <c r="ET67"/>
      <c r="EX67" s="96"/>
      <c r="EY67"/>
      <c r="FY67" s="231"/>
      <c r="GH67" s="258"/>
      <c r="GK67" s="231"/>
      <c r="GT67" s="259"/>
      <c r="GU67" s="258"/>
      <c r="GX67" s="258"/>
      <c r="GY67" s="231"/>
      <c r="HH67" s="258"/>
      <c r="HK67" s="231"/>
      <c r="HT67" s="259"/>
      <c r="HU67" s="258"/>
      <c r="HV67" s="139"/>
      <c r="HW67" s="139"/>
      <c r="HX67" s="231"/>
      <c r="HZ67" s="258"/>
      <c r="IH67" s="258"/>
      <c r="IK67" s="231"/>
      <c r="IT67" s="259"/>
      <c r="IU67" s="258"/>
      <c r="IX67" s="258"/>
      <c r="IY67" s="231"/>
      <c r="JH67" s="258"/>
      <c r="JK67" s="231"/>
      <c r="JT67" s="5"/>
      <c r="JY67" s="109"/>
      <c r="JZ67"/>
      <c r="KA67" s="229"/>
      <c r="KG67" s="70"/>
      <c r="KH67" s="139"/>
      <c r="KI67" s="139"/>
      <c r="KJ67" s="70"/>
      <c r="KK67" s="70"/>
      <c r="KL67" s="70"/>
      <c r="KQ67" s="70"/>
      <c r="KR67" s="139"/>
      <c r="KS67" s="139"/>
      <c r="KT67" s="70"/>
      <c r="KU67" s="70"/>
      <c r="KV67" s="70"/>
      <c r="KX67"/>
    </row>
    <row r="68" spans="1:310">
      <c r="A68">
        <v>43</v>
      </c>
      <c r="B68" s="19"/>
      <c r="C68" s="19"/>
      <c r="D68" s="231"/>
      <c r="E68" s="231"/>
      <c r="F68" s="231"/>
      <c r="I68" s="19"/>
      <c r="J68" s="19"/>
      <c r="Q68" s="19"/>
      <c r="R68" s="19"/>
      <c r="S68" s="68"/>
      <c r="T68" s="68"/>
      <c r="U68" s="68"/>
      <c r="V68" s="68"/>
      <c r="W68" s="68"/>
      <c r="X68" s="68"/>
      <c r="Y68" s="68"/>
      <c r="Z68" s="68"/>
      <c r="AA68" s="68"/>
      <c r="AB68" s="81"/>
      <c r="AC68" s="68"/>
      <c r="AD68" s="68"/>
      <c r="AE68" s="70"/>
      <c r="AF68" s="70"/>
      <c r="AG68" s="70"/>
      <c r="AH68" s="19"/>
      <c r="AI68" s="19"/>
      <c r="AJ68" s="105"/>
      <c r="AM68" s="52"/>
      <c r="AN68" s="52"/>
      <c r="AO68" s="19"/>
      <c r="AP68" s="19"/>
      <c r="AQ68" s="19"/>
      <c r="AR68" s="19"/>
      <c r="AS68" s="19"/>
      <c r="AT68" s="19"/>
      <c r="AU68" s="19"/>
      <c r="AV68" s="44"/>
      <c r="AW68" s="44"/>
      <c r="AX68" s="44"/>
      <c r="AY68" s="44"/>
      <c r="AZ68" s="44"/>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20"/>
      <c r="CB68" s="19"/>
      <c r="CC68" s="82"/>
      <c r="CD68" s="82"/>
      <c r="CE68" s="43"/>
      <c r="CF68" s="19"/>
      <c r="CG68" s="19"/>
      <c r="CH68" s="19"/>
      <c r="CI68" s="19"/>
      <c r="CJ68" s="19"/>
      <c r="CL68" s="19"/>
      <c r="CM68" s="19"/>
      <c r="CN68" s="231"/>
      <c r="CO68" s="231"/>
      <c r="CP68" s="67"/>
      <c r="CQ68" s="73"/>
      <c r="CR68" s="104"/>
      <c r="CS68" s="67"/>
      <c r="CT68" s="73"/>
      <c r="CV68" s="67"/>
      <c r="CW68"/>
      <c r="CX68" s="70">
        <f t="shared" si="8"/>
        <v>0</v>
      </c>
      <c r="CY68" s="70">
        <f t="shared" si="14"/>
        <v>0</v>
      </c>
      <c r="CZ68" s="70">
        <f t="shared" si="10"/>
        <v>0</v>
      </c>
      <c r="DA68" s="70">
        <f t="shared" si="12"/>
        <v>0</v>
      </c>
      <c r="DB68" s="70">
        <f t="shared" si="13"/>
        <v>0</v>
      </c>
      <c r="DC68" s="70">
        <f t="shared" si="15"/>
        <v>0</v>
      </c>
      <c r="DD68" s="70"/>
      <c r="DE68" s="70">
        <f t="shared" si="11"/>
        <v>0</v>
      </c>
      <c r="DF68" s="70"/>
      <c r="DG68" s="70"/>
      <c r="DH68" s="70"/>
      <c r="DI68" s="96"/>
      <c r="DJ68"/>
      <c r="DN68" s="96"/>
      <c r="DO68"/>
      <c r="DS68" s="96"/>
      <c r="DT68"/>
      <c r="EN68" s="96"/>
      <c r="EO68"/>
      <c r="ES68" s="96"/>
      <c r="ET68"/>
      <c r="EX68" s="96"/>
      <c r="EY68"/>
      <c r="FY68" s="231"/>
      <c r="GH68" s="258"/>
      <c r="GK68" s="231"/>
      <c r="GT68" s="259"/>
      <c r="GU68" s="258"/>
      <c r="GX68" s="258"/>
      <c r="GY68" s="231"/>
      <c r="HH68" s="258"/>
      <c r="HK68" s="231"/>
      <c r="HT68" s="259"/>
      <c r="HU68" s="258"/>
      <c r="HV68" s="139"/>
      <c r="HW68" s="139"/>
      <c r="HX68" s="231"/>
      <c r="HZ68" s="258"/>
      <c r="IH68" s="258"/>
      <c r="IK68" s="231"/>
      <c r="IT68" s="259"/>
      <c r="IU68" s="258"/>
      <c r="IX68" s="258"/>
      <c r="IY68" s="231"/>
      <c r="JH68" s="258"/>
      <c r="JK68" s="231"/>
      <c r="JT68" s="5"/>
      <c r="JY68" s="109"/>
      <c r="JZ68"/>
      <c r="KA68" s="229"/>
      <c r="KG68" s="70"/>
      <c r="KH68" s="139"/>
      <c r="KI68" s="139"/>
      <c r="KJ68" s="70"/>
      <c r="KK68" s="70"/>
      <c r="KL68" s="70"/>
      <c r="KQ68" s="70"/>
      <c r="KR68" s="139"/>
      <c r="KS68" s="139"/>
      <c r="KT68" s="70"/>
      <c r="KU68" s="70"/>
      <c r="KV68" s="70"/>
      <c r="KX68"/>
    </row>
    <row r="69" spans="1:310">
      <c r="A69">
        <v>44</v>
      </c>
      <c r="B69" s="19"/>
      <c r="C69" s="19"/>
      <c r="D69" s="231"/>
      <c r="E69" s="231"/>
      <c r="F69" s="231"/>
      <c r="I69" s="19"/>
      <c r="J69" s="19"/>
      <c r="Q69" s="19"/>
      <c r="R69" s="19"/>
      <c r="S69" s="68"/>
      <c r="T69" s="68"/>
      <c r="U69" s="68"/>
      <c r="V69" s="68"/>
      <c r="W69" s="68"/>
      <c r="X69" s="68"/>
      <c r="Y69" s="68"/>
      <c r="Z69" s="68"/>
      <c r="AA69" s="68"/>
      <c r="AB69" s="81"/>
      <c r="AC69" s="68"/>
      <c r="AD69" s="68"/>
      <c r="AE69" s="68"/>
      <c r="AF69" s="68"/>
      <c r="AG69" s="68"/>
      <c r="AH69" s="19"/>
      <c r="AI69" s="19"/>
      <c r="AJ69" s="105"/>
      <c r="AM69" s="52"/>
      <c r="AN69" s="52"/>
      <c r="AO69" s="19"/>
      <c r="AP69" s="19"/>
      <c r="AQ69" s="19"/>
      <c r="AR69" s="19"/>
      <c r="AS69" s="19"/>
      <c r="AT69" s="19"/>
      <c r="AU69" s="19"/>
      <c r="AV69" s="44"/>
      <c r="AW69" s="44"/>
      <c r="AX69" s="44"/>
      <c r="AY69" s="44"/>
      <c r="AZ69" s="44"/>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20"/>
      <c r="CB69" s="19"/>
      <c r="CC69" s="82"/>
      <c r="CD69" s="82"/>
      <c r="CE69" s="43"/>
      <c r="CF69" s="19"/>
      <c r="CG69" s="19"/>
      <c r="CH69" s="19"/>
      <c r="CI69" s="19"/>
      <c r="CJ69" s="19"/>
      <c r="CL69" s="19"/>
      <c r="CM69" s="19"/>
      <c r="CN69" s="231"/>
      <c r="CO69" s="231"/>
      <c r="CP69" s="67"/>
      <c r="CQ69" s="73"/>
      <c r="CR69" s="104"/>
      <c r="CS69" s="67"/>
      <c r="CT69" s="73"/>
      <c r="CV69" s="67"/>
      <c r="CW69"/>
      <c r="CX69" s="70">
        <f t="shared" si="8"/>
        <v>0</v>
      </c>
      <c r="CY69" s="70">
        <f t="shared" si="14"/>
        <v>0</v>
      </c>
      <c r="CZ69" s="70">
        <f t="shared" si="10"/>
        <v>0</v>
      </c>
      <c r="DA69" s="70">
        <f t="shared" si="12"/>
        <v>0</v>
      </c>
      <c r="DB69" s="70">
        <f t="shared" si="13"/>
        <v>0</v>
      </c>
      <c r="DC69" s="70">
        <f t="shared" si="15"/>
        <v>0</v>
      </c>
      <c r="DD69" s="70"/>
      <c r="DE69" s="70">
        <f t="shared" si="11"/>
        <v>0</v>
      </c>
      <c r="DF69" s="70"/>
      <c r="DG69" s="70"/>
      <c r="DH69" s="70"/>
      <c r="DI69" s="96"/>
      <c r="DJ69"/>
      <c r="DN69" s="96"/>
      <c r="DO69"/>
      <c r="DS69" s="96"/>
      <c r="DT69"/>
      <c r="EN69" s="96"/>
      <c r="EO69"/>
      <c r="ES69" s="96"/>
      <c r="ET69"/>
      <c r="EX69" s="96"/>
      <c r="EY69"/>
      <c r="FY69" s="231"/>
      <c r="GH69" s="258"/>
      <c r="GK69" s="231"/>
      <c r="GT69" s="259"/>
      <c r="GU69" s="258"/>
      <c r="GX69" s="258"/>
      <c r="GY69" s="231"/>
      <c r="HH69" s="258"/>
      <c r="HK69" s="231"/>
      <c r="HT69" s="259"/>
      <c r="HU69" s="258"/>
      <c r="HV69" s="139"/>
      <c r="HW69" s="139"/>
      <c r="HX69" s="231"/>
      <c r="HZ69" s="258"/>
      <c r="IH69" s="258"/>
      <c r="IK69" s="231"/>
      <c r="IT69" s="259"/>
      <c r="IU69" s="258"/>
      <c r="IX69" s="258"/>
      <c r="IY69" s="231"/>
      <c r="JH69" s="258"/>
      <c r="JK69" s="231"/>
      <c r="JT69" s="5"/>
      <c r="JY69" s="109"/>
      <c r="JZ69"/>
      <c r="KA69" s="229"/>
      <c r="KG69" s="70"/>
      <c r="KH69" s="139"/>
      <c r="KI69" s="139"/>
      <c r="KJ69" s="70"/>
      <c r="KK69" s="70"/>
      <c r="KL69" s="70"/>
      <c r="KQ69" s="70"/>
      <c r="KR69" s="139"/>
      <c r="KS69" s="139"/>
      <c r="KT69" s="70"/>
      <c r="KU69" s="70"/>
      <c r="KV69" s="70"/>
      <c r="KX69"/>
    </row>
    <row r="70" spans="1:310">
      <c r="A70">
        <v>45</v>
      </c>
      <c r="B70" s="19"/>
      <c r="C70" s="19"/>
      <c r="D70" s="231"/>
      <c r="E70" s="231"/>
      <c r="F70" s="231"/>
      <c r="I70" s="19"/>
      <c r="J70" s="19"/>
      <c r="Q70" s="19"/>
      <c r="R70" s="19"/>
      <c r="S70" s="68"/>
      <c r="T70" s="68"/>
      <c r="U70" s="68"/>
      <c r="V70" s="68"/>
      <c r="W70" s="68"/>
      <c r="X70" s="68"/>
      <c r="Y70" s="68"/>
      <c r="Z70" s="68"/>
      <c r="AA70" s="68"/>
      <c r="AB70" s="81"/>
      <c r="AC70" s="68"/>
      <c r="AD70" s="68"/>
      <c r="AE70" s="68"/>
      <c r="AF70" s="68"/>
      <c r="AG70" s="68"/>
      <c r="AH70" s="19"/>
      <c r="AI70" s="19"/>
      <c r="AJ70" s="105"/>
      <c r="AM70" s="52"/>
      <c r="AN70" s="52"/>
      <c r="AO70" s="19"/>
      <c r="AP70" s="19"/>
      <c r="AQ70" s="19"/>
      <c r="AR70" s="19"/>
      <c r="AS70" s="19"/>
      <c r="AT70" s="19"/>
      <c r="AU70" s="19"/>
      <c r="AV70" s="44"/>
      <c r="AW70" s="44"/>
      <c r="AX70" s="44"/>
      <c r="AY70" s="44"/>
      <c r="AZ70" s="44"/>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20"/>
      <c r="CB70" s="19"/>
      <c r="CC70" s="82"/>
      <c r="CD70" s="82"/>
      <c r="CE70" s="43"/>
      <c r="CF70" s="19"/>
      <c r="CG70" s="19"/>
      <c r="CH70" s="19"/>
      <c r="CI70" s="19"/>
      <c r="CJ70" s="19"/>
      <c r="CL70" s="19"/>
      <c r="CM70" s="19"/>
      <c r="CN70" s="231"/>
      <c r="CO70" s="231"/>
      <c r="CP70" s="67"/>
      <c r="CQ70" s="73"/>
      <c r="CR70" s="104"/>
      <c r="CS70" s="67"/>
      <c r="CT70" s="73"/>
      <c r="CV70" s="67"/>
      <c r="CW70"/>
      <c r="CX70" s="70">
        <f t="shared" si="8"/>
        <v>0</v>
      </c>
      <c r="CY70" s="70">
        <f t="shared" si="14"/>
        <v>0</v>
      </c>
      <c r="CZ70" s="70">
        <f t="shared" si="10"/>
        <v>0</v>
      </c>
      <c r="DA70" s="70">
        <f t="shared" si="12"/>
        <v>0</v>
      </c>
      <c r="DB70" s="70">
        <f t="shared" si="13"/>
        <v>0</v>
      </c>
      <c r="DC70" s="70">
        <f t="shared" si="15"/>
        <v>0</v>
      </c>
      <c r="DD70" s="70"/>
      <c r="DE70" s="70">
        <f t="shared" si="11"/>
        <v>0</v>
      </c>
      <c r="DF70" s="70"/>
      <c r="DG70" s="70"/>
      <c r="DH70" s="70"/>
      <c r="DI70" s="96"/>
      <c r="DJ70"/>
      <c r="DN70" s="96"/>
      <c r="DO70"/>
      <c r="DS70" s="96"/>
      <c r="DT70"/>
      <c r="EN70" s="96"/>
      <c r="EO70"/>
      <c r="ES70" s="96"/>
      <c r="ET70"/>
      <c r="EX70" s="96"/>
      <c r="EY70"/>
      <c r="FY70" s="231"/>
      <c r="GH70" s="258"/>
      <c r="GK70" s="231"/>
      <c r="GT70" s="259"/>
      <c r="GU70" s="258"/>
      <c r="GX70" s="258"/>
      <c r="GY70" s="231"/>
      <c r="HH70" s="258"/>
      <c r="HK70" s="231"/>
      <c r="HT70" s="259"/>
      <c r="HU70" s="258"/>
      <c r="HV70" s="139"/>
      <c r="HW70" s="139"/>
      <c r="HX70" s="231"/>
      <c r="HZ70" s="258"/>
      <c r="IH70" s="258"/>
      <c r="IK70" s="231"/>
      <c r="IT70" s="259"/>
      <c r="IU70" s="258"/>
      <c r="IX70" s="258"/>
      <c r="IY70" s="231"/>
      <c r="JH70" s="258"/>
      <c r="JK70" s="231"/>
      <c r="JT70" s="5"/>
      <c r="JY70" s="109"/>
      <c r="JZ70"/>
      <c r="KA70" s="229"/>
      <c r="KG70" s="70"/>
      <c r="KH70" s="139"/>
      <c r="KI70" s="139"/>
      <c r="KJ70" s="70"/>
      <c r="KK70" s="70"/>
      <c r="KL70" s="70"/>
      <c r="KQ70" s="70"/>
      <c r="KR70" s="139"/>
      <c r="KS70" s="139"/>
      <c r="KT70" s="70"/>
      <c r="KU70" s="70"/>
      <c r="KV70" s="70"/>
      <c r="KX70"/>
    </row>
    <row r="71" spans="1:310">
      <c r="A71">
        <v>46</v>
      </c>
      <c r="B71" s="19"/>
      <c r="C71" s="19"/>
      <c r="D71" s="231"/>
      <c r="E71" s="231"/>
      <c r="F71" s="231"/>
      <c r="I71" s="19"/>
      <c r="J71" s="19"/>
      <c r="Q71" s="19"/>
      <c r="R71" s="19"/>
      <c r="S71" s="68"/>
      <c r="T71" s="68"/>
      <c r="U71" s="68"/>
      <c r="V71" s="68"/>
      <c r="W71" s="68"/>
      <c r="X71" s="68"/>
      <c r="Y71" s="68"/>
      <c r="Z71" s="68"/>
      <c r="AA71" s="68"/>
      <c r="AB71" s="81"/>
      <c r="AC71" s="68"/>
      <c r="AD71" s="68"/>
      <c r="AE71" s="68"/>
      <c r="AF71" s="68"/>
      <c r="AG71" s="68"/>
      <c r="AH71" s="19"/>
      <c r="AI71" s="19"/>
      <c r="AJ71" s="105"/>
      <c r="AM71" s="52"/>
      <c r="AN71" s="52"/>
      <c r="AO71" s="19"/>
      <c r="AP71" s="19"/>
      <c r="AQ71" s="19"/>
      <c r="AR71" s="19"/>
      <c r="AS71" s="19"/>
      <c r="AT71" s="19"/>
      <c r="AU71" s="19"/>
      <c r="AV71" s="44"/>
      <c r="AW71" s="44"/>
      <c r="AX71" s="44"/>
      <c r="AY71" s="44"/>
      <c r="AZ71" s="44"/>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20"/>
      <c r="CB71" s="19"/>
      <c r="CC71" s="82"/>
      <c r="CD71" s="82"/>
      <c r="CE71" s="43"/>
      <c r="CF71" s="19"/>
      <c r="CG71" s="19"/>
      <c r="CH71" s="19"/>
      <c r="CI71" s="19"/>
      <c r="CJ71" s="19"/>
      <c r="CL71" s="19"/>
      <c r="CM71" s="19"/>
      <c r="CN71" s="231"/>
      <c r="CO71" s="231"/>
      <c r="CP71" s="67"/>
      <c r="CQ71" s="73"/>
      <c r="CR71" s="104"/>
      <c r="CS71" s="67"/>
      <c r="CT71" s="73"/>
      <c r="CV71" s="67"/>
      <c r="CW71"/>
      <c r="CX71" s="70">
        <f t="shared" si="8"/>
        <v>0</v>
      </c>
      <c r="CY71" s="70">
        <f t="shared" si="14"/>
        <v>0</v>
      </c>
      <c r="CZ71" s="70">
        <f t="shared" si="10"/>
        <v>0</v>
      </c>
      <c r="DA71" s="70">
        <f t="shared" si="12"/>
        <v>0</v>
      </c>
      <c r="DB71" s="70">
        <f t="shared" si="13"/>
        <v>0</v>
      </c>
      <c r="DC71" s="70">
        <f t="shared" si="15"/>
        <v>0</v>
      </c>
      <c r="DD71" s="70"/>
      <c r="DE71" s="70">
        <f t="shared" si="11"/>
        <v>0</v>
      </c>
      <c r="DF71" s="70"/>
      <c r="DG71" s="70"/>
      <c r="DH71" s="70"/>
      <c r="DI71" s="96"/>
      <c r="DJ71"/>
      <c r="DN71" s="96"/>
      <c r="DO71"/>
      <c r="DS71" s="96"/>
      <c r="DT71"/>
      <c r="EN71" s="96"/>
      <c r="EO71"/>
      <c r="ES71" s="96"/>
      <c r="ET71"/>
      <c r="EX71" s="96"/>
      <c r="EY71"/>
      <c r="FY71" s="231"/>
      <c r="GH71" s="258"/>
      <c r="GK71" s="231"/>
      <c r="GT71" s="259"/>
      <c r="GU71" s="258"/>
      <c r="GX71" s="258"/>
      <c r="GY71" s="231"/>
      <c r="HH71" s="258"/>
      <c r="HK71" s="231"/>
      <c r="HT71" s="259"/>
      <c r="HU71" s="258"/>
      <c r="HV71" s="139"/>
      <c r="HW71" s="139"/>
      <c r="HX71" s="231"/>
      <c r="HZ71" s="258"/>
      <c r="IH71" s="258"/>
      <c r="IK71" s="231"/>
      <c r="IT71" s="259"/>
      <c r="IU71" s="258"/>
      <c r="IX71" s="258"/>
      <c r="IY71" s="231"/>
      <c r="JH71" s="258"/>
      <c r="JK71" s="231"/>
      <c r="JT71" s="5"/>
      <c r="JY71" s="109"/>
      <c r="JZ71"/>
      <c r="KA71" s="229"/>
      <c r="KG71" s="70"/>
      <c r="KH71" s="139"/>
      <c r="KI71" s="139"/>
      <c r="KJ71" s="70"/>
      <c r="KK71" s="70"/>
      <c r="KL71" s="70"/>
      <c r="KQ71" s="70"/>
      <c r="KR71" s="139"/>
      <c r="KS71" s="139"/>
      <c r="KT71" s="70"/>
      <c r="KU71" s="70"/>
      <c r="KV71" s="70"/>
      <c r="KX71"/>
    </row>
    <row r="72" spans="1:310">
      <c r="A72">
        <v>47</v>
      </c>
      <c r="B72" s="19"/>
      <c r="C72" s="19"/>
      <c r="D72" s="231"/>
      <c r="E72" s="231"/>
      <c r="F72" s="231"/>
      <c r="I72" s="19"/>
      <c r="J72" s="19"/>
      <c r="Q72" s="19"/>
      <c r="R72" s="19"/>
      <c r="S72" s="68"/>
      <c r="T72" s="68"/>
      <c r="U72" s="68"/>
      <c r="V72" s="68"/>
      <c r="W72" s="68"/>
      <c r="X72" s="68"/>
      <c r="Y72" s="68"/>
      <c r="Z72" s="68"/>
      <c r="AA72" s="68"/>
      <c r="AB72" s="68"/>
      <c r="AC72" s="68"/>
      <c r="AD72" s="68"/>
      <c r="AE72" s="68"/>
      <c r="AF72" s="68"/>
      <c r="AG72" s="68"/>
      <c r="AH72" s="19"/>
      <c r="AI72" s="19"/>
      <c r="AJ72" s="105"/>
      <c r="AM72" s="52"/>
      <c r="AN72" s="52"/>
      <c r="AO72" s="19"/>
      <c r="AP72" s="19"/>
      <c r="AQ72" s="19"/>
      <c r="AR72" s="19"/>
      <c r="AS72" s="19"/>
      <c r="AT72" s="19"/>
      <c r="AU72" s="19"/>
      <c r="AV72" s="44"/>
      <c r="AW72" s="44"/>
      <c r="AX72" s="44"/>
      <c r="AY72" s="44"/>
      <c r="AZ72" s="44"/>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20"/>
      <c r="CB72" s="19"/>
      <c r="CC72" s="82"/>
      <c r="CD72" s="82"/>
      <c r="CE72" s="43"/>
      <c r="CF72" s="19"/>
      <c r="CG72" s="19"/>
      <c r="CH72" s="19"/>
      <c r="CI72" s="19"/>
      <c r="CJ72" s="19"/>
      <c r="CL72" s="19"/>
      <c r="CM72" s="19"/>
      <c r="CN72" s="231"/>
      <c r="CO72" s="231"/>
      <c r="CP72" s="67"/>
      <c r="CQ72" s="73"/>
      <c r="CR72" s="104"/>
      <c r="CS72" s="67"/>
      <c r="CT72" s="73"/>
      <c r="CV72" s="67"/>
      <c r="CW72"/>
      <c r="CX72" s="70">
        <f t="shared" si="8"/>
        <v>0</v>
      </c>
      <c r="CY72" s="70">
        <f t="shared" si="14"/>
        <v>0</v>
      </c>
      <c r="CZ72" s="70">
        <f t="shared" si="10"/>
        <v>0</v>
      </c>
      <c r="DA72" s="70">
        <f t="shared" si="12"/>
        <v>0</v>
      </c>
      <c r="DB72" s="70">
        <f t="shared" si="13"/>
        <v>0</v>
      </c>
      <c r="DC72" s="70">
        <f t="shared" si="15"/>
        <v>0</v>
      </c>
      <c r="DD72" s="70"/>
      <c r="DE72" s="70">
        <f t="shared" si="11"/>
        <v>0</v>
      </c>
      <c r="DF72" s="70"/>
      <c r="DG72" s="70"/>
      <c r="DH72" s="70"/>
      <c r="DI72" s="96"/>
      <c r="DJ72"/>
      <c r="DN72" s="96"/>
      <c r="DO72"/>
      <c r="DS72" s="96"/>
      <c r="DT72"/>
      <c r="EN72" s="96"/>
      <c r="EO72"/>
      <c r="ES72" s="96"/>
      <c r="ET72"/>
      <c r="EX72" s="96"/>
      <c r="EY72"/>
      <c r="FY72" s="231"/>
      <c r="GH72" s="258"/>
      <c r="GK72" s="231"/>
      <c r="GT72" s="259"/>
      <c r="GU72" s="258"/>
      <c r="GX72" s="258"/>
      <c r="GY72" s="231"/>
      <c r="HH72" s="258"/>
      <c r="HK72" s="231"/>
      <c r="HT72" s="259"/>
      <c r="HU72" s="258"/>
      <c r="HV72" s="139"/>
      <c r="HW72" s="139"/>
      <c r="HX72" s="231"/>
      <c r="HZ72" s="258"/>
      <c r="IH72" s="258"/>
      <c r="IK72" s="231"/>
      <c r="IT72" s="259"/>
      <c r="IU72" s="258"/>
      <c r="IX72" s="258"/>
      <c r="IY72" s="231"/>
      <c r="JH72" s="258"/>
      <c r="JK72" s="231"/>
      <c r="JT72" s="5"/>
      <c r="JY72" s="109"/>
      <c r="JZ72"/>
      <c r="KA72" s="229"/>
      <c r="KG72" s="70"/>
      <c r="KH72" s="139"/>
      <c r="KI72" s="139"/>
      <c r="KJ72" s="70"/>
      <c r="KK72" s="70"/>
      <c r="KL72" s="70"/>
      <c r="KQ72" s="70"/>
      <c r="KR72" s="139"/>
      <c r="KS72" s="139"/>
      <c r="KT72" s="70"/>
      <c r="KU72" s="70"/>
      <c r="KV72" s="70"/>
      <c r="KX72"/>
    </row>
    <row r="73" spans="1:310">
      <c r="A73">
        <v>48</v>
      </c>
      <c r="B73" s="19"/>
      <c r="C73" s="19"/>
      <c r="D73" s="231"/>
      <c r="E73" s="231"/>
      <c r="F73" s="231"/>
      <c r="I73" s="19"/>
      <c r="J73" s="19"/>
      <c r="Q73" s="19"/>
      <c r="R73" s="19"/>
      <c r="S73" s="68"/>
      <c r="T73" s="68"/>
      <c r="U73" s="68"/>
      <c r="V73" s="68"/>
      <c r="W73" s="68"/>
      <c r="X73" s="68"/>
      <c r="Y73" s="68"/>
      <c r="Z73" s="68"/>
      <c r="AA73" s="68"/>
      <c r="AB73" s="68"/>
      <c r="AC73" s="68"/>
      <c r="AD73" s="68"/>
      <c r="AE73" s="68"/>
      <c r="AF73" s="68"/>
      <c r="AG73" s="68"/>
      <c r="AH73" s="19"/>
      <c r="AI73" s="19"/>
      <c r="AJ73" s="105"/>
      <c r="AM73" s="52"/>
      <c r="AN73" s="52"/>
      <c r="AO73" s="19"/>
      <c r="AP73" s="19"/>
      <c r="AQ73" s="19"/>
      <c r="AR73" s="19"/>
      <c r="AS73" s="19"/>
      <c r="AT73" s="19"/>
      <c r="AU73" s="19"/>
      <c r="AV73" s="44"/>
      <c r="AW73" s="44"/>
      <c r="AX73" s="44"/>
      <c r="AY73" s="44"/>
      <c r="AZ73" s="44"/>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20"/>
      <c r="CB73" s="19"/>
      <c r="CC73" s="82"/>
      <c r="CD73" s="82"/>
      <c r="CE73" s="43"/>
      <c r="CF73" s="19"/>
      <c r="CG73" s="19"/>
      <c r="CH73" s="19"/>
      <c r="CI73" s="19"/>
      <c r="CJ73" s="19"/>
      <c r="CL73" s="19"/>
      <c r="CM73" s="19"/>
      <c r="CN73" s="231"/>
      <c r="CO73" s="231"/>
      <c r="CP73" s="67"/>
      <c r="CQ73" s="73"/>
      <c r="CR73" s="104"/>
      <c r="CS73" s="67"/>
      <c r="CT73" s="73"/>
      <c r="CV73" s="67"/>
      <c r="CW73"/>
      <c r="CX73" s="70">
        <f t="shared" si="8"/>
        <v>0</v>
      </c>
      <c r="CY73" s="70">
        <f t="shared" si="14"/>
        <v>0</v>
      </c>
      <c r="CZ73" s="70">
        <f t="shared" si="10"/>
        <v>0</v>
      </c>
      <c r="DA73" s="70">
        <f t="shared" si="12"/>
        <v>0</v>
      </c>
      <c r="DB73" s="70">
        <f t="shared" si="13"/>
        <v>0</v>
      </c>
      <c r="DC73" s="70">
        <f t="shared" si="15"/>
        <v>0</v>
      </c>
      <c r="DD73" s="70"/>
      <c r="DE73" s="70">
        <f t="shared" si="11"/>
        <v>0</v>
      </c>
      <c r="DF73" s="70"/>
      <c r="DG73" s="70"/>
      <c r="DH73" s="70"/>
      <c r="DI73" s="96"/>
      <c r="DJ73"/>
      <c r="DN73" s="96"/>
      <c r="DO73"/>
      <c r="DS73" s="96"/>
      <c r="DT73"/>
      <c r="EN73" s="96"/>
      <c r="EO73"/>
      <c r="ES73" s="96"/>
      <c r="ET73"/>
      <c r="EX73" s="96"/>
      <c r="EY73"/>
      <c r="FY73" s="231"/>
      <c r="GH73" s="258"/>
      <c r="GK73" s="231"/>
      <c r="GT73" s="259"/>
      <c r="GU73" s="258"/>
      <c r="GX73" s="258"/>
      <c r="GY73" s="231"/>
      <c r="HH73" s="258"/>
      <c r="HK73" s="231"/>
      <c r="HT73" s="259"/>
      <c r="HU73" s="258"/>
      <c r="HV73" s="139"/>
      <c r="HW73" s="139"/>
      <c r="HX73" s="231"/>
      <c r="HZ73" s="258"/>
      <c r="IH73" s="258"/>
      <c r="IK73" s="231"/>
      <c r="IT73" s="259"/>
      <c r="IU73" s="258"/>
      <c r="IX73" s="258"/>
      <c r="IY73" s="231"/>
      <c r="JH73" s="258"/>
      <c r="JK73" s="231"/>
      <c r="JT73" s="5"/>
      <c r="JY73" s="109"/>
      <c r="JZ73"/>
      <c r="KA73" s="229"/>
      <c r="KG73" s="70"/>
      <c r="KH73" s="139"/>
      <c r="KI73" s="139"/>
      <c r="KJ73" s="70"/>
      <c r="KK73" s="70"/>
      <c r="KL73" s="70"/>
      <c r="KQ73" s="70"/>
      <c r="KR73" s="139"/>
      <c r="KS73" s="139"/>
      <c r="KT73" s="70"/>
      <c r="KU73" s="70"/>
      <c r="KV73" s="70"/>
      <c r="KX73"/>
    </row>
    <row r="74" spans="1:310">
      <c r="A74">
        <v>49</v>
      </c>
      <c r="B74" s="19"/>
      <c r="C74" s="19"/>
      <c r="D74" s="231"/>
      <c r="E74" s="231"/>
      <c r="F74" s="231"/>
      <c r="I74" s="19"/>
      <c r="J74" s="19"/>
      <c r="Q74" s="19"/>
      <c r="R74" s="19"/>
      <c r="S74" s="68"/>
      <c r="T74" s="68"/>
      <c r="U74" s="68"/>
      <c r="V74" s="68"/>
      <c r="W74" s="68"/>
      <c r="X74" s="68"/>
      <c r="Y74" s="68"/>
      <c r="Z74" s="68"/>
      <c r="AA74" s="68"/>
      <c r="AB74" s="68"/>
      <c r="AC74" s="68"/>
      <c r="AD74" s="68"/>
      <c r="AE74" s="68"/>
      <c r="AF74" s="68"/>
      <c r="AG74" s="68"/>
      <c r="AH74" s="19"/>
      <c r="AI74" s="19"/>
      <c r="AJ74" s="105"/>
      <c r="AM74" s="52"/>
      <c r="AN74" s="52"/>
      <c r="AO74" s="19"/>
      <c r="AP74" s="19"/>
      <c r="AQ74" s="19"/>
      <c r="AR74" s="19"/>
      <c r="AS74" s="19"/>
      <c r="AT74" s="19"/>
      <c r="AU74" s="19"/>
      <c r="AV74" s="44"/>
      <c r="AW74" s="44"/>
      <c r="AX74" s="44"/>
      <c r="AY74" s="44"/>
      <c r="AZ74" s="44"/>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20"/>
      <c r="CB74" s="19"/>
      <c r="CC74" s="82"/>
      <c r="CD74" s="82"/>
      <c r="CE74" s="43"/>
      <c r="CF74" s="19"/>
      <c r="CG74" s="19"/>
      <c r="CH74" s="19"/>
      <c r="CI74" s="19"/>
      <c r="CJ74" s="19"/>
      <c r="CL74" s="19"/>
      <c r="CM74" s="19"/>
      <c r="CN74" s="231"/>
      <c r="CO74" s="231"/>
      <c r="CP74" s="67"/>
      <c r="CQ74" s="73"/>
      <c r="CR74" s="104"/>
      <c r="CS74" s="67"/>
      <c r="CT74" s="73"/>
      <c r="CV74" s="67"/>
      <c r="CW74"/>
      <c r="CX74" s="70">
        <f t="shared" si="8"/>
        <v>0</v>
      </c>
      <c r="CY74" s="70">
        <f t="shared" si="14"/>
        <v>0</v>
      </c>
      <c r="CZ74" s="70">
        <f t="shared" si="10"/>
        <v>0</v>
      </c>
      <c r="DA74" s="70">
        <f t="shared" si="12"/>
        <v>0</v>
      </c>
      <c r="DB74" s="70">
        <f t="shared" si="13"/>
        <v>0</v>
      </c>
      <c r="DC74" s="70">
        <f t="shared" si="15"/>
        <v>0</v>
      </c>
      <c r="DD74" s="70"/>
      <c r="DE74" s="70">
        <f t="shared" si="11"/>
        <v>0</v>
      </c>
      <c r="DF74" s="70"/>
      <c r="DG74" s="70"/>
      <c r="DH74" s="70"/>
      <c r="DI74" s="96"/>
      <c r="DJ74"/>
      <c r="DN74" s="96"/>
      <c r="DO74"/>
      <c r="DS74" s="96"/>
      <c r="DT74"/>
      <c r="EN74" s="96"/>
      <c r="EO74"/>
      <c r="ES74" s="96"/>
      <c r="ET74"/>
      <c r="EX74" s="96"/>
      <c r="EY74"/>
      <c r="FY74" s="231"/>
      <c r="GH74" s="258"/>
      <c r="GK74" s="231"/>
      <c r="GT74" s="259"/>
      <c r="GU74" s="258"/>
      <c r="GX74" s="258"/>
      <c r="GY74" s="231"/>
      <c r="HH74" s="258"/>
      <c r="HK74" s="231"/>
      <c r="HT74" s="259"/>
      <c r="HU74" s="258"/>
      <c r="HV74" s="139"/>
      <c r="HW74" s="139"/>
      <c r="HX74" s="231"/>
      <c r="HZ74" s="258"/>
      <c r="IH74" s="258"/>
      <c r="IK74" s="231"/>
      <c r="IT74" s="259"/>
      <c r="IU74" s="258"/>
      <c r="IX74" s="258"/>
      <c r="IY74" s="231"/>
      <c r="JH74" s="258"/>
      <c r="JK74" s="231"/>
      <c r="JT74" s="5"/>
      <c r="JY74" s="109"/>
      <c r="JZ74"/>
      <c r="KA74" s="229"/>
      <c r="KG74" s="70"/>
      <c r="KH74" s="139"/>
      <c r="KI74" s="139"/>
      <c r="KJ74" s="70"/>
      <c r="KK74" s="70"/>
      <c r="KL74" s="70"/>
      <c r="KQ74" s="70"/>
      <c r="KR74" s="139"/>
      <c r="KS74" s="139"/>
      <c r="KT74" s="70"/>
      <c r="KU74" s="70"/>
      <c r="KV74" s="70"/>
      <c r="KX74"/>
    </row>
    <row r="75" spans="1:310">
      <c r="A75">
        <v>50</v>
      </c>
      <c r="B75" s="19"/>
      <c r="C75" s="19"/>
      <c r="D75" s="231"/>
      <c r="E75" s="231"/>
      <c r="F75" s="231"/>
      <c r="I75" s="19"/>
      <c r="J75" s="19"/>
      <c r="Q75" s="19"/>
      <c r="R75" s="19"/>
      <c r="S75" s="68"/>
      <c r="T75" s="68"/>
      <c r="U75" s="68"/>
      <c r="V75" s="68"/>
      <c r="W75" s="68"/>
      <c r="X75" s="68"/>
      <c r="Y75" s="68"/>
      <c r="Z75" s="68"/>
      <c r="AA75" s="68"/>
      <c r="AB75" s="68"/>
      <c r="AC75" s="68"/>
      <c r="AD75" s="68"/>
      <c r="AE75" s="68"/>
      <c r="AF75" s="68"/>
      <c r="AG75" s="68"/>
      <c r="AH75" s="19"/>
      <c r="AI75" s="19"/>
      <c r="AJ75" s="105"/>
      <c r="AM75" s="52"/>
      <c r="AN75" s="52"/>
      <c r="AO75" s="19"/>
      <c r="AP75" s="19"/>
      <c r="AQ75" s="19"/>
      <c r="AR75" s="19"/>
      <c r="AS75" s="19"/>
      <c r="AT75" s="19"/>
      <c r="AU75" s="19"/>
      <c r="AV75" s="44"/>
      <c r="AW75" s="44"/>
      <c r="AX75" s="44"/>
      <c r="AY75" s="44"/>
      <c r="AZ75" s="44"/>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20"/>
      <c r="CB75" s="19"/>
      <c r="CC75" s="82"/>
      <c r="CD75" s="82"/>
      <c r="CE75" s="43"/>
      <c r="CF75" s="19"/>
      <c r="CG75" s="19"/>
      <c r="CH75" s="19"/>
      <c r="CI75" s="19"/>
      <c r="CJ75" s="19"/>
      <c r="CL75" s="19"/>
      <c r="CM75" s="19"/>
      <c r="CN75" s="231"/>
      <c r="CO75" s="231"/>
      <c r="CP75" s="67"/>
      <c r="CQ75" s="73"/>
      <c r="CR75" s="104"/>
      <c r="CS75" s="67"/>
      <c r="CT75" s="73"/>
      <c r="CV75" s="67"/>
      <c r="CW75"/>
      <c r="DE75" s="70"/>
      <c r="DF75" s="70"/>
      <c r="DG75" s="70"/>
      <c r="DH75" s="70"/>
      <c r="DI75" s="96"/>
      <c r="DJ75"/>
      <c r="DN75" s="96"/>
      <c r="DO75"/>
      <c r="DS75" s="96"/>
      <c r="DT75"/>
      <c r="EN75" s="96"/>
      <c r="EO75"/>
      <c r="ES75" s="96"/>
      <c r="ET75"/>
      <c r="EX75" s="96"/>
      <c r="EY75"/>
      <c r="FY75" s="231"/>
      <c r="GH75" s="258"/>
      <c r="GK75" s="231"/>
      <c r="GT75" s="259"/>
      <c r="GU75" s="258"/>
      <c r="GX75" s="258"/>
      <c r="GY75" s="231"/>
      <c r="HH75" s="258"/>
      <c r="HK75" s="231"/>
      <c r="HT75" s="259"/>
      <c r="HU75" s="258"/>
      <c r="HV75" s="139"/>
      <c r="HW75" s="139"/>
      <c r="HX75" s="231"/>
      <c r="HZ75" s="258"/>
      <c r="IH75" s="258"/>
      <c r="IK75" s="231"/>
      <c r="IT75" s="259"/>
      <c r="IU75" s="258"/>
      <c r="IX75" s="258"/>
      <c r="IY75" s="231"/>
      <c r="JH75" s="258"/>
      <c r="JK75" s="231"/>
      <c r="JT75" s="5"/>
      <c r="JY75" s="109"/>
      <c r="JZ75"/>
      <c r="KA75" s="229"/>
      <c r="KG75" s="70"/>
      <c r="KH75" s="139"/>
      <c r="KI75" s="139"/>
      <c r="KJ75" s="70"/>
      <c r="KK75" s="70"/>
      <c r="KL75" s="70"/>
      <c r="KQ75" s="70"/>
      <c r="KR75" s="139"/>
      <c r="KS75" s="139"/>
      <c r="KT75" s="70"/>
      <c r="KU75" s="70"/>
      <c r="KV75" s="70"/>
      <c r="KX75"/>
    </row>
    <row r="76" spans="1:310">
      <c r="A76">
        <v>51</v>
      </c>
      <c r="B76" s="19"/>
      <c r="C76" s="19"/>
      <c r="D76" s="231"/>
      <c r="E76" s="231"/>
      <c r="F76" s="231"/>
      <c r="I76" s="19"/>
      <c r="J76" s="19"/>
      <c r="Q76" s="19"/>
      <c r="R76" s="19"/>
      <c r="S76" s="68"/>
      <c r="T76" s="68"/>
      <c r="U76" s="68"/>
      <c r="V76" s="68"/>
      <c r="W76" s="68"/>
      <c r="X76" s="68"/>
      <c r="Y76" s="68"/>
      <c r="Z76" s="68"/>
      <c r="AA76" s="68"/>
      <c r="AB76" s="68"/>
      <c r="AC76" s="68"/>
      <c r="AD76" s="68"/>
      <c r="AE76" s="68"/>
      <c r="AF76" s="68"/>
      <c r="AG76" s="68"/>
      <c r="AH76" s="19"/>
      <c r="AI76" s="19"/>
      <c r="AJ76" s="105"/>
      <c r="AM76" s="52"/>
      <c r="AN76" s="52"/>
      <c r="AO76" s="19"/>
      <c r="AP76" s="19"/>
      <c r="AQ76" s="19"/>
      <c r="AR76" s="19"/>
      <c r="AS76" s="19"/>
      <c r="AT76" s="19"/>
      <c r="AU76" s="19"/>
      <c r="AV76" s="44"/>
      <c r="AW76" s="44"/>
      <c r="AX76" s="44"/>
      <c r="AY76" s="44"/>
      <c r="AZ76" s="44"/>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20"/>
      <c r="CB76" s="19"/>
      <c r="CC76" s="82"/>
      <c r="CD76" s="82"/>
      <c r="CE76" s="43"/>
      <c r="CF76" s="19"/>
      <c r="CG76" s="19"/>
      <c r="CH76" s="19"/>
      <c r="CI76" s="19"/>
      <c r="CJ76" s="19"/>
      <c r="CL76" s="19"/>
      <c r="CM76" s="19"/>
      <c r="CN76" s="231"/>
      <c r="CO76" s="231"/>
      <c r="CP76" s="67"/>
      <c r="CQ76" s="73"/>
      <c r="CR76" s="104"/>
      <c r="CS76" s="67"/>
      <c r="CT76" s="73"/>
      <c r="CV76" s="67"/>
      <c r="CW76"/>
      <c r="DE76" s="70"/>
      <c r="DF76" s="70"/>
      <c r="DG76" s="70"/>
      <c r="DH76" s="70"/>
      <c r="DI76" s="96"/>
      <c r="DJ76"/>
      <c r="DN76" s="96"/>
      <c r="DO76"/>
      <c r="DS76" s="96"/>
      <c r="DT76"/>
      <c r="EN76" s="96"/>
      <c r="EO76"/>
      <c r="ES76" s="96"/>
      <c r="ET76"/>
      <c r="EX76" s="96"/>
      <c r="EY76"/>
      <c r="FY76" s="231"/>
      <c r="GH76" s="258"/>
      <c r="GK76" s="231"/>
      <c r="GT76" s="259"/>
      <c r="GU76" s="258"/>
      <c r="GX76" s="258"/>
      <c r="GY76" s="231"/>
      <c r="HH76" s="258"/>
      <c r="HK76" s="231"/>
      <c r="HT76" s="259"/>
      <c r="HU76" s="258"/>
      <c r="HV76" s="139"/>
      <c r="HW76" s="139"/>
      <c r="HX76" s="231"/>
      <c r="HZ76" s="258"/>
      <c r="IH76" s="258"/>
      <c r="IK76" s="231"/>
      <c r="IT76" s="259"/>
      <c r="IU76" s="258"/>
      <c r="IX76" s="258"/>
      <c r="IY76" s="231"/>
      <c r="JH76" s="258"/>
      <c r="JK76" s="231"/>
      <c r="JT76" s="5"/>
      <c r="JY76" s="109"/>
      <c r="JZ76"/>
      <c r="KA76" s="229"/>
      <c r="KG76" s="70"/>
      <c r="KH76" s="139"/>
      <c r="KI76" s="139"/>
      <c r="KJ76" s="70"/>
      <c r="KK76" s="70"/>
      <c r="KL76" s="70"/>
      <c r="KQ76" s="70"/>
      <c r="KR76" s="139"/>
      <c r="KS76" s="139"/>
      <c r="KT76" s="70"/>
      <c r="KU76" s="70"/>
      <c r="KV76" s="70"/>
      <c r="KX76"/>
    </row>
    <row r="77" spans="1:310">
      <c r="A77">
        <v>52</v>
      </c>
      <c r="B77" s="19"/>
      <c r="C77" s="19"/>
      <c r="D77" s="231"/>
      <c r="E77" s="231"/>
      <c r="F77" s="231"/>
      <c r="I77" s="19"/>
      <c r="J77" s="19"/>
      <c r="Q77" s="19"/>
      <c r="R77" s="19"/>
      <c r="S77" s="68"/>
      <c r="T77" s="68"/>
      <c r="U77" s="68"/>
      <c r="V77" s="68"/>
      <c r="W77" s="68"/>
      <c r="X77" s="68"/>
      <c r="Y77" s="68"/>
      <c r="Z77" s="68"/>
      <c r="AA77" s="68"/>
      <c r="AB77" s="68"/>
      <c r="AC77" s="68"/>
      <c r="AD77" s="68"/>
      <c r="AE77" s="68"/>
      <c r="AF77" s="68"/>
      <c r="AG77" s="68"/>
      <c r="AH77" s="19"/>
      <c r="AI77" s="19"/>
      <c r="AJ77" s="105"/>
      <c r="AM77" s="52"/>
      <c r="AN77" s="52"/>
      <c r="AO77" s="19"/>
      <c r="AP77" s="19"/>
      <c r="AQ77" s="19"/>
      <c r="AR77" s="19"/>
      <c r="AS77" s="19"/>
      <c r="AT77" s="19"/>
      <c r="AU77" s="19"/>
      <c r="AV77" s="44"/>
      <c r="AW77" s="44"/>
      <c r="AX77" s="44"/>
      <c r="AY77" s="44"/>
      <c r="AZ77" s="44"/>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20"/>
      <c r="CB77" s="19"/>
      <c r="CC77" s="82"/>
      <c r="CD77" s="82"/>
      <c r="CE77" s="43"/>
      <c r="CF77" s="19"/>
      <c r="CG77" s="19"/>
      <c r="CH77" s="19"/>
      <c r="CI77" s="19"/>
      <c r="CJ77" s="19"/>
      <c r="CL77" s="19"/>
      <c r="CM77" s="19"/>
      <c r="CN77" s="231"/>
      <c r="CO77" s="231"/>
      <c r="CP77" s="67"/>
      <c r="CQ77" s="73"/>
      <c r="CR77" s="104"/>
      <c r="CS77" s="67"/>
      <c r="CT77" s="73"/>
      <c r="CV77" s="67"/>
      <c r="CW77"/>
      <c r="DE77" s="70"/>
      <c r="DF77" s="70"/>
      <c r="DG77" s="70"/>
      <c r="DH77" s="70"/>
      <c r="DI77" s="96"/>
      <c r="DJ77"/>
      <c r="DN77" s="96"/>
      <c r="DO77"/>
      <c r="DS77" s="96"/>
      <c r="DT77"/>
      <c r="EN77" s="96"/>
      <c r="EO77"/>
      <c r="ES77" s="96"/>
      <c r="ET77"/>
      <c r="EX77" s="96"/>
      <c r="EY77"/>
      <c r="FY77" s="231"/>
      <c r="GH77" s="258"/>
      <c r="GK77" s="231"/>
      <c r="GT77" s="259"/>
      <c r="GU77" s="258"/>
      <c r="GX77" s="258"/>
      <c r="GY77" s="231"/>
      <c r="HH77" s="258"/>
      <c r="HK77" s="231"/>
      <c r="HT77" s="259"/>
      <c r="HU77" s="258"/>
      <c r="HV77" s="139"/>
      <c r="HW77" s="139"/>
      <c r="HX77" s="231"/>
      <c r="HZ77" s="258"/>
      <c r="IH77" s="258"/>
      <c r="IK77" s="231"/>
      <c r="IT77" s="259"/>
      <c r="IU77" s="258"/>
      <c r="IX77" s="258"/>
      <c r="IY77" s="231"/>
      <c r="JH77" s="258"/>
      <c r="JK77" s="231"/>
      <c r="JT77" s="5"/>
      <c r="JY77" s="109"/>
      <c r="JZ77"/>
      <c r="KA77" s="229"/>
      <c r="KG77" s="70"/>
      <c r="KH77" s="139"/>
      <c r="KI77" s="139"/>
      <c r="KJ77" s="70"/>
      <c r="KK77" s="70"/>
      <c r="KL77" s="70"/>
      <c r="KQ77" s="70"/>
      <c r="KR77" s="139"/>
      <c r="KS77" s="139"/>
      <c r="KT77" s="70"/>
      <c r="KU77" s="70"/>
      <c r="KV77" s="70"/>
      <c r="KX77"/>
    </row>
    <row r="78" spans="1:310">
      <c r="A78">
        <v>53</v>
      </c>
      <c r="B78" s="19"/>
      <c r="C78" s="19"/>
      <c r="D78" s="231"/>
      <c r="E78" s="231"/>
      <c r="F78" s="231"/>
      <c r="I78" s="19"/>
      <c r="J78" s="19"/>
      <c r="Q78" s="19"/>
      <c r="R78" s="19"/>
      <c r="S78" s="68"/>
      <c r="T78" s="68"/>
      <c r="U78" s="68"/>
      <c r="V78" s="68"/>
      <c r="W78" s="68"/>
      <c r="X78" s="68"/>
      <c r="Y78" s="68"/>
      <c r="Z78" s="68"/>
      <c r="AA78" s="68"/>
      <c r="AB78" s="68"/>
      <c r="AC78" s="68"/>
      <c r="AD78" s="68"/>
      <c r="AE78" s="68"/>
      <c r="AF78" s="68"/>
      <c r="AG78" s="68"/>
      <c r="AH78" s="19"/>
      <c r="AI78" s="19"/>
      <c r="AJ78" s="105"/>
      <c r="AM78" s="52"/>
      <c r="AN78" s="52"/>
      <c r="AO78" s="19"/>
      <c r="AP78" s="19"/>
      <c r="AQ78" s="19"/>
      <c r="AR78" s="19"/>
      <c r="AS78" s="19"/>
      <c r="AT78" s="19"/>
      <c r="AU78" s="19"/>
      <c r="AV78" s="44"/>
      <c r="AW78" s="44"/>
      <c r="AX78" s="44"/>
      <c r="AY78" s="44"/>
      <c r="AZ78" s="44"/>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20"/>
      <c r="CB78" s="19"/>
      <c r="CC78" s="82"/>
      <c r="CD78" s="82"/>
      <c r="CE78" s="43"/>
      <c r="CF78" s="19"/>
      <c r="CG78" s="19"/>
      <c r="CH78" s="19"/>
      <c r="CI78" s="19"/>
      <c r="CJ78" s="19"/>
      <c r="CL78" s="19"/>
      <c r="CM78" s="19"/>
      <c r="CN78" s="231"/>
      <c r="CO78" s="231"/>
      <c r="CP78" s="67"/>
      <c r="CQ78" s="73"/>
      <c r="CR78" s="104"/>
      <c r="CS78" s="67"/>
      <c r="CT78" s="73"/>
      <c r="CV78" s="67"/>
      <c r="CW78"/>
      <c r="DE78" s="70"/>
      <c r="DF78" s="70"/>
      <c r="DG78" s="70"/>
      <c r="DH78" s="70"/>
      <c r="DI78" s="96"/>
      <c r="DJ78"/>
      <c r="DN78" s="96"/>
      <c r="DO78"/>
      <c r="DS78" s="96"/>
      <c r="DT78"/>
      <c r="EN78" s="96"/>
      <c r="EO78"/>
      <c r="ES78" s="96"/>
      <c r="ET78"/>
      <c r="EX78" s="96"/>
      <c r="EY78"/>
      <c r="FY78" s="231"/>
      <c r="GH78" s="258"/>
      <c r="GK78" s="231"/>
      <c r="GT78" s="259"/>
      <c r="GU78" s="258"/>
      <c r="GX78" s="258"/>
      <c r="GY78" s="231"/>
      <c r="HH78" s="258"/>
      <c r="HK78" s="231"/>
      <c r="HT78" s="259"/>
      <c r="HU78" s="258"/>
      <c r="HV78" s="139"/>
      <c r="HW78" s="139"/>
      <c r="HX78" s="231"/>
      <c r="HZ78" s="258"/>
      <c r="IH78" s="258"/>
      <c r="IK78" s="231"/>
      <c r="IT78" s="259"/>
      <c r="IU78" s="258"/>
      <c r="IX78" s="258"/>
      <c r="IY78" s="231"/>
      <c r="JH78" s="258"/>
      <c r="JK78" s="231"/>
      <c r="JT78" s="5"/>
      <c r="JY78" s="109"/>
      <c r="JZ78"/>
      <c r="KA78" s="229"/>
      <c r="KG78" s="70"/>
      <c r="KH78" s="139"/>
      <c r="KI78" s="139"/>
      <c r="KJ78" s="70"/>
      <c r="KK78" s="70"/>
      <c r="KL78" s="70"/>
      <c r="KQ78" s="70"/>
      <c r="KR78" s="139"/>
      <c r="KS78" s="139"/>
      <c r="KT78" s="70"/>
      <c r="KU78" s="70"/>
      <c r="KV78" s="70"/>
      <c r="KX78"/>
    </row>
    <row r="79" spans="1:310">
      <c r="A79">
        <v>54</v>
      </c>
      <c r="B79" s="19"/>
      <c r="C79" s="19"/>
      <c r="D79" s="231"/>
      <c r="E79" s="231"/>
      <c r="F79" s="231"/>
      <c r="I79" s="19"/>
      <c r="J79" s="19"/>
      <c r="Q79" s="19"/>
      <c r="R79" s="19"/>
      <c r="S79" s="68"/>
      <c r="T79" s="68"/>
      <c r="U79" s="68"/>
      <c r="V79" s="68"/>
      <c r="W79" s="68"/>
      <c r="X79" s="68"/>
      <c r="Y79" s="68"/>
      <c r="Z79" s="68"/>
      <c r="AA79" s="68"/>
      <c r="AB79" s="68"/>
      <c r="AC79" s="68"/>
      <c r="AD79" s="68"/>
      <c r="AE79" s="68"/>
      <c r="AF79" s="68"/>
      <c r="AG79" s="68"/>
      <c r="AH79" s="19"/>
      <c r="AI79" s="19"/>
      <c r="AJ79" s="105"/>
      <c r="AM79" s="52"/>
      <c r="AN79" s="52"/>
      <c r="AO79" s="19"/>
      <c r="AP79" s="19"/>
      <c r="AQ79" s="19"/>
      <c r="AR79" s="19"/>
      <c r="AS79" s="19"/>
      <c r="AT79" s="19"/>
      <c r="AU79" s="19"/>
      <c r="AV79" s="44"/>
      <c r="AW79" s="44"/>
      <c r="AX79" s="44"/>
      <c r="AY79" s="44"/>
      <c r="AZ79" s="44"/>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20"/>
      <c r="CB79" s="19"/>
      <c r="CC79" s="82"/>
      <c r="CD79" s="82"/>
      <c r="CE79" s="43"/>
      <c r="CF79" s="19"/>
      <c r="CG79" s="19"/>
      <c r="CH79" s="19"/>
      <c r="CI79" s="19"/>
      <c r="CJ79" s="19"/>
      <c r="CL79" s="19"/>
      <c r="CM79" s="19"/>
      <c r="CN79" s="231"/>
      <c r="CO79" s="231"/>
      <c r="CP79" s="67"/>
      <c r="CQ79" s="73"/>
      <c r="CR79" s="104"/>
      <c r="CS79" s="67"/>
      <c r="CT79" s="73"/>
      <c r="CV79" s="67"/>
      <c r="CW79"/>
      <c r="DE79" s="70"/>
      <c r="DF79" s="70"/>
      <c r="DG79" s="70"/>
      <c r="DH79" s="70"/>
      <c r="DI79" s="96"/>
      <c r="DJ79"/>
      <c r="DN79" s="96"/>
      <c r="DO79"/>
      <c r="DS79" s="96"/>
      <c r="DT79"/>
      <c r="EN79" s="96"/>
      <c r="EO79"/>
      <c r="ES79" s="96"/>
      <c r="ET79"/>
      <c r="EX79" s="96"/>
      <c r="EY79"/>
      <c r="FY79" s="231"/>
      <c r="GH79" s="258"/>
      <c r="GK79" s="231"/>
      <c r="GT79" s="259"/>
      <c r="GU79" s="258"/>
      <c r="GX79" s="258"/>
      <c r="GY79" s="231"/>
      <c r="HH79" s="258"/>
      <c r="HK79" s="231"/>
      <c r="HT79" s="259"/>
      <c r="HU79" s="258"/>
      <c r="HV79" s="139"/>
      <c r="HW79" s="139"/>
      <c r="HX79" s="231"/>
      <c r="HZ79" s="258"/>
      <c r="IH79" s="258"/>
      <c r="IK79" s="231"/>
      <c r="IT79" s="259"/>
      <c r="IU79" s="258"/>
      <c r="IX79" s="258"/>
      <c r="IY79" s="231"/>
      <c r="JH79" s="258"/>
      <c r="JK79" s="231"/>
      <c r="JT79" s="5"/>
      <c r="JY79" s="109"/>
      <c r="JZ79"/>
      <c r="KA79" s="229"/>
      <c r="KG79" s="70"/>
      <c r="KH79" s="139"/>
      <c r="KI79" s="139"/>
      <c r="KJ79" s="70"/>
      <c r="KK79" s="70"/>
      <c r="KL79" s="70"/>
      <c r="KQ79" s="70"/>
      <c r="KR79" s="139"/>
      <c r="KS79" s="139"/>
      <c r="KT79" s="70"/>
      <c r="KU79" s="70"/>
      <c r="KV79" s="70"/>
      <c r="KX79"/>
    </row>
    <row r="80" spans="1:310">
      <c r="A80">
        <v>55</v>
      </c>
      <c r="B80" s="19"/>
      <c r="C80" s="19"/>
      <c r="D80" s="231"/>
      <c r="E80" s="231"/>
      <c r="F80" s="231"/>
      <c r="I80" s="19"/>
      <c r="J80" s="19"/>
      <c r="Q80" s="19"/>
      <c r="R80" s="19"/>
      <c r="S80" s="68"/>
      <c r="T80" s="68"/>
      <c r="U80" s="68"/>
      <c r="V80" s="68"/>
      <c r="W80" s="68"/>
      <c r="X80" s="68"/>
      <c r="Y80" s="68"/>
      <c r="Z80" s="68"/>
      <c r="AA80" s="68"/>
      <c r="AB80" s="68"/>
      <c r="AC80" s="68"/>
      <c r="AD80" s="68"/>
      <c r="AE80" s="68"/>
      <c r="AF80" s="68"/>
      <c r="AG80" s="68"/>
      <c r="AH80" s="19"/>
      <c r="AI80" s="19"/>
      <c r="AJ80" s="105"/>
      <c r="AM80" s="52"/>
      <c r="AN80" s="52"/>
      <c r="AO80" s="19"/>
      <c r="AP80" s="19"/>
      <c r="AQ80" s="19"/>
      <c r="AR80" s="19"/>
      <c r="AS80" s="19"/>
      <c r="AT80" s="19"/>
      <c r="AU80" s="19"/>
      <c r="AV80" s="44"/>
      <c r="AW80" s="44"/>
      <c r="AX80" s="44"/>
      <c r="AY80" s="44"/>
      <c r="AZ80" s="44"/>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20"/>
      <c r="CB80" s="19"/>
      <c r="CC80" s="82"/>
      <c r="CD80" s="82"/>
      <c r="CE80" s="43"/>
      <c r="CF80" s="19"/>
      <c r="CG80" s="19"/>
      <c r="CH80" s="19"/>
      <c r="CI80" s="19"/>
      <c r="CJ80" s="19"/>
      <c r="CL80" s="19"/>
      <c r="CM80" s="19"/>
      <c r="CN80" s="231"/>
      <c r="CO80" s="231"/>
      <c r="CP80" s="67"/>
      <c r="CQ80" s="73"/>
      <c r="CR80" s="104"/>
      <c r="CS80" s="67"/>
      <c r="CT80" s="73"/>
      <c r="CV80" s="67"/>
      <c r="CW80"/>
      <c r="DE80" s="70"/>
      <c r="DF80" s="70"/>
      <c r="DG80" s="70"/>
      <c r="DH80" s="70"/>
      <c r="DI80" s="96"/>
      <c r="DJ80"/>
      <c r="DN80" s="96"/>
      <c r="DO80"/>
      <c r="DS80" s="96"/>
      <c r="DT80"/>
      <c r="EN80" s="96"/>
      <c r="EO80"/>
      <c r="ES80" s="96"/>
      <c r="ET80"/>
      <c r="EX80" s="96"/>
      <c r="EY80"/>
      <c r="FY80" s="231"/>
      <c r="GH80" s="258"/>
      <c r="GK80" s="231"/>
      <c r="GT80" s="259"/>
      <c r="GU80" s="258"/>
      <c r="GX80" s="258"/>
      <c r="GY80" s="231"/>
      <c r="HH80" s="258"/>
      <c r="HK80" s="231"/>
      <c r="HT80" s="259"/>
      <c r="HU80" s="258"/>
      <c r="HV80" s="139"/>
      <c r="HW80" s="139"/>
      <c r="HX80" s="231"/>
      <c r="HZ80" s="258"/>
      <c r="IH80" s="258"/>
      <c r="IK80" s="231"/>
      <c r="IT80" s="259"/>
      <c r="IU80" s="258"/>
      <c r="IX80" s="258"/>
      <c r="IY80" s="231"/>
      <c r="JH80" s="258"/>
      <c r="JK80" s="231"/>
      <c r="JT80" s="5"/>
      <c r="JY80" s="109"/>
      <c r="JZ80"/>
      <c r="KA80" s="229"/>
      <c r="KG80" s="70"/>
      <c r="KH80" s="139"/>
      <c r="KI80" s="139"/>
      <c r="KJ80" s="70"/>
      <c r="KK80" s="70"/>
      <c r="KL80" s="70"/>
      <c r="KQ80" s="70"/>
      <c r="KR80" s="139"/>
      <c r="KS80" s="139"/>
      <c r="KT80" s="70"/>
      <c r="KU80" s="70"/>
      <c r="KV80" s="70"/>
      <c r="KX80"/>
    </row>
    <row r="81" spans="1:310">
      <c r="A81">
        <v>56</v>
      </c>
      <c r="B81" s="19"/>
      <c r="C81" s="19"/>
      <c r="D81" s="231"/>
      <c r="E81" s="231"/>
      <c r="F81" s="231"/>
      <c r="I81" s="19"/>
      <c r="J81" s="19"/>
      <c r="Q81" s="19"/>
      <c r="R81" s="19"/>
      <c r="S81" s="68"/>
      <c r="T81" s="68"/>
      <c r="U81" s="68"/>
      <c r="V81" s="68"/>
      <c r="W81" s="68"/>
      <c r="X81" s="68"/>
      <c r="Y81" s="68"/>
      <c r="Z81" s="68"/>
      <c r="AA81" s="68"/>
      <c r="AB81" s="68"/>
      <c r="AC81" s="68"/>
      <c r="AD81" s="68"/>
      <c r="AE81" s="68"/>
      <c r="AF81" s="68"/>
      <c r="AG81" s="68"/>
      <c r="AH81" s="19"/>
      <c r="AI81" s="19"/>
      <c r="AJ81" s="105"/>
      <c r="AM81" s="52"/>
      <c r="AN81" s="52"/>
      <c r="AO81" s="19"/>
      <c r="AP81" s="19"/>
      <c r="AQ81" s="19"/>
      <c r="AR81" s="19"/>
      <c r="AS81" s="19"/>
      <c r="AT81" s="19"/>
      <c r="AU81" s="19"/>
      <c r="AV81" s="44"/>
      <c r="AW81" s="44"/>
      <c r="AX81" s="44"/>
      <c r="AY81" s="44"/>
      <c r="AZ81" s="44"/>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20"/>
      <c r="CB81" s="19"/>
      <c r="CC81" s="82"/>
      <c r="CD81" s="82"/>
      <c r="CE81" s="43"/>
      <c r="CF81" s="19"/>
      <c r="CG81" s="19"/>
      <c r="CH81" s="19"/>
      <c r="CI81" s="19"/>
      <c r="CJ81" s="19"/>
      <c r="CL81" s="19"/>
      <c r="CM81" s="19"/>
      <c r="CN81" s="231"/>
      <c r="CO81" s="231"/>
      <c r="CP81" s="67"/>
      <c r="CQ81" s="73"/>
      <c r="CR81" s="104"/>
      <c r="CS81" s="67"/>
      <c r="CT81" s="73"/>
      <c r="CV81" s="67"/>
      <c r="CW81"/>
      <c r="DE81" s="70"/>
      <c r="DF81" s="70"/>
      <c r="DG81" s="70"/>
      <c r="DH81" s="70"/>
      <c r="DI81" s="96"/>
      <c r="DJ81"/>
      <c r="DN81" s="96"/>
      <c r="DO81"/>
      <c r="DS81" s="96"/>
      <c r="DT81"/>
      <c r="EN81" s="96"/>
      <c r="EO81"/>
      <c r="ES81" s="96"/>
      <c r="ET81"/>
      <c r="EX81" s="96"/>
      <c r="EY81"/>
      <c r="FY81" s="231"/>
      <c r="GH81" s="258"/>
      <c r="GK81" s="231"/>
      <c r="GT81" s="259"/>
      <c r="GU81" s="258"/>
      <c r="GX81" s="258"/>
      <c r="GY81" s="231"/>
      <c r="HH81" s="258"/>
      <c r="HK81" s="231"/>
      <c r="HT81" s="259"/>
      <c r="HU81" s="258"/>
      <c r="HV81" s="139"/>
      <c r="HW81" s="139"/>
      <c r="HX81" s="231"/>
      <c r="HZ81" s="258"/>
      <c r="IH81" s="258"/>
      <c r="IK81" s="231"/>
      <c r="IT81" s="259"/>
      <c r="IU81" s="258"/>
      <c r="IX81" s="258"/>
      <c r="IY81" s="231"/>
      <c r="JH81" s="258"/>
      <c r="JK81" s="231"/>
      <c r="JT81" s="5"/>
      <c r="JY81" s="109"/>
      <c r="JZ81"/>
      <c r="KA81" s="229"/>
      <c r="KG81" s="70"/>
      <c r="KH81" s="139"/>
      <c r="KI81" s="139"/>
      <c r="KJ81" s="70"/>
      <c r="KK81" s="70"/>
      <c r="KL81" s="70"/>
      <c r="KQ81" s="70"/>
      <c r="KR81" s="139"/>
      <c r="KS81" s="139"/>
      <c r="KT81" s="70"/>
      <c r="KU81" s="70"/>
      <c r="KV81" s="70"/>
      <c r="KX81"/>
    </row>
    <row r="82" spans="1:310">
      <c r="A82">
        <v>57</v>
      </c>
      <c r="B82" s="19"/>
      <c r="C82" s="19"/>
      <c r="D82" s="231"/>
      <c r="E82" s="231"/>
      <c r="F82" s="231"/>
      <c r="I82" s="19"/>
      <c r="J82" s="19"/>
      <c r="Q82" s="19"/>
      <c r="R82" s="19"/>
      <c r="S82" s="68"/>
      <c r="T82" s="68"/>
      <c r="U82" s="68"/>
      <c r="V82" s="68"/>
      <c r="W82" s="68"/>
      <c r="X82" s="68"/>
      <c r="Y82" s="68"/>
      <c r="Z82" s="68"/>
      <c r="AA82" s="68"/>
      <c r="AB82" s="68"/>
      <c r="AC82" s="68"/>
      <c r="AD82" s="68"/>
      <c r="AE82" s="68"/>
      <c r="AF82" s="68"/>
      <c r="AG82" s="68"/>
      <c r="AH82" s="19"/>
      <c r="AI82" s="19"/>
      <c r="AJ82" s="105"/>
      <c r="AM82" s="52"/>
      <c r="AN82" s="52"/>
      <c r="AO82" s="19"/>
      <c r="AP82" s="19"/>
      <c r="AQ82" s="19"/>
      <c r="AR82" s="19"/>
      <c r="AS82" s="19"/>
      <c r="AT82" s="19"/>
      <c r="AU82" s="19"/>
      <c r="AV82" s="44"/>
      <c r="AW82" s="44"/>
      <c r="AX82" s="44"/>
      <c r="AY82" s="44"/>
      <c r="AZ82" s="44"/>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20"/>
      <c r="CB82" s="19"/>
      <c r="CC82" s="82"/>
      <c r="CD82" s="82"/>
      <c r="CE82" s="43"/>
      <c r="CF82" s="19"/>
      <c r="CG82" s="19"/>
      <c r="CH82" s="19"/>
      <c r="CI82" s="19"/>
      <c r="CJ82" s="19"/>
      <c r="CL82" s="19"/>
      <c r="CM82" s="19"/>
      <c r="CN82" s="231"/>
      <c r="CO82" s="231"/>
      <c r="CP82" s="67"/>
      <c r="CQ82" s="73"/>
      <c r="CR82" s="104"/>
      <c r="CS82" s="67"/>
      <c r="CT82" s="73"/>
      <c r="CV82" s="67"/>
      <c r="CW82"/>
      <c r="DE82" s="70"/>
      <c r="DF82" s="70"/>
      <c r="DG82" s="70"/>
      <c r="DH82" s="70"/>
      <c r="DI82" s="96"/>
      <c r="DJ82"/>
      <c r="DN82" s="96"/>
      <c r="DO82"/>
      <c r="DS82" s="96"/>
      <c r="DT82"/>
      <c r="EN82" s="96"/>
      <c r="EO82"/>
      <c r="ES82" s="96"/>
      <c r="ET82"/>
      <c r="EX82" s="96"/>
      <c r="EY82"/>
      <c r="FY82" s="231"/>
      <c r="GH82" s="258"/>
      <c r="GK82" s="231"/>
      <c r="GT82" s="259"/>
      <c r="GU82" s="258"/>
      <c r="GX82" s="258"/>
      <c r="GY82" s="231"/>
      <c r="HH82" s="258"/>
      <c r="HK82" s="231"/>
      <c r="HT82" s="259"/>
      <c r="HU82" s="258"/>
      <c r="HV82" s="139"/>
      <c r="HW82" s="139"/>
      <c r="HX82" s="231"/>
      <c r="HZ82" s="258"/>
      <c r="IH82" s="258"/>
      <c r="IK82" s="231"/>
      <c r="IT82" s="259"/>
      <c r="IU82" s="258"/>
      <c r="IX82" s="258"/>
      <c r="IY82" s="231"/>
      <c r="JH82" s="258"/>
      <c r="JK82" s="231"/>
      <c r="JT82" s="5"/>
      <c r="JY82" s="109"/>
      <c r="JZ82"/>
      <c r="KA82" s="229"/>
      <c r="KG82" s="70"/>
      <c r="KH82" s="139"/>
      <c r="KI82" s="139"/>
      <c r="KJ82" s="70"/>
      <c r="KK82" s="70"/>
      <c r="KL82" s="70"/>
      <c r="KQ82" s="70"/>
      <c r="KR82" s="139"/>
      <c r="KS82" s="139"/>
      <c r="KT82" s="70"/>
      <c r="KU82" s="70"/>
      <c r="KV82" s="70"/>
      <c r="KX82"/>
    </row>
    <row r="83" spans="1:310">
      <c r="A83">
        <v>58</v>
      </c>
      <c r="B83" s="19"/>
      <c r="C83" s="19"/>
      <c r="D83" s="231"/>
      <c r="E83" s="231"/>
      <c r="F83" s="231"/>
      <c r="I83" s="19"/>
      <c r="J83" s="19"/>
      <c r="Q83" s="19"/>
      <c r="R83" s="19"/>
      <c r="S83" s="68"/>
      <c r="T83" s="68"/>
      <c r="U83" s="68"/>
      <c r="V83" s="68"/>
      <c r="W83" s="68"/>
      <c r="X83" s="68"/>
      <c r="Y83" s="68"/>
      <c r="Z83" s="68"/>
      <c r="AA83" s="68"/>
      <c r="AB83" s="68"/>
      <c r="AC83" s="68"/>
      <c r="AD83" s="68"/>
      <c r="AE83" s="68"/>
      <c r="AF83" s="68"/>
      <c r="AG83" s="68"/>
      <c r="AH83" s="19"/>
      <c r="AI83" s="19"/>
      <c r="AJ83" s="105"/>
      <c r="AM83" s="52"/>
      <c r="AN83" s="52"/>
      <c r="AO83" s="19"/>
      <c r="AP83" s="19"/>
      <c r="AQ83" s="19"/>
      <c r="AR83" s="19"/>
      <c r="AS83" s="19"/>
      <c r="AT83" s="19"/>
      <c r="AU83" s="19"/>
      <c r="AV83" s="44"/>
      <c r="AW83" s="44"/>
      <c r="AX83" s="44"/>
      <c r="AY83" s="44"/>
      <c r="AZ83" s="44"/>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20"/>
      <c r="CB83" s="19"/>
      <c r="CC83" s="82"/>
      <c r="CD83" s="82"/>
      <c r="CE83" s="43"/>
      <c r="CF83" s="19"/>
      <c r="CG83" s="19"/>
      <c r="CH83" s="19"/>
      <c r="CI83" s="19"/>
      <c r="CJ83" s="19"/>
      <c r="CL83" s="19"/>
      <c r="CM83" s="19"/>
      <c r="CN83" s="231"/>
      <c r="CO83" s="231"/>
      <c r="CP83" s="67"/>
      <c r="CQ83" s="73"/>
      <c r="CR83" s="104"/>
      <c r="CS83" s="67"/>
      <c r="CT83" s="73"/>
      <c r="CV83" s="67"/>
      <c r="CW83"/>
      <c r="DE83" s="70"/>
      <c r="DF83" s="70"/>
      <c r="DG83" s="70"/>
      <c r="DH83" s="70"/>
      <c r="DI83" s="96"/>
      <c r="DJ83"/>
      <c r="DN83" s="96"/>
      <c r="DO83"/>
      <c r="DS83" s="96"/>
      <c r="DT83"/>
      <c r="EN83" s="96"/>
      <c r="EO83"/>
      <c r="ES83" s="96"/>
      <c r="ET83"/>
      <c r="EX83" s="96"/>
      <c r="EY83"/>
      <c r="FY83" s="231"/>
      <c r="GH83" s="258"/>
      <c r="GK83" s="231"/>
      <c r="GT83" s="259"/>
      <c r="GU83" s="258"/>
      <c r="GX83" s="258"/>
      <c r="GY83" s="231"/>
      <c r="HH83" s="258"/>
      <c r="HK83" s="231"/>
      <c r="HT83" s="259"/>
      <c r="HU83" s="258"/>
      <c r="HV83" s="139"/>
      <c r="HW83" s="139"/>
      <c r="HX83" s="231"/>
      <c r="HZ83" s="258"/>
      <c r="IH83" s="258"/>
      <c r="IK83" s="231"/>
      <c r="IT83" s="259"/>
      <c r="IU83" s="258"/>
      <c r="IX83" s="258"/>
      <c r="IY83" s="231"/>
      <c r="JH83" s="258"/>
      <c r="JK83" s="231"/>
      <c r="JT83" s="5"/>
      <c r="JY83" s="109"/>
      <c r="JZ83"/>
      <c r="KA83" s="229"/>
      <c r="KG83" s="70"/>
      <c r="KH83" s="139"/>
      <c r="KI83" s="139"/>
      <c r="KJ83" s="70"/>
      <c r="KK83" s="70"/>
      <c r="KL83" s="70"/>
      <c r="KQ83" s="70"/>
      <c r="KR83" s="139"/>
      <c r="KS83" s="139"/>
      <c r="KT83" s="70"/>
      <c r="KU83" s="70"/>
      <c r="KV83" s="70"/>
      <c r="KX83"/>
    </row>
    <row r="84" spans="1:310">
      <c r="A84">
        <v>59</v>
      </c>
      <c r="B84" s="19"/>
      <c r="C84" s="19"/>
      <c r="D84" s="231"/>
      <c r="E84" s="231"/>
      <c r="F84" s="231"/>
      <c r="I84" s="19"/>
      <c r="J84" s="19"/>
      <c r="Q84" s="19"/>
      <c r="R84" s="19"/>
      <c r="S84" s="68"/>
      <c r="T84" s="68"/>
      <c r="U84" s="68"/>
      <c r="V84" s="68"/>
      <c r="W84" s="68"/>
      <c r="X84" s="68"/>
      <c r="Y84" s="68"/>
      <c r="Z84" s="68"/>
      <c r="AA84" s="68"/>
      <c r="AB84" s="68"/>
      <c r="AC84" s="68"/>
      <c r="AD84" s="68"/>
      <c r="AE84" s="68"/>
      <c r="AF84" s="68"/>
      <c r="AG84" s="68"/>
      <c r="AH84" s="19"/>
      <c r="AI84" s="19"/>
      <c r="AJ84" s="105"/>
      <c r="AM84" s="52"/>
      <c r="AN84" s="52"/>
      <c r="AO84" s="19"/>
      <c r="AP84" s="19"/>
      <c r="AQ84" s="19"/>
      <c r="AR84" s="19"/>
      <c r="AS84" s="19"/>
      <c r="AT84" s="19"/>
      <c r="AU84" s="19"/>
      <c r="AV84" s="44"/>
      <c r="AW84" s="44"/>
      <c r="AX84" s="44"/>
      <c r="AY84" s="44"/>
      <c r="AZ84" s="44"/>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20"/>
      <c r="CB84" s="19"/>
      <c r="CC84" s="82"/>
      <c r="CD84" s="82"/>
      <c r="CE84" s="43"/>
      <c r="CF84" s="19"/>
      <c r="CG84" s="19"/>
      <c r="CH84" s="19"/>
      <c r="CI84" s="19"/>
      <c r="CJ84" s="19"/>
      <c r="CL84" s="19"/>
      <c r="CM84" s="19"/>
      <c r="CN84" s="231"/>
      <c r="CO84" s="231"/>
      <c r="CP84" s="67"/>
      <c r="CQ84" s="73"/>
      <c r="CR84" s="104"/>
      <c r="CS84" s="67"/>
      <c r="CT84" s="73"/>
      <c r="CV84" s="67"/>
      <c r="CW84"/>
      <c r="DE84" s="70"/>
      <c r="DF84" s="70"/>
      <c r="DG84" s="70"/>
      <c r="DH84" s="70"/>
      <c r="DI84" s="96"/>
      <c r="DJ84"/>
      <c r="DN84" s="96"/>
      <c r="DO84"/>
      <c r="DS84" s="96"/>
      <c r="DT84"/>
      <c r="EN84" s="96"/>
      <c r="EO84"/>
      <c r="ES84" s="96"/>
      <c r="ET84"/>
      <c r="EX84" s="96"/>
      <c r="EY84"/>
      <c r="FY84" s="231"/>
      <c r="GH84" s="258"/>
      <c r="GK84" s="231"/>
      <c r="GT84" s="259"/>
      <c r="GU84" s="258"/>
      <c r="GX84" s="258"/>
      <c r="GY84" s="231"/>
      <c r="HH84" s="258"/>
      <c r="HK84" s="231"/>
      <c r="HT84" s="259"/>
      <c r="HU84" s="258"/>
      <c r="HV84" s="139"/>
      <c r="HW84" s="139"/>
      <c r="HX84" s="231"/>
      <c r="HZ84" s="258"/>
      <c r="IH84" s="258"/>
      <c r="IK84" s="231"/>
      <c r="IT84" s="259"/>
      <c r="IU84" s="258"/>
      <c r="IX84" s="258"/>
      <c r="IY84" s="231"/>
      <c r="JH84" s="258"/>
      <c r="JK84" s="231"/>
      <c r="JT84" s="5"/>
      <c r="JY84" s="109"/>
      <c r="JZ84"/>
      <c r="KA84" s="229"/>
      <c r="KG84" s="70"/>
      <c r="KH84" s="139"/>
      <c r="KI84" s="139"/>
      <c r="KJ84" s="70"/>
      <c r="KK84" s="70"/>
      <c r="KL84" s="70"/>
      <c r="KQ84" s="70"/>
      <c r="KR84" s="139"/>
      <c r="KS84" s="139"/>
      <c r="KT84" s="70"/>
      <c r="KU84" s="70"/>
      <c r="KV84" s="70"/>
      <c r="KX84"/>
    </row>
    <row r="85" spans="1:310">
      <c r="A85">
        <v>60</v>
      </c>
      <c r="B85" s="19"/>
      <c r="C85" s="19"/>
      <c r="D85" s="231"/>
      <c r="E85" s="231"/>
      <c r="F85" s="231"/>
      <c r="I85" s="19"/>
      <c r="J85" s="19"/>
      <c r="Q85" s="19"/>
      <c r="R85" s="19"/>
      <c r="S85" s="68"/>
      <c r="T85" s="68"/>
      <c r="U85" s="68"/>
      <c r="V85" s="68"/>
      <c r="W85" s="68"/>
      <c r="X85" s="68"/>
      <c r="Y85" s="68"/>
      <c r="Z85" s="68"/>
      <c r="AA85" s="68"/>
      <c r="AB85" s="68"/>
      <c r="AC85" s="68"/>
      <c r="AD85" s="68"/>
      <c r="AE85" s="68"/>
      <c r="AF85" s="68"/>
      <c r="AG85" s="68"/>
      <c r="AH85" s="19"/>
      <c r="AI85" s="19"/>
      <c r="AJ85" s="105"/>
      <c r="AM85" s="52"/>
      <c r="AN85" s="52"/>
      <c r="AO85" s="19"/>
      <c r="AP85" s="19"/>
      <c r="AQ85" s="19"/>
      <c r="AR85" s="19"/>
      <c r="AS85" s="19"/>
      <c r="AT85" s="19"/>
      <c r="AU85" s="19"/>
      <c r="AV85" s="44"/>
      <c r="AW85" s="44"/>
      <c r="AX85" s="44"/>
      <c r="AY85" s="44"/>
      <c r="AZ85" s="44"/>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20"/>
      <c r="CB85" s="19"/>
      <c r="CC85" s="82"/>
      <c r="CD85" s="82"/>
      <c r="CE85" s="43"/>
      <c r="CF85" s="19"/>
      <c r="CG85" s="19"/>
      <c r="CH85" s="19"/>
      <c r="CI85" s="19"/>
      <c r="CJ85" s="19"/>
      <c r="CL85" s="19"/>
      <c r="CM85" s="19"/>
      <c r="CN85" s="231"/>
      <c r="CO85" s="231"/>
      <c r="CP85" s="67"/>
      <c r="CQ85" s="73"/>
      <c r="CR85" s="104"/>
      <c r="CS85" s="67"/>
      <c r="CT85" s="73"/>
      <c r="CV85" s="67"/>
      <c r="CW85"/>
      <c r="DE85" s="70"/>
      <c r="DF85" s="70"/>
      <c r="DG85" s="70"/>
      <c r="DH85" s="70"/>
      <c r="DI85" s="96"/>
      <c r="DJ85"/>
      <c r="DN85" s="96"/>
      <c r="DO85"/>
      <c r="DS85" s="96"/>
      <c r="DT85"/>
      <c r="EN85" s="96"/>
      <c r="EO85"/>
      <c r="ES85" s="96"/>
      <c r="ET85"/>
      <c r="EX85" s="96"/>
      <c r="EY85"/>
      <c r="FY85" s="231"/>
      <c r="GH85" s="258"/>
      <c r="GK85" s="231"/>
      <c r="GT85" s="259"/>
      <c r="GU85" s="258"/>
      <c r="GX85" s="258"/>
      <c r="GY85" s="231"/>
      <c r="HH85" s="258"/>
      <c r="HK85" s="231"/>
      <c r="HT85" s="259"/>
      <c r="HU85" s="258"/>
      <c r="HV85" s="139"/>
      <c r="HW85" s="139"/>
      <c r="HX85" s="231"/>
      <c r="HZ85" s="258"/>
      <c r="IH85" s="258"/>
      <c r="IK85" s="231"/>
      <c r="IT85" s="259"/>
      <c r="IU85" s="258"/>
      <c r="IX85" s="258"/>
      <c r="IY85" s="231"/>
      <c r="JH85" s="258"/>
      <c r="JK85" s="231"/>
      <c r="JT85" s="5"/>
      <c r="JY85" s="109"/>
      <c r="JZ85"/>
      <c r="KA85" s="229"/>
      <c r="KG85" s="70"/>
      <c r="KH85" s="139"/>
      <c r="KI85" s="139"/>
      <c r="KJ85" s="70"/>
      <c r="KK85" s="70"/>
      <c r="KL85" s="70"/>
      <c r="KQ85" s="70"/>
      <c r="KR85" s="139"/>
      <c r="KS85" s="139"/>
      <c r="KT85" s="70"/>
      <c r="KU85" s="70"/>
      <c r="KV85" s="70"/>
      <c r="KX85"/>
    </row>
    <row r="86" spans="1:310">
      <c r="A86">
        <v>61</v>
      </c>
      <c r="B86" s="19"/>
      <c r="C86" s="19"/>
      <c r="D86" s="231"/>
      <c r="E86" s="231"/>
      <c r="F86" s="231"/>
      <c r="I86" s="19"/>
      <c r="J86" s="19"/>
      <c r="Q86" s="19"/>
      <c r="R86" s="19"/>
      <c r="S86" s="68"/>
      <c r="T86" s="68"/>
      <c r="U86" s="68"/>
      <c r="V86" s="68"/>
      <c r="W86" s="68"/>
      <c r="X86" s="68"/>
      <c r="Y86" s="68"/>
      <c r="Z86" s="68"/>
      <c r="AA86" s="68"/>
      <c r="AB86" s="68"/>
      <c r="AC86" s="68"/>
      <c r="AD86" s="68"/>
      <c r="AE86" s="68"/>
      <c r="AF86" s="68"/>
      <c r="AG86" s="68"/>
      <c r="AH86" s="19"/>
      <c r="AI86" s="19"/>
      <c r="AJ86" s="105"/>
      <c r="AM86" s="52"/>
      <c r="AN86" s="52"/>
      <c r="AO86" s="19"/>
      <c r="AP86" s="19"/>
      <c r="AQ86" s="19"/>
      <c r="AR86" s="19"/>
      <c r="AS86" s="19"/>
      <c r="AT86" s="19"/>
      <c r="AU86" s="19"/>
      <c r="AV86" s="44"/>
      <c r="AW86" s="44"/>
      <c r="AX86" s="44"/>
      <c r="AY86" s="44"/>
      <c r="AZ86" s="44"/>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20"/>
      <c r="CB86" s="19"/>
      <c r="CC86" s="82"/>
      <c r="CD86" s="82"/>
      <c r="CE86" s="43"/>
      <c r="CF86" s="19"/>
      <c r="CG86" s="19"/>
      <c r="CH86" s="19"/>
      <c r="CI86" s="19"/>
      <c r="CJ86" s="19"/>
      <c r="CL86" s="19"/>
      <c r="CM86" s="19"/>
      <c r="CN86" s="231"/>
      <c r="CO86" s="231"/>
      <c r="CP86" s="67"/>
      <c r="CQ86" s="73"/>
      <c r="CR86" s="104"/>
      <c r="CS86" s="67"/>
      <c r="CT86" s="73"/>
      <c r="CV86" s="67"/>
      <c r="CW86"/>
      <c r="DE86" s="70"/>
      <c r="DF86" s="70"/>
      <c r="DG86" s="70"/>
      <c r="DH86" s="70"/>
      <c r="DI86" s="96"/>
      <c r="DJ86"/>
      <c r="DN86" s="96"/>
      <c r="DO86"/>
      <c r="DS86" s="96"/>
      <c r="DT86"/>
      <c r="EN86" s="96"/>
      <c r="EO86"/>
      <c r="ES86" s="96"/>
      <c r="ET86"/>
      <c r="EX86" s="96"/>
      <c r="EY86"/>
      <c r="FY86" s="231"/>
      <c r="GH86" s="258"/>
      <c r="GK86" s="231"/>
      <c r="GT86" s="259"/>
      <c r="GU86" s="258"/>
      <c r="GX86" s="258"/>
      <c r="GY86" s="231"/>
      <c r="HH86" s="258"/>
      <c r="HK86" s="231"/>
      <c r="HT86" s="259"/>
      <c r="HU86" s="258"/>
      <c r="HV86" s="139"/>
      <c r="HW86" s="139"/>
      <c r="HX86" s="231"/>
      <c r="HZ86" s="258"/>
      <c r="IH86" s="258"/>
      <c r="IK86" s="231"/>
      <c r="IT86" s="259"/>
      <c r="IU86" s="258"/>
      <c r="IX86" s="258"/>
      <c r="IY86" s="231"/>
      <c r="JH86" s="258"/>
      <c r="JK86" s="231"/>
      <c r="JT86" s="5"/>
      <c r="JY86" s="109"/>
      <c r="JZ86"/>
      <c r="KA86" s="229"/>
      <c r="KG86" s="70"/>
      <c r="KH86" s="139"/>
      <c r="KI86" s="139"/>
      <c r="KJ86" s="70"/>
      <c r="KK86" s="70"/>
      <c r="KL86" s="70"/>
      <c r="KQ86" s="70"/>
      <c r="KT86" s="70"/>
      <c r="KU86" s="70"/>
      <c r="KV86" s="70"/>
      <c r="KX86"/>
    </row>
    <row r="87" spans="1:310">
      <c r="A87">
        <v>62</v>
      </c>
      <c r="B87" s="19"/>
      <c r="C87" s="19"/>
      <c r="D87" s="231"/>
      <c r="E87" s="231"/>
      <c r="F87" s="231"/>
      <c r="I87" s="19"/>
      <c r="J87" s="19"/>
      <c r="Q87" s="19"/>
      <c r="R87" s="19"/>
      <c r="S87" s="68"/>
      <c r="T87" s="68"/>
      <c r="U87" s="68"/>
      <c r="V87" s="68"/>
      <c r="W87" s="68"/>
      <c r="X87" s="68"/>
      <c r="Y87" s="68"/>
      <c r="Z87" s="68"/>
      <c r="AA87" s="68"/>
      <c r="AB87" s="68"/>
      <c r="AC87" s="68"/>
      <c r="AD87" s="68"/>
      <c r="AE87" s="68"/>
      <c r="AF87" s="68"/>
      <c r="AG87" s="68"/>
      <c r="AH87" s="19"/>
      <c r="AI87" s="19"/>
      <c r="AJ87" s="105"/>
      <c r="AM87" s="52"/>
      <c r="AN87" s="52"/>
      <c r="AO87" s="19"/>
      <c r="AP87" s="19"/>
      <c r="AQ87" s="19"/>
      <c r="AR87" s="19"/>
      <c r="AS87" s="19"/>
      <c r="AT87" s="19"/>
      <c r="AU87" s="19"/>
      <c r="AV87" s="44"/>
      <c r="AW87" s="44"/>
      <c r="AX87" s="44"/>
      <c r="AY87" s="44"/>
      <c r="AZ87" s="44"/>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20"/>
      <c r="CB87" s="19"/>
      <c r="CC87" s="82"/>
      <c r="CD87" s="82"/>
      <c r="CE87" s="43"/>
      <c r="CF87" s="19"/>
      <c r="CG87" s="19"/>
      <c r="CH87" s="19"/>
      <c r="CI87" s="19"/>
      <c r="CJ87" s="19"/>
      <c r="CL87" s="19"/>
      <c r="CM87" s="19"/>
      <c r="CN87" s="231"/>
      <c r="CO87" s="231"/>
      <c r="CP87" s="67"/>
      <c r="CQ87" s="73"/>
      <c r="CR87" s="104"/>
      <c r="CS87" s="67"/>
      <c r="CT87" s="73"/>
      <c r="CV87" s="67"/>
      <c r="CW87"/>
      <c r="DE87" s="70"/>
      <c r="DF87" s="70"/>
      <c r="DG87" s="70"/>
      <c r="DH87" s="70"/>
      <c r="DI87" s="96"/>
      <c r="DJ87"/>
      <c r="DN87" s="96"/>
      <c r="DO87"/>
      <c r="DS87" s="96"/>
      <c r="DT87"/>
      <c r="EN87" s="96"/>
      <c r="EO87"/>
      <c r="ES87" s="96"/>
      <c r="ET87"/>
      <c r="EX87" s="96"/>
      <c r="EY87"/>
      <c r="FY87" s="231"/>
      <c r="GH87" s="258"/>
      <c r="GK87" s="231"/>
      <c r="GT87" s="259"/>
      <c r="GU87" s="258"/>
      <c r="GX87" s="258"/>
      <c r="GY87" s="231"/>
      <c r="HH87" s="258"/>
      <c r="HK87" s="231"/>
      <c r="HT87" s="259"/>
      <c r="HU87" s="258"/>
      <c r="HV87" s="139"/>
      <c r="HW87" s="139"/>
      <c r="HX87" s="231"/>
      <c r="HZ87" s="258"/>
      <c r="IH87" s="258"/>
      <c r="IK87" s="231"/>
      <c r="IT87" s="259"/>
      <c r="IU87" s="258"/>
      <c r="IX87" s="258"/>
      <c r="IY87" s="231"/>
      <c r="JH87" s="258"/>
      <c r="JK87" s="231"/>
      <c r="JT87" s="5"/>
      <c r="JY87" s="109"/>
      <c r="JZ87"/>
      <c r="KA87" s="229"/>
      <c r="KG87" s="70"/>
      <c r="KH87" s="139"/>
      <c r="KI87" s="139"/>
      <c r="KJ87" s="70"/>
      <c r="KK87" s="70"/>
      <c r="KL87" s="70"/>
      <c r="KQ87" s="70"/>
      <c r="KT87" s="70"/>
      <c r="KU87" s="70"/>
      <c r="KV87" s="70"/>
      <c r="KX87"/>
    </row>
    <row r="88" spans="1:310">
      <c r="A88">
        <v>63</v>
      </c>
      <c r="B88" s="19"/>
      <c r="C88" s="19"/>
      <c r="D88" s="231"/>
      <c r="E88" s="231"/>
      <c r="F88" s="231"/>
      <c r="I88" s="19"/>
      <c r="J88" s="19"/>
      <c r="Q88" s="19"/>
      <c r="R88" s="19"/>
      <c r="S88" s="68"/>
      <c r="T88" s="68"/>
      <c r="U88" s="68"/>
      <c r="V88" s="68"/>
      <c r="W88" s="68"/>
      <c r="X88" s="68"/>
      <c r="Y88" s="68"/>
      <c r="Z88" s="68"/>
      <c r="AA88" s="68"/>
      <c r="AB88" s="68"/>
      <c r="AC88" s="68"/>
      <c r="AD88" s="68"/>
      <c r="AE88" s="68"/>
      <c r="AF88" s="68"/>
      <c r="AG88" s="68"/>
      <c r="AH88" s="19"/>
      <c r="AI88" s="19"/>
      <c r="AJ88" s="105"/>
      <c r="AM88" s="52"/>
      <c r="AN88" s="52"/>
      <c r="AO88" s="19"/>
      <c r="AP88" s="19"/>
      <c r="AQ88" s="19"/>
      <c r="AR88" s="19"/>
      <c r="AS88" s="19"/>
      <c r="AT88" s="19"/>
      <c r="AU88" s="19"/>
      <c r="AV88" s="44"/>
      <c r="AW88" s="44"/>
      <c r="AX88" s="44"/>
      <c r="AY88" s="44"/>
      <c r="AZ88" s="44"/>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20"/>
      <c r="CB88" s="19"/>
      <c r="CC88" s="82"/>
      <c r="CD88" s="82"/>
      <c r="CE88" s="43"/>
      <c r="CF88" s="19"/>
      <c r="CG88" s="19"/>
      <c r="CH88" s="19"/>
      <c r="CI88" s="19"/>
      <c r="CJ88" s="19"/>
      <c r="CL88" s="19"/>
      <c r="CM88" s="19"/>
      <c r="CN88" s="231"/>
      <c r="CO88" s="231"/>
      <c r="CP88" s="67"/>
      <c r="CQ88" s="73"/>
      <c r="CR88" s="104"/>
      <c r="CS88" s="67"/>
      <c r="CT88" s="73"/>
      <c r="CV88" s="67"/>
      <c r="CW88"/>
      <c r="DE88" s="70"/>
      <c r="DF88" s="70"/>
      <c r="DG88" s="70"/>
      <c r="DH88" s="70"/>
      <c r="DI88" s="96"/>
      <c r="DJ88"/>
      <c r="DN88" s="96"/>
      <c r="DO88"/>
      <c r="DS88" s="96"/>
      <c r="DT88"/>
      <c r="EN88" s="96"/>
      <c r="EO88"/>
      <c r="ES88" s="96"/>
      <c r="ET88"/>
      <c r="EX88" s="96"/>
      <c r="EY88"/>
      <c r="FY88" s="231"/>
      <c r="GH88" s="258"/>
      <c r="GK88" s="231"/>
      <c r="GT88" s="259"/>
      <c r="GU88" s="258"/>
      <c r="GX88" s="258"/>
      <c r="GY88" s="231"/>
      <c r="HH88" s="258"/>
      <c r="HK88" s="231"/>
      <c r="HT88" s="259"/>
      <c r="HU88" s="258"/>
      <c r="HV88" s="139"/>
      <c r="HW88" s="139"/>
      <c r="HX88" s="231"/>
      <c r="HZ88" s="258"/>
      <c r="IH88" s="258"/>
      <c r="IK88" s="231"/>
      <c r="IT88" s="259"/>
      <c r="IU88" s="258"/>
      <c r="IX88" s="258"/>
      <c r="IY88" s="231"/>
      <c r="JH88" s="258"/>
      <c r="JK88" s="231"/>
      <c r="JT88" s="5"/>
      <c r="JY88" s="109"/>
      <c r="JZ88"/>
      <c r="KA88" s="229"/>
      <c r="KG88" s="70"/>
      <c r="KH88" s="139"/>
      <c r="KI88" s="139"/>
      <c r="KJ88" s="70"/>
      <c r="KK88" s="70"/>
      <c r="KL88" s="70"/>
      <c r="KQ88" s="70"/>
      <c r="KT88" s="70"/>
      <c r="KU88" s="70"/>
      <c r="KV88" s="70"/>
      <c r="KX88"/>
    </row>
    <row r="89" spans="1:310">
      <c r="A89">
        <v>64</v>
      </c>
      <c r="B89" s="19"/>
      <c r="C89" s="19"/>
      <c r="D89" s="231"/>
      <c r="E89" s="231"/>
      <c r="F89" s="231"/>
      <c r="I89" s="19"/>
      <c r="J89" s="19"/>
      <c r="Q89" s="19"/>
      <c r="R89" s="19"/>
      <c r="S89" s="68"/>
      <c r="T89" s="68"/>
      <c r="U89" s="68"/>
      <c r="V89" s="68"/>
      <c r="W89" s="68"/>
      <c r="X89" s="68"/>
      <c r="Y89" s="68"/>
      <c r="Z89" s="68"/>
      <c r="AA89" s="68"/>
      <c r="AB89" s="68"/>
      <c r="AC89" s="68"/>
      <c r="AD89" s="68"/>
      <c r="AE89" s="68"/>
      <c r="AF89" s="68"/>
      <c r="AG89" s="68"/>
      <c r="AH89" s="19"/>
      <c r="AI89" s="19"/>
      <c r="AJ89" s="105"/>
      <c r="AM89" s="52"/>
      <c r="AN89" s="52"/>
      <c r="AO89" s="19"/>
      <c r="AP89" s="19"/>
      <c r="AQ89" s="19"/>
      <c r="AR89" s="19"/>
      <c r="AS89" s="19"/>
      <c r="AT89" s="19"/>
      <c r="AU89" s="19"/>
      <c r="AV89" s="44"/>
      <c r="AW89" s="44"/>
      <c r="AX89" s="44"/>
      <c r="AY89" s="44"/>
      <c r="AZ89" s="44"/>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20"/>
      <c r="CB89" s="19"/>
      <c r="CC89" s="82"/>
      <c r="CD89" s="82"/>
      <c r="CE89" s="43"/>
      <c r="CF89" s="19"/>
      <c r="CG89" s="19"/>
      <c r="CH89" s="19"/>
      <c r="CI89" s="19"/>
      <c r="CJ89" s="19"/>
      <c r="CL89" s="19"/>
      <c r="CM89" s="19"/>
      <c r="CN89" s="231"/>
      <c r="CO89" s="231"/>
      <c r="CP89" s="67"/>
      <c r="CQ89" s="73"/>
      <c r="CR89" s="104"/>
      <c r="CS89" s="67"/>
      <c r="CT89" s="73"/>
      <c r="CV89" s="67"/>
      <c r="CW89"/>
      <c r="DE89" s="70"/>
      <c r="DF89" s="70"/>
      <c r="DG89" s="70"/>
      <c r="DH89" s="70"/>
      <c r="DI89" s="96"/>
      <c r="DJ89"/>
      <c r="DN89" s="96"/>
      <c r="DO89"/>
      <c r="DS89" s="96"/>
      <c r="DT89"/>
      <c r="EN89" s="96"/>
      <c r="EO89"/>
      <c r="ES89" s="96"/>
      <c r="ET89"/>
      <c r="EX89" s="96"/>
      <c r="EY89"/>
      <c r="FY89" s="231"/>
      <c r="GH89" s="258"/>
      <c r="GK89" s="231"/>
      <c r="GT89" s="259"/>
      <c r="GU89" s="258"/>
      <c r="GX89" s="258"/>
      <c r="GY89" s="231"/>
      <c r="HH89" s="258"/>
      <c r="HK89" s="231"/>
      <c r="HT89" s="259"/>
      <c r="HU89" s="258"/>
      <c r="HV89" s="139"/>
      <c r="HW89" s="139"/>
      <c r="HX89" s="231"/>
      <c r="HZ89" s="258"/>
      <c r="IH89" s="258"/>
      <c r="IK89" s="231"/>
      <c r="IT89" s="259"/>
      <c r="IU89" s="258"/>
      <c r="IX89" s="258"/>
      <c r="IY89" s="231"/>
      <c r="JH89" s="258"/>
      <c r="JK89" s="231"/>
      <c r="JT89" s="5"/>
      <c r="JY89" s="109"/>
      <c r="JZ89"/>
      <c r="KA89" s="229"/>
      <c r="KG89" s="70"/>
      <c r="KJ89" s="70"/>
      <c r="KK89" s="70"/>
      <c r="KL89" s="70"/>
      <c r="KQ89" s="70"/>
      <c r="KT89" s="70"/>
      <c r="KU89" s="70"/>
      <c r="KV89" s="70"/>
      <c r="KX89"/>
    </row>
    <row r="90" spans="1:310">
      <c r="A90">
        <v>65</v>
      </c>
      <c r="B90" s="19"/>
      <c r="C90" s="19"/>
      <c r="D90" s="231"/>
      <c r="E90" s="231"/>
      <c r="F90" s="231"/>
      <c r="I90" s="19"/>
      <c r="J90" s="19"/>
      <c r="Q90" s="19"/>
      <c r="R90" s="19"/>
      <c r="S90" s="68"/>
      <c r="T90" s="68"/>
      <c r="U90" s="68"/>
      <c r="V90" s="68"/>
      <c r="W90" s="68"/>
      <c r="X90" s="68"/>
      <c r="Y90" s="68"/>
      <c r="Z90" s="68"/>
      <c r="AA90" s="68"/>
      <c r="AB90" s="68"/>
      <c r="AC90" s="68"/>
      <c r="AD90" s="68"/>
      <c r="AE90" s="68"/>
      <c r="AF90" s="68"/>
      <c r="AG90" s="68"/>
      <c r="AH90" s="19"/>
      <c r="AI90" s="19"/>
      <c r="AJ90" s="105"/>
      <c r="AM90" s="52"/>
      <c r="AN90" s="52"/>
      <c r="AO90" s="19"/>
      <c r="AP90" s="19"/>
      <c r="AQ90" s="19"/>
      <c r="AR90" s="19"/>
      <c r="AS90" s="19"/>
      <c r="AT90" s="19"/>
      <c r="AU90" s="19"/>
      <c r="AV90" s="44"/>
      <c r="AW90" s="44"/>
      <c r="AX90" s="44"/>
      <c r="AY90" s="44"/>
      <c r="AZ90" s="44"/>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20"/>
      <c r="CB90" s="19"/>
      <c r="CC90" s="82"/>
      <c r="CD90" s="82"/>
      <c r="CE90" s="43"/>
      <c r="CF90" s="19"/>
      <c r="CG90" s="19"/>
      <c r="CH90" s="19"/>
      <c r="CI90" s="19"/>
      <c r="CJ90" s="19"/>
      <c r="CL90" s="19"/>
      <c r="CM90" s="19"/>
      <c r="CN90" s="231"/>
      <c r="CO90" s="231"/>
      <c r="CP90" s="67"/>
      <c r="CQ90" s="73"/>
      <c r="CR90" s="104"/>
      <c r="CS90" s="67"/>
      <c r="CT90" s="73"/>
      <c r="CV90" s="67"/>
      <c r="CW90"/>
      <c r="DE90" s="70"/>
      <c r="DF90" s="70"/>
      <c r="DG90" s="70"/>
      <c r="DH90" s="70"/>
      <c r="DI90" s="96"/>
      <c r="DJ90"/>
      <c r="DN90" s="96"/>
      <c r="DO90"/>
      <c r="DS90" s="96"/>
      <c r="DT90"/>
      <c r="EN90" s="96"/>
      <c r="EO90"/>
      <c r="ES90" s="96"/>
      <c r="ET90"/>
      <c r="EX90" s="96"/>
      <c r="EY90"/>
      <c r="FY90" s="231"/>
      <c r="GH90" s="258"/>
      <c r="GK90" s="231"/>
      <c r="GT90" s="259"/>
      <c r="GU90" s="258"/>
      <c r="GX90" s="258"/>
      <c r="GY90" s="231"/>
      <c r="HH90" s="258"/>
      <c r="HK90" s="231"/>
      <c r="HT90" s="259"/>
      <c r="HU90" s="258"/>
      <c r="HV90" s="139"/>
      <c r="HW90" s="139"/>
      <c r="HX90" s="231"/>
      <c r="HZ90" s="258"/>
      <c r="IH90" s="258"/>
      <c r="IK90" s="231"/>
      <c r="IT90" s="259"/>
      <c r="IU90" s="258"/>
      <c r="IX90" s="258"/>
      <c r="IY90" s="231"/>
      <c r="JH90" s="258"/>
      <c r="JK90" s="231"/>
      <c r="JT90" s="5"/>
      <c r="JY90" s="109"/>
      <c r="JZ90"/>
      <c r="KA90" s="229"/>
      <c r="KJ90" s="70"/>
      <c r="KK90" s="70"/>
      <c r="KL90" s="70"/>
      <c r="KQ90" s="70"/>
      <c r="KT90" s="70"/>
      <c r="KU90" s="70"/>
      <c r="KV90" s="70"/>
      <c r="KX90"/>
    </row>
    <row r="91" spans="1:310">
      <c r="A91">
        <v>66</v>
      </c>
      <c r="B91" s="19"/>
      <c r="C91" s="19"/>
      <c r="D91" s="231"/>
      <c r="E91" s="231"/>
      <c r="F91" s="231"/>
      <c r="I91" s="19"/>
      <c r="J91" s="19"/>
      <c r="Q91" s="19"/>
      <c r="R91" s="19"/>
      <c r="S91" s="68"/>
      <c r="T91" s="68"/>
      <c r="U91" s="68"/>
      <c r="V91" s="68"/>
      <c r="W91" s="68"/>
      <c r="X91" s="68"/>
      <c r="Y91" s="68"/>
      <c r="Z91" s="68"/>
      <c r="AA91" s="68"/>
      <c r="AB91" s="68"/>
      <c r="AC91" s="68"/>
      <c r="AD91" s="68"/>
      <c r="AE91" s="68"/>
      <c r="AF91" s="68"/>
      <c r="AG91" s="68"/>
      <c r="AH91" s="19"/>
      <c r="AI91" s="19"/>
      <c r="AJ91" s="105"/>
      <c r="AM91" s="52"/>
      <c r="AN91" s="52"/>
      <c r="AO91" s="19"/>
      <c r="AP91" s="19"/>
      <c r="AQ91" s="19"/>
      <c r="AR91" s="19"/>
      <c r="AS91" s="19"/>
      <c r="AT91" s="19"/>
      <c r="AU91" s="19"/>
      <c r="AV91" s="44"/>
      <c r="AW91" s="44"/>
      <c r="AX91" s="44"/>
      <c r="AY91" s="44"/>
      <c r="AZ91" s="44"/>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20"/>
      <c r="CB91" s="19"/>
      <c r="CC91" s="82"/>
      <c r="CD91" s="82"/>
      <c r="CE91" s="43"/>
      <c r="CF91" s="19"/>
      <c r="CG91" s="19"/>
      <c r="CH91" s="19"/>
      <c r="CI91" s="19"/>
      <c r="CJ91" s="19"/>
      <c r="CL91" s="19"/>
      <c r="CM91" s="19"/>
      <c r="CN91" s="231"/>
      <c r="CO91" s="231"/>
      <c r="CP91" s="67"/>
      <c r="CQ91" s="73"/>
      <c r="CR91" s="104"/>
      <c r="CS91" s="67"/>
      <c r="CT91" s="73"/>
      <c r="CV91" s="67"/>
      <c r="CW91"/>
      <c r="DE91" s="70"/>
      <c r="DF91" s="70"/>
      <c r="DG91" s="70"/>
      <c r="DH91" s="70"/>
      <c r="DI91" s="96"/>
      <c r="DJ91"/>
      <c r="DN91" s="96"/>
      <c r="DO91"/>
      <c r="DS91" s="96"/>
      <c r="DT91"/>
      <c r="EN91" s="96"/>
      <c r="EO91"/>
      <c r="ES91" s="96"/>
      <c r="ET91"/>
      <c r="EX91" s="96"/>
      <c r="EY91"/>
      <c r="FY91" s="231"/>
      <c r="GH91" s="258"/>
      <c r="GK91" s="231"/>
      <c r="GT91" s="259"/>
      <c r="GU91" s="258"/>
      <c r="GX91" s="258"/>
      <c r="GY91" s="231"/>
      <c r="HH91" s="258"/>
      <c r="HK91" s="231"/>
      <c r="HT91" s="259"/>
      <c r="HU91" s="258"/>
      <c r="HV91" s="139"/>
      <c r="HW91" s="139"/>
      <c r="HX91" s="231"/>
      <c r="HZ91" s="258"/>
      <c r="IH91" s="258"/>
      <c r="IK91" s="231"/>
      <c r="IT91" s="259"/>
      <c r="IU91" s="258"/>
      <c r="IX91" s="258"/>
      <c r="IY91" s="231"/>
      <c r="JH91" s="258"/>
      <c r="JK91" s="231"/>
      <c r="JT91" s="5"/>
      <c r="JY91" s="109"/>
      <c r="JZ91"/>
      <c r="KA91" s="229"/>
      <c r="KJ91" s="70"/>
      <c r="KK91" s="70"/>
      <c r="KL91" s="70"/>
      <c r="KQ91"/>
      <c r="KX91"/>
    </row>
    <row r="92" spans="1:310">
      <c r="A92">
        <v>67</v>
      </c>
      <c r="B92" s="19"/>
      <c r="C92" s="19"/>
      <c r="D92" s="231"/>
      <c r="E92" s="231"/>
      <c r="F92" s="231"/>
      <c r="I92" s="19"/>
      <c r="J92" s="19"/>
      <c r="Q92" s="19"/>
      <c r="R92" s="19"/>
      <c r="S92" s="68"/>
      <c r="T92" s="68"/>
      <c r="U92" s="68"/>
      <c r="V92" s="68"/>
      <c r="W92" s="68"/>
      <c r="X92" s="68"/>
      <c r="Y92" s="68"/>
      <c r="Z92" s="68"/>
      <c r="AA92" s="68"/>
      <c r="AB92" s="68"/>
      <c r="AC92" s="68"/>
      <c r="AD92" s="68"/>
      <c r="AE92" s="68"/>
      <c r="AF92" s="68"/>
      <c r="AG92" s="68"/>
      <c r="AH92" s="19"/>
      <c r="AI92" s="19"/>
      <c r="AJ92" s="105"/>
      <c r="AM92" s="52"/>
      <c r="AN92" s="52"/>
      <c r="AO92" s="19"/>
      <c r="AP92" s="19"/>
      <c r="AQ92" s="19"/>
      <c r="AR92" s="19"/>
      <c r="AS92" s="19"/>
      <c r="AT92" s="19"/>
      <c r="AU92" s="19"/>
      <c r="AV92" s="44"/>
      <c r="AW92" s="44"/>
      <c r="AX92" s="44"/>
      <c r="AY92" s="44"/>
      <c r="AZ92" s="44"/>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20"/>
      <c r="CB92" s="19"/>
      <c r="CC92" s="82"/>
      <c r="CD92" s="82"/>
      <c r="CE92" s="43"/>
      <c r="CF92" s="19"/>
      <c r="CG92" s="19"/>
      <c r="CH92" s="19"/>
      <c r="CI92" s="19"/>
      <c r="CJ92" s="19"/>
      <c r="CL92" s="19"/>
      <c r="CM92" s="19"/>
      <c r="CN92" s="231"/>
      <c r="CO92" s="231"/>
      <c r="CP92" s="67"/>
      <c r="CQ92" s="73"/>
      <c r="CR92" s="104"/>
      <c r="CS92" s="67"/>
      <c r="CT92" s="73"/>
      <c r="CV92" s="67"/>
      <c r="CW92"/>
      <c r="DE92" s="70"/>
      <c r="DF92" s="70"/>
      <c r="DG92" s="70"/>
      <c r="DH92" s="70"/>
      <c r="DI92" s="96"/>
      <c r="DJ92"/>
      <c r="DN92" s="96"/>
      <c r="DO92"/>
      <c r="DS92" s="96"/>
      <c r="DT92"/>
      <c r="EN92" s="96"/>
      <c r="EO92"/>
      <c r="ES92" s="96"/>
      <c r="ET92"/>
      <c r="EX92" s="96"/>
      <c r="EY92"/>
      <c r="FY92" s="231"/>
      <c r="GH92" s="258"/>
      <c r="GK92" s="231"/>
      <c r="GT92" s="259"/>
      <c r="GU92" s="258"/>
      <c r="GX92" s="258"/>
      <c r="GY92" s="231"/>
      <c r="HH92" s="258"/>
      <c r="HK92" s="231"/>
      <c r="HT92" s="259"/>
      <c r="HU92" s="258"/>
      <c r="HV92" s="139"/>
      <c r="HW92" s="139"/>
      <c r="HX92" s="231"/>
      <c r="HZ92" s="258"/>
      <c r="IH92" s="258"/>
      <c r="IK92" s="231"/>
      <c r="IT92" s="259"/>
      <c r="IU92" s="258"/>
      <c r="IX92" s="258"/>
      <c r="IY92" s="231"/>
      <c r="JH92" s="258"/>
      <c r="JK92" s="231"/>
      <c r="JT92" s="5"/>
      <c r="JY92" s="109"/>
      <c r="JZ92"/>
      <c r="KA92" s="229"/>
      <c r="KJ92" s="70"/>
      <c r="KK92" s="70"/>
      <c r="KL92" s="70"/>
      <c r="KQ92"/>
      <c r="KX92"/>
    </row>
    <row r="93" spans="1:310">
      <c r="A93">
        <v>68</v>
      </c>
      <c r="B93" s="19"/>
      <c r="C93" s="19"/>
      <c r="D93" s="231"/>
      <c r="E93" s="231"/>
      <c r="F93" s="231"/>
      <c r="I93" s="19"/>
      <c r="J93" s="19"/>
      <c r="Q93" s="19"/>
      <c r="R93" s="19"/>
      <c r="S93" s="68"/>
      <c r="T93" s="68"/>
      <c r="U93" s="68"/>
      <c r="V93" s="68"/>
      <c r="W93" s="68"/>
      <c r="X93" s="68"/>
      <c r="Y93" s="68"/>
      <c r="Z93" s="68"/>
      <c r="AA93" s="68"/>
      <c r="AB93" s="68"/>
      <c r="AC93" s="68"/>
      <c r="AD93" s="68"/>
      <c r="AE93" s="68"/>
      <c r="AF93" s="68"/>
      <c r="AG93" s="68"/>
      <c r="AH93" s="19"/>
      <c r="AI93" s="19"/>
      <c r="AJ93" s="105"/>
      <c r="AM93" s="52"/>
      <c r="AN93" s="52"/>
      <c r="AO93" s="19"/>
      <c r="AP93" s="19"/>
      <c r="AQ93" s="19"/>
      <c r="AR93" s="19"/>
      <c r="AS93" s="19"/>
      <c r="AT93" s="19"/>
      <c r="AU93" s="19"/>
      <c r="AV93" s="44"/>
      <c r="AW93" s="44"/>
      <c r="AX93" s="44"/>
      <c r="AY93" s="44"/>
      <c r="AZ93" s="44"/>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20"/>
      <c r="CB93" s="19"/>
      <c r="CC93" s="82"/>
      <c r="CD93" s="82"/>
      <c r="CE93" s="43"/>
      <c r="CF93" s="19"/>
      <c r="CG93" s="19"/>
      <c r="CH93" s="19"/>
      <c r="CI93" s="19"/>
      <c r="CJ93" s="19"/>
      <c r="CL93" s="19"/>
      <c r="CM93" s="19"/>
      <c r="CN93" s="231"/>
      <c r="CO93" s="231"/>
      <c r="CP93" s="67"/>
      <c r="CQ93" s="73"/>
      <c r="CR93" s="104"/>
      <c r="CS93" s="67"/>
      <c r="CT93" s="73"/>
      <c r="CV93" s="67"/>
      <c r="CW93"/>
      <c r="DE93" s="70"/>
      <c r="DF93" s="70"/>
      <c r="DG93" s="70"/>
      <c r="DH93" s="70"/>
      <c r="DI93" s="96"/>
      <c r="DJ93"/>
      <c r="DN93" s="96"/>
      <c r="DO93"/>
      <c r="DS93" s="96"/>
      <c r="DT93"/>
      <c r="EN93" s="96"/>
      <c r="EO93"/>
      <c r="ES93" s="96"/>
      <c r="ET93"/>
      <c r="EX93" s="96"/>
      <c r="EY93"/>
      <c r="FY93" s="231"/>
      <c r="GH93" s="258"/>
      <c r="GK93" s="231"/>
      <c r="GT93" s="259"/>
      <c r="GU93" s="258"/>
      <c r="GX93" s="258"/>
      <c r="GY93" s="231"/>
      <c r="HH93" s="258"/>
      <c r="HK93" s="231"/>
      <c r="HT93" s="259"/>
      <c r="HU93" s="258"/>
      <c r="HV93" s="139"/>
      <c r="HW93" s="139"/>
      <c r="HX93" s="231"/>
      <c r="HZ93" s="258"/>
      <c r="IH93" s="258"/>
      <c r="IK93" s="231"/>
      <c r="IT93" s="259"/>
      <c r="IU93" s="258"/>
      <c r="IX93" s="258"/>
      <c r="IY93" s="231"/>
      <c r="JH93" s="258"/>
      <c r="JK93" s="231"/>
      <c r="JT93" s="5"/>
      <c r="JY93" s="109"/>
      <c r="JZ93"/>
      <c r="KA93" s="229"/>
      <c r="KJ93" s="70"/>
      <c r="KK93" s="70"/>
      <c r="KL93" s="70"/>
      <c r="KQ93"/>
      <c r="KX93"/>
    </row>
    <row r="94" spans="1:310">
      <c r="A94">
        <v>69</v>
      </c>
      <c r="B94" s="19"/>
      <c r="C94" s="19"/>
      <c r="D94" s="231"/>
      <c r="E94" s="231"/>
      <c r="F94" s="231"/>
      <c r="I94" s="19"/>
      <c r="J94" s="19"/>
      <c r="Q94" s="19"/>
      <c r="R94" s="19"/>
      <c r="S94" s="68"/>
      <c r="T94" s="68"/>
      <c r="U94" s="68"/>
      <c r="V94" s="68"/>
      <c r="W94" s="68"/>
      <c r="X94" s="68"/>
      <c r="Y94" s="68"/>
      <c r="Z94" s="68"/>
      <c r="AA94" s="68"/>
      <c r="AB94" s="68"/>
      <c r="AC94" s="68"/>
      <c r="AD94" s="68"/>
      <c r="AE94" s="68"/>
      <c r="AF94" s="68"/>
      <c r="AG94" s="68"/>
      <c r="AH94" s="19"/>
      <c r="AI94" s="19"/>
      <c r="AJ94" s="105"/>
      <c r="AM94" s="52"/>
      <c r="AN94" s="52"/>
      <c r="AO94" s="19"/>
      <c r="AP94" s="19"/>
      <c r="AQ94" s="19"/>
      <c r="AR94" s="19"/>
      <c r="AS94" s="19"/>
      <c r="AT94" s="19"/>
      <c r="AU94" s="19"/>
      <c r="AV94" s="44"/>
      <c r="AW94" s="44"/>
      <c r="AX94" s="44"/>
      <c r="AY94" s="44"/>
      <c r="AZ94" s="44"/>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20"/>
      <c r="CB94" s="19"/>
      <c r="CC94" s="82"/>
      <c r="CD94" s="82"/>
      <c r="CE94" s="43"/>
      <c r="CF94" s="19"/>
      <c r="CG94" s="19"/>
      <c r="CH94" s="19"/>
      <c r="CI94" s="19"/>
      <c r="CJ94" s="19"/>
      <c r="CL94" s="19"/>
      <c r="CM94" s="19"/>
      <c r="CN94" s="231"/>
      <c r="CO94" s="231"/>
      <c r="CP94" s="67"/>
      <c r="CQ94" s="73"/>
      <c r="CR94" s="104"/>
      <c r="CS94" s="67"/>
      <c r="CT94" s="73"/>
      <c r="CV94" s="67"/>
      <c r="CW94"/>
      <c r="DE94" s="70"/>
      <c r="DF94" s="70"/>
      <c r="DG94" s="70"/>
      <c r="DH94" s="70"/>
      <c r="DI94" s="96"/>
      <c r="DJ94"/>
      <c r="DN94" s="96"/>
      <c r="DO94"/>
      <c r="DS94" s="96"/>
      <c r="DT94"/>
      <c r="EN94" s="96"/>
      <c r="EO94"/>
      <c r="ES94" s="96"/>
      <c r="ET94"/>
      <c r="EX94" s="96"/>
      <c r="EY94"/>
      <c r="FY94" s="231"/>
      <c r="GH94" s="258"/>
      <c r="GK94" s="231"/>
      <c r="GT94" s="259"/>
      <c r="GU94" s="258"/>
      <c r="GX94" s="258"/>
      <c r="GY94" s="231"/>
      <c r="HH94" s="258"/>
      <c r="HK94" s="231"/>
      <c r="HT94" s="259"/>
      <c r="HU94" s="258"/>
      <c r="HV94" s="139"/>
      <c r="HW94" s="139"/>
      <c r="HX94" s="231"/>
      <c r="HZ94" s="258"/>
      <c r="IH94" s="258"/>
      <c r="IK94" s="231"/>
      <c r="IT94" s="259"/>
      <c r="IU94" s="258"/>
      <c r="IX94" s="258"/>
      <c r="IY94" s="231"/>
      <c r="JH94" s="258"/>
      <c r="JK94" s="231"/>
      <c r="JT94" s="5"/>
      <c r="JY94" s="109"/>
      <c r="JZ94"/>
      <c r="KA94" s="229"/>
      <c r="KJ94" s="70"/>
      <c r="KK94" s="70"/>
      <c r="KL94" s="70"/>
      <c r="KQ94"/>
      <c r="KX94"/>
    </row>
    <row r="95" spans="1:310">
      <c r="A95">
        <v>70</v>
      </c>
      <c r="B95" s="19"/>
      <c r="C95" s="19"/>
      <c r="D95" s="231"/>
      <c r="E95" s="231"/>
      <c r="F95" s="231"/>
      <c r="I95" s="19"/>
      <c r="J95" s="19"/>
      <c r="Q95" s="19"/>
      <c r="R95" s="19"/>
      <c r="S95" s="68"/>
      <c r="T95" s="68"/>
      <c r="U95" s="68"/>
      <c r="V95" s="68"/>
      <c r="W95" s="68"/>
      <c r="X95" s="68"/>
      <c r="Y95" s="68"/>
      <c r="Z95" s="68"/>
      <c r="AA95" s="68"/>
      <c r="AB95" s="68"/>
      <c r="AC95" s="68"/>
      <c r="AD95" s="68"/>
      <c r="AE95" s="68"/>
      <c r="AF95" s="68"/>
      <c r="AG95" s="68"/>
      <c r="AH95" s="19"/>
      <c r="AI95" s="19"/>
      <c r="AJ95" s="105"/>
      <c r="AM95" s="52"/>
      <c r="AN95" s="52"/>
      <c r="AO95" s="19"/>
      <c r="AP95" s="19"/>
      <c r="AQ95" s="19"/>
      <c r="AR95" s="19"/>
      <c r="AS95" s="19"/>
      <c r="AT95" s="19"/>
      <c r="AU95" s="19"/>
      <c r="AV95" s="44"/>
      <c r="AW95" s="44"/>
      <c r="AX95" s="44"/>
      <c r="AY95" s="44"/>
      <c r="AZ95" s="44"/>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20"/>
      <c r="CB95" s="19"/>
      <c r="CC95" s="82"/>
      <c r="CD95" s="82"/>
      <c r="CE95" s="43"/>
      <c r="CF95" s="19"/>
      <c r="CG95" s="19"/>
      <c r="CH95" s="19"/>
      <c r="CI95" s="19"/>
      <c r="CJ95" s="19"/>
      <c r="CL95" s="19"/>
      <c r="CM95" s="19"/>
      <c r="CN95" s="231"/>
      <c r="CO95" s="231"/>
      <c r="CP95" s="67"/>
      <c r="CQ95" s="73"/>
      <c r="CR95" s="104"/>
      <c r="CS95" s="67"/>
      <c r="CT95" s="73"/>
      <c r="CV95" s="67"/>
      <c r="CW95"/>
      <c r="DE95" s="70"/>
      <c r="DF95" s="70"/>
      <c r="DG95" s="70"/>
      <c r="DH95" s="70"/>
      <c r="DI95" s="96"/>
      <c r="DJ95"/>
      <c r="DN95" s="96"/>
      <c r="DO95"/>
      <c r="DS95" s="96"/>
      <c r="DT95"/>
      <c r="EN95" s="96"/>
      <c r="EO95"/>
      <c r="ES95" s="96"/>
      <c r="ET95"/>
      <c r="EX95" s="96"/>
      <c r="EY95"/>
      <c r="FY95" s="231"/>
      <c r="GH95" s="258"/>
      <c r="GK95" s="231"/>
      <c r="GT95" s="259"/>
      <c r="GU95" s="258"/>
      <c r="GX95" s="258"/>
      <c r="GY95" s="231"/>
      <c r="HH95" s="258"/>
      <c r="HK95" s="231"/>
      <c r="HT95" s="259"/>
      <c r="HU95" s="258"/>
      <c r="HV95" s="139"/>
      <c r="HW95" s="139"/>
      <c r="HX95" s="231"/>
      <c r="HZ95" s="258"/>
      <c r="IH95" s="258"/>
      <c r="IK95" s="231"/>
      <c r="IT95" s="259"/>
      <c r="IU95" s="258"/>
      <c r="IX95" s="258"/>
      <c r="IY95" s="231"/>
      <c r="JH95" s="258"/>
      <c r="JK95" s="231"/>
      <c r="JT95" s="5"/>
      <c r="JY95" s="109"/>
      <c r="JZ95"/>
      <c r="KA95" s="229"/>
      <c r="KJ95" s="70"/>
      <c r="KK95" s="70"/>
      <c r="KL95" s="70"/>
      <c r="KQ95"/>
      <c r="KX95"/>
    </row>
    <row r="96" spans="1:310">
      <c r="A96">
        <v>71</v>
      </c>
      <c r="B96" s="19"/>
      <c r="C96" s="19"/>
      <c r="D96" s="231"/>
      <c r="E96" s="231"/>
      <c r="F96" s="231"/>
      <c r="I96" s="19"/>
      <c r="J96" s="19"/>
      <c r="Q96" s="19"/>
      <c r="R96" s="19"/>
      <c r="S96" s="68"/>
      <c r="T96" s="68"/>
      <c r="U96" s="68"/>
      <c r="V96" s="68"/>
      <c r="W96" s="68"/>
      <c r="X96" s="68"/>
      <c r="Y96" s="68"/>
      <c r="Z96" s="68"/>
      <c r="AA96" s="68"/>
      <c r="AB96" s="68"/>
      <c r="AC96" s="68"/>
      <c r="AD96" s="68"/>
      <c r="AE96" s="68"/>
      <c r="AF96" s="68"/>
      <c r="AG96" s="68"/>
      <c r="AH96" s="19"/>
      <c r="AI96" s="19"/>
      <c r="AJ96" s="105"/>
      <c r="AM96" s="52"/>
      <c r="AN96" s="52"/>
      <c r="AO96" s="19"/>
      <c r="AP96" s="19"/>
      <c r="AQ96" s="19"/>
      <c r="AR96" s="19"/>
      <c r="AS96" s="19"/>
      <c r="AT96" s="19"/>
      <c r="AU96" s="19"/>
      <c r="AV96" s="44"/>
      <c r="AW96" s="44"/>
      <c r="AX96" s="44"/>
      <c r="AY96" s="44"/>
      <c r="AZ96" s="44"/>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20"/>
      <c r="CB96" s="19"/>
      <c r="CC96" s="82"/>
      <c r="CD96" s="82"/>
      <c r="CE96" s="43"/>
      <c r="CF96" s="19"/>
      <c r="CG96" s="19"/>
      <c r="CH96" s="19"/>
      <c r="CI96" s="19"/>
      <c r="CJ96" s="19"/>
      <c r="CL96" s="19"/>
      <c r="CM96" s="19"/>
      <c r="CN96" s="231"/>
      <c r="CO96" s="231"/>
      <c r="CP96" s="67"/>
      <c r="CQ96" s="73"/>
      <c r="CR96" s="104"/>
      <c r="CS96" s="67"/>
      <c r="CT96" s="73"/>
      <c r="CV96" s="67"/>
      <c r="CW96"/>
      <c r="DE96" s="70"/>
      <c r="DF96" s="70"/>
      <c r="DG96" s="70"/>
      <c r="DH96" s="70"/>
      <c r="DI96" s="96"/>
      <c r="DJ96"/>
      <c r="DN96" s="96"/>
      <c r="DO96"/>
      <c r="DS96" s="96"/>
      <c r="DT96"/>
      <c r="EN96" s="96"/>
      <c r="EO96"/>
      <c r="ES96" s="96"/>
      <c r="ET96"/>
      <c r="EX96" s="96"/>
      <c r="EY96"/>
      <c r="FY96" s="231"/>
      <c r="GH96" s="258"/>
      <c r="GK96" s="231"/>
      <c r="GT96" s="259"/>
      <c r="GU96" s="258"/>
      <c r="GX96" s="258"/>
      <c r="GY96" s="231"/>
      <c r="HH96" s="258"/>
      <c r="HK96" s="231"/>
      <c r="HT96" s="259"/>
      <c r="HU96" s="258"/>
      <c r="HV96" s="139"/>
      <c r="HW96" s="139"/>
      <c r="HX96" s="231"/>
      <c r="HZ96" s="258"/>
      <c r="IH96" s="258"/>
      <c r="IK96" s="231"/>
      <c r="IT96" s="259"/>
      <c r="IU96" s="258"/>
      <c r="IX96" s="258"/>
      <c r="IY96" s="231"/>
      <c r="JH96" s="258"/>
      <c r="JK96" s="231"/>
      <c r="JT96" s="5"/>
      <c r="JY96" s="109"/>
      <c r="JZ96"/>
      <c r="KA96" s="229"/>
      <c r="KQ96"/>
      <c r="KX96"/>
    </row>
    <row r="97" spans="1:310">
      <c r="A97">
        <v>72</v>
      </c>
      <c r="B97" s="19"/>
      <c r="C97" s="19"/>
      <c r="D97" s="231"/>
      <c r="E97" s="231"/>
      <c r="F97" s="231"/>
      <c r="I97" s="19"/>
      <c r="J97" s="19"/>
      <c r="Q97" s="19"/>
      <c r="R97" s="19"/>
      <c r="S97" s="68"/>
      <c r="T97" s="68"/>
      <c r="U97" s="68"/>
      <c r="V97" s="68"/>
      <c r="W97" s="68"/>
      <c r="X97" s="68"/>
      <c r="Y97" s="68"/>
      <c r="Z97" s="68"/>
      <c r="AA97" s="68"/>
      <c r="AB97" s="68"/>
      <c r="AC97" s="68"/>
      <c r="AD97" s="68"/>
      <c r="AE97" s="68"/>
      <c r="AF97" s="68"/>
      <c r="AG97" s="68"/>
      <c r="AH97" s="19"/>
      <c r="AI97" s="19"/>
      <c r="AJ97" s="105"/>
      <c r="AM97" s="52"/>
      <c r="AN97" s="52"/>
      <c r="AO97" s="19"/>
      <c r="AP97" s="19"/>
      <c r="AQ97" s="19"/>
      <c r="AR97" s="19"/>
      <c r="AS97" s="19"/>
      <c r="AT97" s="19"/>
      <c r="AU97" s="19"/>
      <c r="AV97" s="44"/>
      <c r="AW97" s="44"/>
      <c r="AX97" s="44"/>
      <c r="AY97" s="44"/>
      <c r="AZ97" s="44"/>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20"/>
      <c r="CB97" s="19"/>
      <c r="CC97" s="82"/>
      <c r="CD97" s="82"/>
      <c r="CE97" s="43"/>
      <c r="CF97" s="19"/>
      <c r="CG97" s="19"/>
      <c r="CH97" s="19"/>
      <c r="CI97" s="19"/>
      <c r="CJ97" s="19"/>
      <c r="CL97" s="19"/>
      <c r="CM97" s="19"/>
      <c r="CN97" s="231"/>
      <c r="CO97" s="231"/>
      <c r="CP97" s="67"/>
      <c r="CQ97" s="73"/>
      <c r="CR97" s="104"/>
      <c r="CS97" s="67"/>
      <c r="CT97" s="73"/>
      <c r="CV97" s="67"/>
      <c r="CW97"/>
      <c r="DE97" s="70"/>
      <c r="DF97" s="70"/>
      <c r="DG97" s="70"/>
      <c r="DH97" s="70"/>
      <c r="DI97" s="96"/>
      <c r="DJ97"/>
      <c r="DN97" s="96"/>
      <c r="DO97"/>
      <c r="DS97" s="96"/>
      <c r="DT97"/>
      <c r="EN97" s="96"/>
      <c r="EO97"/>
      <c r="ES97" s="96"/>
      <c r="ET97"/>
      <c r="EX97" s="96"/>
      <c r="EY97"/>
      <c r="FY97" s="231"/>
      <c r="GH97" s="258"/>
      <c r="GK97" s="231"/>
      <c r="GT97" s="259"/>
      <c r="GU97" s="258"/>
      <c r="GX97" s="258"/>
      <c r="GY97" s="231"/>
      <c r="HH97" s="258"/>
      <c r="HK97" s="231"/>
      <c r="HT97" s="259"/>
      <c r="HU97" s="258"/>
      <c r="HV97" s="139"/>
      <c r="HW97" s="139"/>
      <c r="HX97" s="231"/>
      <c r="HZ97" s="258"/>
      <c r="IH97" s="258"/>
      <c r="IK97" s="231"/>
      <c r="IT97" s="259"/>
      <c r="IU97" s="258"/>
      <c r="IX97" s="258"/>
      <c r="IY97" s="231"/>
      <c r="JH97" s="258"/>
      <c r="JK97" s="231"/>
      <c r="JT97" s="5"/>
      <c r="JY97" s="109"/>
      <c r="JZ97"/>
      <c r="KA97" s="229"/>
      <c r="KQ97"/>
      <c r="KX97"/>
    </row>
    <row r="98" spans="1:310">
      <c r="A98">
        <v>73</v>
      </c>
      <c r="B98" s="19"/>
      <c r="C98" s="19"/>
      <c r="D98" s="231"/>
      <c r="E98" s="231"/>
      <c r="F98" s="231"/>
      <c r="I98" s="19"/>
      <c r="J98" s="19"/>
      <c r="Q98" s="19"/>
      <c r="R98" s="19"/>
      <c r="S98" s="68"/>
      <c r="T98" s="68"/>
      <c r="U98" s="68"/>
      <c r="V98" s="68"/>
      <c r="W98" s="68"/>
      <c r="X98" s="68"/>
      <c r="Y98" s="68"/>
      <c r="Z98" s="68"/>
      <c r="AA98" s="68"/>
      <c r="AB98" s="68"/>
      <c r="AC98" s="68"/>
      <c r="AD98" s="68"/>
      <c r="AE98" s="68"/>
      <c r="AF98" s="68"/>
      <c r="AG98" s="68"/>
      <c r="AH98" s="19"/>
      <c r="AI98" s="19"/>
      <c r="AJ98" s="105"/>
      <c r="AM98" s="52"/>
      <c r="AN98" s="52"/>
      <c r="AO98" s="19"/>
      <c r="AP98" s="19"/>
      <c r="AQ98" s="19"/>
      <c r="AR98" s="19"/>
      <c r="AS98" s="19"/>
      <c r="AT98" s="19"/>
      <c r="AU98" s="19"/>
      <c r="AV98" s="44"/>
      <c r="AW98" s="44"/>
      <c r="AX98" s="44"/>
      <c r="AY98" s="44"/>
      <c r="AZ98" s="44"/>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20"/>
      <c r="CB98" s="19"/>
      <c r="CC98" s="82"/>
      <c r="CD98" s="82"/>
      <c r="CE98" s="43"/>
      <c r="CF98" s="19"/>
      <c r="CG98" s="19"/>
      <c r="CH98" s="19"/>
      <c r="CI98" s="19"/>
      <c r="CJ98" s="19"/>
      <c r="CL98" s="19"/>
      <c r="CM98" s="19"/>
      <c r="CN98" s="231"/>
      <c r="CO98" s="231"/>
      <c r="CP98" s="67"/>
      <c r="CQ98" s="73"/>
      <c r="CR98" s="104"/>
      <c r="CS98" s="67"/>
      <c r="CT98" s="73"/>
      <c r="CV98" s="67"/>
      <c r="CW98"/>
      <c r="DE98" s="70"/>
      <c r="DF98" s="70"/>
      <c r="DG98" s="70"/>
      <c r="DH98" s="70"/>
      <c r="DI98" s="96"/>
      <c r="DJ98"/>
      <c r="DN98" s="96"/>
      <c r="DO98"/>
      <c r="DS98" s="96"/>
      <c r="DT98"/>
      <c r="EN98" s="96"/>
      <c r="EO98"/>
      <c r="ES98" s="96"/>
      <c r="ET98"/>
      <c r="EX98" s="96"/>
      <c r="EY98"/>
      <c r="FY98" s="231"/>
      <c r="GH98" s="258"/>
      <c r="GK98" s="231"/>
      <c r="GT98" s="259"/>
      <c r="GU98" s="258"/>
      <c r="GX98" s="258"/>
      <c r="GY98" s="231"/>
      <c r="HH98" s="258"/>
      <c r="HK98" s="231"/>
      <c r="HT98" s="259"/>
      <c r="HU98" s="258"/>
      <c r="HV98" s="139"/>
      <c r="HW98" s="139"/>
      <c r="HX98" s="231"/>
      <c r="HZ98" s="258"/>
      <c r="IH98" s="258"/>
      <c r="IK98" s="231"/>
      <c r="IT98" s="259"/>
      <c r="IU98" s="258"/>
      <c r="IX98" s="258"/>
      <c r="IY98" s="231"/>
      <c r="JH98" s="258"/>
      <c r="JK98" s="231"/>
      <c r="JT98" s="5"/>
      <c r="JY98" s="109"/>
      <c r="JZ98"/>
      <c r="KA98" s="229"/>
      <c r="KQ98"/>
      <c r="KX98"/>
    </row>
    <row r="99" spans="1:310">
      <c r="A99">
        <v>74</v>
      </c>
      <c r="B99" s="19"/>
      <c r="C99" s="19"/>
      <c r="D99" s="231"/>
      <c r="E99" s="231"/>
      <c r="F99" s="231"/>
      <c r="I99" s="19"/>
      <c r="J99" s="19"/>
      <c r="Q99" s="19"/>
      <c r="R99" s="19"/>
      <c r="S99" s="68"/>
      <c r="T99" s="68"/>
      <c r="U99" s="68"/>
      <c r="V99" s="68"/>
      <c r="W99" s="68"/>
      <c r="X99" s="68"/>
      <c r="Y99" s="68"/>
      <c r="Z99" s="68"/>
      <c r="AA99" s="68"/>
      <c r="AB99" s="68"/>
      <c r="AC99" s="68"/>
      <c r="AD99" s="68"/>
      <c r="AE99" s="68"/>
      <c r="AF99" s="68"/>
      <c r="AG99" s="68"/>
      <c r="AH99" s="19"/>
      <c r="AI99" s="19"/>
      <c r="AJ99" s="105"/>
      <c r="AM99" s="52"/>
      <c r="AN99" s="52"/>
      <c r="AO99" s="19"/>
      <c r="AP99" s="19"/>
      <c r="AQ99" s="19"/>
      <c r="AR99" s="19"/>
      <c r="AS99" s="19"/>
      <c r="AT99" s="19"/>
      <c r="AU99" s="19"/>
      <c r="AV99" s="44"/>
      <c r="AW99" s="44"/>
      <c r="AX99" s="44"/>
      <c r="AY99" s="44"/>
      <c r="AZ99" s="44"/>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20"/>
      <c r="CB99" s="19"/>
      <c r="CC99" s="82"/>
      <c r="CD99" s="82"/>
      <c r="CE99" s="43"/>
      <c r="CF99" s="19"/>
      <c r="CG99" s="19"/>
      <c r="CH99" s="19"/>
      <c r="CI99" s="19"/>
      <c r="CJ99" s="19"/>
      <c r="CL99" s="19"/>
      <c r="CM99" s="19"/>
      <c r="CN99" s="231"/>
      <c r="CO99" s="231"/>
      <c r="CP99" s="67"/>
      <c r="CQ99" s="73"/>
      <c r="CR99" s="104"/>
      <c r="CS99" s="67"/>
      <c r="CT99" s="73"/>
      <c r="CV99" s="67"/>
      <c r="CW99"/>
      <c r="DE99" s="70"/>
      <c r="DF99" s="70"/>
      <c r="DG99" s="70"/>
      <c r="DH99" s="70"/>
      <c r="DI99" s="96"/>
      <c r="DJ99"/>
      <c r="DN99" s="96"/>
      <c r="DO99"/>
      <c r="DS99" s="96"/>
      <c r="DT99"/>
      <c r="EN99" s="96"/>
      <c r="EO99"/>
      <c r="ES99" s="96"/>
      <c r="ET99"/>
      <c r="EX99" s="96"/>
      <c r="EY99"/>
      <c r="FY99" s="231"/>
      <c r="GH99" s="258"/>
      <c r="GK99" s="231"/>
      <c r="GT99" s="259"/>
      <c r="GU99" s="258"/>
      <c r="GX99" s="258"/>
      <c r="GY99" s="231"/>
      <c r="HH99" s="258"/>
      <c r="HK99" s="231"/>
      <c r="HT99" s="259"/>
      <c r="HU99" s="258"/>
      <c r="HV99" s="139"/>
      <c r="HW99" s="139"/>
      <c r="HX99" s="231"/>
      <c r="HZ99" s="258"/>
      <c r="IH99" s="258"/>
      <c r="IK99" s="231"/>
      <c r="IT99" s="259"/>
      <c r="IU99" s="258"/>
      <c r="IX99" s="258"/>
      <c r="IY99" s="231"/>
      <c r="JH99" s="258"/>
      <c r="JK99" s="231"/>
      <c r="JT99" s="5"/>
      <c r="JY99" s="109"/>
      <c r="JZ99"/>
      <c r="KA99" s="229"/>
      <c r="KQ99"/>
      <c r="KX99"/>
    </row>
    <row r="100" spans="1:310">
      <c r="A100">
        <v>75</v>
      </c>
      <c r="B100" s="19"/>
      <c r="C100" s="19"/>
      <c r="D100" s="231"/>
      <c r="E100" s="231"/>
      <c r="F100" s="231"/>
      <c r="I100" s="19"/>
      <c r="J100" s="19"/>
      <c r="Q100" s="19"/>
      <c r="R100" s="19"/>
      <c r="S100" s="68"/>
      <c r="T100" s="68"/>
      <c r="U100" s="68"/>
      <c r="V100" s="68"/>
      <c r="W100" s="68"/>
      <c r="X100" s="68"/>
      <c r="Y100" s="68"/>
      <c r="Z100" s="68"/>
      <c r="AA100" s="68"/>
      <c r="AB100" s="68"/>
      <c r="AC100" s="68"/>
      <c r="AD100" s="68"/>
      <c r="AE100" s="68"/>
      <c r="AF100" s="68"/>
      <c r="AG100" s="68"/>
      <c r="AH100" s="19"/>
      <c r="AI100" s="19"/>
      <c r="AJ100" s="105"/>
      <c r="AM100" s="52"/>
      <c r="AN100" s="52"/>
      <c r="AO100" s="19"/>
      <c r="AP100" s="19"/>
      <c r="AQ100" s="19"/>
      <c r="AR100" s="19"/>
      <c r="AS100" s="19"/>
      <c r="AT100" s="19"/>
      <c r="AU100" s="19"/>
      <c r="AV100" s="44"/>
      <c r="AW100" s="44"/>
      <c r="AX100" s="44"/>
      <c r="AY100" s="44"/>
      <c r="AZ100" s="44"/>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20"/>
      <c r="CB100" s="19"/>
      <c r="CC100" s="82"/>
      <c r="CD100" s="82"/>
      <c r="CE100" s="43"/>
      <c r="CF100" s="19"/>
      <c r="CG100" s="19"/>
      <c r="CH100" s="19"/>
      <c r="CI100" s="19"/>
      <c r="CJ100" s="19"/>
      <c r="CL100" s="19"/>
      <c r="CM100" s="19"/>
      <c r="CN100" s="231"/>
      <c r="CO100" s="231"/>
      <c r="CP100" s="67"/>
      <c r="CQ100" s="73"/>
      <c r="CR100" s="104"/>
      <c r="CS100" s="67"/>
      <c r="CT100" s="73"/>
      <c r="CV100" s="67"/>
      <c r="CW100"/>
      <c r="DE100" s="70"/>
      <c r="DF100" s="70"/>
      <c r="DG100" s="70"/>
      <c r="DH100" s="70"/>
      <c r="DI100" s="96"/>
      <c r="DJ100"/>
      <c r="DN100" s="96"/>
      <c r="DO100"/>
      <c r="DS100" s="96"/>
      <c r="DT100"/>
      <c r="EN100" s="96"/>
      <c r="EO100"/>
      <c r="ES100" s="96"/>
      <c r="ET100"/>
      <c r="EX100" s="96"/>
      <c r="EY100"/>
      <c r="FY100" s="231"/>
      <c r="GH100" s="258"/>
      <c r="GK100" s="231"/>
      <c r="GT100" s="259"/>
      <c r="GU100" s="258"/>
      <c r="GX100" s="258"/>
      <c r="GY100" s="231"/>
      <c r="HH100" s="258"/>
      <c r="HK100" s="231"/>
      <c r="HT100" s="259"/>
      <c r="HU100" s="258"/>
      <c r="HV100" s="139"/>
      <c r="HW100" s="139"/>
      <c r="HX100" s="231"/>
      <c r="HZ100" s="258"/>
      <c r="IH100" s="258"/>
      <c r="IK100" s="231"/>
      <c r="IT100" s="259"/>
      <c r="IU100" s="258"/>
      <c r="IX100" s="258"/>
      <c r="IY100" s="231"/>
      <c r="JH100" s="258"/>
      <c r="JK100" s="231"/>
      <c r="JT100" s="5"/>
      <c r="JY100" s="109"/>
      <c r="JZ100"/>
      <c r="KA100" s="229"/>
      <c r="KQ100"/>
      <c r="KX100"/>
    </row>
    <row r="101" spans="1:310">
      <c r="A101">
        <v>76</v>
      </c>
      <c r="B101" s="19"/>
      <c r="C101" s="19"/>
      <c r="D101" s="231"/>
      <c r="E101" s="231"/>
      <c r="F101" s="231"/>
      <c r="I101" s="19"/>
      <c r="J101" s="19"/>
      <c r="Q101" s="19"/>
      <c r="R101" s="19"/>
      <c r="S101" s="68"/>
      <c r="T101" s="68"/>
      <c r="U101" s="68"/>
      <c r="V101" s="68"/>
      <c r="W101" s="68"/>
      <c r="X101" s="68"/>
      <c r="Y101" s="68"/>
      <c r="Z101" s="68"/>
      <c r="AA101" s="68"/>
      <c r="AB101" s="68"/>
      <c r="AC101" s="68"/>
      <c r="AD101" s="68"/>
      <c r="AE101" s="68"/>
      <c r="AF101" s="68"/>
      <c r="AG101" s="68"/>
      <c r="AH101" s="19"/>
      <c r="AI101" s="19"/>
      <c r="AJ101" s="105"/>
      <c r="AM101" s="52"/>
      <c r="AN101" s="52"/>
      <c r="AO101" s="19"/>
      <c r="AP101" s="19"/>
      <c r="AQ101" s="19"/>
      <c r="AR101" s="19"/>
      <c r="AS101" s="19"/>
      <c r="AT101" s="19"/>
      <c r="AU101" s="19"/>
      <c r="AV101" s="44"/>
      <c r="AW101" s="44"/>
      <c r="AX101" s="44"/>
      <c r="AY101" s="44"/>
      <c r="AZ101" s="44"/>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20"/>
      <c r="CB101" s="19"/>
      <c r="CC101" s="82"/>
      <c r="CD101" s="82"/>
      <c r="CE101" s="43"/>
      <c r="CF101" s="19"/>
      <c r="CG101" s="19"/>
      <c r="CH101" s="19"/>
      <c r="CI101" s="19"/>
      <c r="CJ101" s="19"/>
      <c r="CL101" s="19"/>
      <c r="CM101" s="19"/>
      <c r="CN101" s="231"/>
      <c r="CO101" s="231"/>
      <c r="CP101" s="67"/>
      <c r="CQ101" s="73"/>
      <c r="CR101" s="104"/>
      <c r="CS101" s="67"/>
      <c r="CT101" s="73"/>
      <c r="CV101" s="67"/>
      <c r="CW101"/>
      <c r="DE101" s="70"/>
      <c r="DF101" s="70"/>
      <c r="DG101" s="70"/>
      <c r="DH101" s="70"/>
      <c r="DI101" s="96"/>
      <c r="DJ101"/>
      <c r="DN101" s="96"/>
      <c r="DO101"/>
      <c r="DS101" s="96"/>
      <c r="DT101"/>
      <c r="EN101" s="96"/>
      <c r="EO101"/>
      <c r="ES101" s="96"/>
      <c r="ET101"/>
      <c r="EX101" s="96"/>
      <c r="EY101"/>
      <c r="FY101" s="231"/>
      <c r="GH101" s="258"/>
      <c r="GK101" s="231"/>
      <c r="GT101" s="259"/>
      <c r="GU101" s="258"/>
      <c r="GX101" s="258"/>
      <c r="GY101" s="231"/>
      <c r="HH101" s="258"/>
      <c r="HK101" s="231"/>
      <c r="HT101" s="259"/>
      <c r="HU101" s="258"/>
      <c r="HV101" s="139"/>
      <c r="HW101" s="139"/>
      <c r="HX101" s="231"/>
      <c r="HZ101" s="258"/>
      <c r="IH101" s="258"/>
      <c r="IK101" s="231"/>
      <c r="IT101" s="259"/>
      <c r="IU101" s="258"/>
      <c r="IX101" s="258"/>
      <c r="IY101" s="231"/>
      <c r="JH101" s="258"/>
      <c r="JK101" s="231"/>
      <c r="JT101" s="5"/>
      <c r="JY101" s="109"/>
      <c r="JZ101"/>
      <c r="KA101" s="229"/>
      <c r="KQ101"/>
      <c r="KX101"/>
    </row>
    <row r="102" spans="1:310">
      <c r="A102">
        <v>77</v>
      </c>
      <c r="B102" s="19"/>
      <c r="C102" s="19"/>
      <c r="D102" s="231"/>
      <c r="E102" s="231"/>
      <c r="F102" s="231"/>
      <c r="I102" s="19"/>
      <c r="J102" s="19"/>
      <c r="Q102" s="19"/>
      <c r="R102" s="19"/>
      <c r="S102" s="68"/>
      <c r="T102" s="68"/>
      <c r="U102" s="68"/>
      <c r="V102" s="68"/>
      <c r="W102" s="68"/>
      <c r="X102" s="68"/>
      <c r="Y102" s="68"/>
      <c r="Z102" s="68"/>
      <c r="AA102" s="68"/>
      <c r="AB102" s="68"/>
      <c r="AC102" s="68"/>
      <c r="AD102" s="68"/>
      <c r="AE102" s="68"/>
      <c r="AF102" s="68"/>
      <c r="AG102" s="68"/>
      <c r="AH102" s="19"/>
      <c r="AI102" s="19"/>
      <c r="AJ102" s="105"/>
      <c r="AM102" s="52"/>
      <c r="AN102" s="52"/>
      <c r="AO102" s="19"/>
      <c r="AP102" s="19"/>
      <c r="AQ102" s="19"/>
      <c r="AR102" s="19"/>
      <c r="AS102" s="19"/>
      <c r="AT102" s="19"/>
      <c r="AU102" s="19"/>
      <c r="AV102" s="44"/>
      <c r="AW102" s="44"/>
      <c r="AX102" s="44"/>
      <c r="AY102" s="44"/>
      <c r="AZ102" s="44"/>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20"/>
      <c r="CB102" s="19"/>
      <c r="CC102" s="82"/>
      <c r="CD102" s="82"/>
      <c r="CE102" s="43"/>
      <c r="CF102" s="19"/>
      <c r="CG102" s="19"/>
      <c r="CH102" s="19"/>
      <c r="CI102" s="19"/>
      <c r="CJ102" s="19"/>
      <c r="CL102" s="19"/>
      <c r="CM102" s="19"/>
      <c r="CN102" s="231"/>
      <c r="CO102" s="231"/>
      <c r="CP102" s="67"/>
      <c r="CQ102" s="73"/>
      <c r="CR102" s="104"/>
      <c r="CS102" s="67"/>
      <c r="CT102" s="73"/>
      <c r="CV102" s="67"/>
      <c r="CW102"/>
      <c r="DE102" s="70"/>
      <c r="DF102" s="70"/>
      <c r="DG102" s="70"/>
      <c r="DH102" s="70"/>
      <c r="DI102" s="96"/>
      <c r="DJ102"/>
      <c r="DN102" s="96"/>
      <c r="DO102"/>
      <c r="DS102" s="96"/>
      <c r="DT102"/>
      <c r="EN102" s="96"/>
      <c r="EO102"/>
      <c r="ES102" s="96"/>
      <c r="ET102"/>
      <c r="EX102" s="96"/>
      <c r="EY102"/>
      <c r="FY102" s="231"/>
      <c r="GH102" s="258"/>
      <c r="GK102" s="231"/>
      <c r="GT102" s="259"/>
      <c r="GU102" s="258"/>
      <c r="GX102" s="258"/>
      <c r="GY102" s="231"/>
      <c r="HH102" s="258"/>
      <c r="HK102" s="231"/>
      <c r="HT102" s="259"/>
      <c r="HU102" s="258"/>
      <c r="HV102" s="139"/>
      <c r="HW102" s="139"/>
      <c r="HX102" s="231"/>
      <c r="HZ102" s="258"/>
      <c r="IH102" s="258"/>
      <c r="IK102" s="231"/>
      <c r="IT102" s="259"/>
      <c r="IU102" s="258"/>
      <c r="IX102" s="258"/>
      <c r="IY102" s="231"/>
      <c r="JH102" s="258"/>
      <c r="JK102" s="231"/>
      <c r="JT102" s="5"/>
      <c r="JY102" s="109"/>
      <c r="JZ102"/>
      <c r="KA102" s="229"/>
      <c r="KQ102"/>
      <c r="KX102"/>
    </row>
    <row r="103" spans="1:310">
      <c r="A103">
        <v>78</v>
      </c>
      <c r="B103" s="19"/>
      <c r="C103" s="19"/>
      <c r="D103" s="231"/>
      <c r="E103" s="231"/>
      <c r="F103" s="231"/>
      <c r="I103" s="19"/>
      <c r="J103" s="19"/>
      <c r="Q103" s="19"/>
      <c r="R103" s="19"/>
      <c r="S103" s="68"/>
      <c r="T103" s="68"/>
      <c r="U103" s="68"/>
      <c r="V103" s="68"/>
      <c r="W103" s="68"/>
      <c r="X103" s="68"/>
      <c r="Y103" s="68"/>
      <c r="Z103" s="68"/>
      <c r="AA103" s="68"/>
      <c r="AB103" s="68"/>
      <c r="AC103" s="68"/>
      <c r="AD103" s="68"/>
      <c r="AE103" s="68"/>
      <c r="AF103" s="68"/>
      <c r="AG103" s="68"/>
      <c r="AH103" s="19"/>
      <c r="AI103" s="19"/>
      <c r="AJ103" s="105"/>
      <c r="AM103" s="52"/>
      <c r="AN103" s="52"/>
      <c r="AO103" s="19"/>
      <c r="AP103" s="19"/>
      <c r="AQ103" s="19"/>
      <c r="AR103" s="19"/>
      <c r="AS103" s="19"/>
      <c r="AT103" s="19"/>
      <c r="AU103" s="19"/>
      <c r="AV103" s="44"/>
      <c r="AW103" s="44"/>
      <c r="AX103" s="44"/>
      <c r="AY103" s="44"/>
      <c r="AZ103" s="44"/>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20"/>
      <c r="CB103" s="19"/>
      <c r="CC103" s="82"/>
      <c r="CD103" s="82"/>
      <c r="CE103" s="43"/>
      <c r="CF103" s="19"/>
      <c r="CG103" s="19"/>
      <c r="CH103" s="19"/>
      <c r="CI103" s="19"/>
      <c r="CJ103" s="19"/>
      <c r="CL103" s="19"/>
      <c r="CM103" s="19"/>
      <c r="CN103" s="231"/>
      <c r="CO103" s="231"/>
      <c r="CP103" s="67"/>
      <c r="CQ103" s="73"/>
      <c r="CR103" s="104"/>
      <c r="CS103" s="67"/>
      <c r="CT103" s="73"/>
      <c r="CV103" s="67"/>
      <c r="CW103"/>
      <c r="DE103" s="70"/>
      <c r="DF103" s="70"/>
      <c r="DG103" s="70"/>
      <c r="DH103" s="70"/>
      <c r="DI103" s="96"/>
      <c r="DJ103"/>
      <c r="DN103" s="96"/>
      <c r="DO103"/>
      <c r="DS103" s="96"/>
      <c r="DT103"/>
      <c r="EN103" s="96"/>
      <c r="EO103"/>
      <c r="ES103" s="96"/>
      <c r="ET103"/>
      <c r="EX103" s="96"/>
      <c r="EY103"/>
      <c r="FY103" s="231"/>
      <c r="GH103" s="258"/>
      <c r="GK103" s="231"/>
      <c r="GT103" s="259"/>
      <c r="GU103" s="258"/>
      <c r="GX103" s="258"/>
      <c r="GY103" s="231"/>
      <c r="HH103" s="258"/>
      <c r="HK103" s="231"/>
      <c r="HT103" s="259"/>
      <c r="HU103" s="258"/>
      <c r="HV103" s="139"/>
      <c r="HW103" s="139"/>
      <c r="HX103" s="231"/>
      <c r="HZ103" s="258"/>
      <c r="IH103" s="258"/>
      <c r="IK103" s="231"/>
      <c r="IT103" s="259"/>
      <c r="IU103" s="258"/>
      <c r="IX103" s="258"/>
      <c r="IY103" s="231"/>
      <c r="JH103" s="258"/>
      <c r="JK103" s="231"/>
      <c r="JT103" s="5"/>
      <c r="JY103" s="109"/>
      <c r="JZ103"/>
      <c r="KA103" s="229"/>
      <c r="KQ103"/>
      <c r="KX103"/>
    </row>
    <row r="104" spans="1:310">
      <c r="A104">
        <v>79</v>
      </c>
      <c r="B104" s="19"/>
      <c r="C104" s="19"/>
      <c r="D104" s="231"/>
      <c r="E104" s="231"/>
      <c r="F104" s="231"/>
      <c r="I104" s="19"/>
      <c r="J104" s="19"/>
      <c r="Q104" s="19"/>
      <c r="R104" s="19"/>
      <c r="S104" s="68"/>
      <c r="T104" s="68"/>
      <c r="U104" s="68"/>
      <c r="V104" s="68"/>
      <c r="W104" s="68"/>
      <c r="X104" s="68"/>
      <c r="Y104" s="68"/>
      <c r="Z104" s="68"/>
      <c r="AA104" s="68"/>
      <c r="AB104" s="68"/>
      <c r="AC104" s="68"/>
      <c r="AD104" s="68"/>
      <c r="AE104" s="68"/>
      <c r="AF104" s="68"/>
      <c r="AG104" s="68"/>
      <c r="AH104" s="19"/>
      <c r="AI104" s="19"/>
      <c r="AJ104" s="105"/>
      <c r="AM104" s="52"/>
      <c r="AN104" s="52"/>
      <c r="AO104" s="19"/>
      <c r="AP104" s="19"/>
      <c r="AQ104" s="19"/>
      <c r="AR104" s="19"/>
      <c r="AS104" s="19"/>
      <c r="AT104" s="19"/>
      <c r="AU104" s="19"/>
      <c r="AV104" s="44"/>
      <c r="AW104" s="44"/>
      <c r="AX104" s="44"/>
      <c r="AY104" s="44"/>
      <c r="AZ104" s="44"/>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20"/>
      <c r="CB104" s="19"/>
      <c r="CC104" s="82"/>
      <c r="CD104" s="82"/>
      <c r="CE104" s="43"/>
      <c r="CF104" s="19"/>
      <c r="CG104" s="19"/>
      <c r="CH104" s="19"/>
      <c r="CI104" s="19"/>
      <c r="CJ104" s="19"/>
      <c r="CL104" s="19"/>
      <c r="CM104" s="19"/>
      <c r="CN104" s="231"/>
      <c r="CO104" s="231"/>
      <c r="CP104" s="67"/>
      <c r="CQ104" s="73"/>
      <c r="CR104" s="104"/>
      <c r="CS104" s="67"/>
      <c r="CT104" s="73"/>
      <c r="CV104" s="67"/>
      <c r="CW104"/>
      <c r="DE104" s="70"/>
      <c r="DF104" s="70"/>
      <c r="DG104" s="70"/>
      <c r="DH104" s="70"/>
      <c r="DI104" s="96"/>
      <c r="DJ104"/>
      <c r="DN104" s="96"/>
      <c r="DO104"/>
      <c r="DS104" s="96"/>
      <c r="DT104"/>
      <c r="EN104" s="96"/>
      <c r="EO104"/>
      <c r="ES104" s="96"/>
      <c r="ET104"/>
      <c r="EX104" s="96"/>
      <c r="EY104"/>
      <c r="FY104" s="231"/>
      <c r="GH104" s="258"/>
      <c r="GK104" s="231"/>
      <c r="GT104" s="259"/>
      <c r="GU104" s="258"/>
      <c r="GX104" s="258"/>
      <c r="GY104" s="231"/>
      <c r="HH104" s="258"/>
      <c r="HK104" s="231"/>
      <c r="HT104" s="259"/>
      <c r="HU104" s="258"/>
      <c r="HV104" s="139"/>
      <c r="HW104" s="139"/>
      <c r="HX104" s="231"/>
      <c r="HZ104" s="258"/>
      <c r="IH104" s="258"/>
      <c r="IK104" s="231"/>
      <c r="IT104" s="259"/>
      <c r="IU104" s="258"/>
      <c r="IX104" s="258"/>
      <c r="IY104" s="231"/>
      <c r="JH104" s="258"/>
      <c r="JK104" s="231"/>
      <c r="JT104" s="5"/>
      <c r="JY104" s="109"/>
      <c r="JZ104"/>
      <c r="KA104" s="229"/>
      <c r="KQ104"/>
      <c r="KX104"/>
    </row>
    <row r="105" spans="1:310">
      <c r="A105">
        <v>80</v>
      </c>
      <c r="B105" s="19"/>
      <c r="C105" s="19"/>
      <c r="D105" s="231"/>
      <c r="E105" s="231"/>
      <c r="F105" s="231"/>
      <c r="I105" s="19"/>
      <c r="J105" s="19"/>
      <c r="Q105" s="19"/>
      <c r="R105" s="19"/>
      <c r="S105" s="68"/>
      <c r="T105" s="68"/>
      <c r="U105" s="68"/>
      <c r="V105" s="68"/>
      <c r="W105" s="68"/>
      <c r="X105" s="68"/>
      <c r="Y105" s="68"/>
      <c r="Z105" s="68"/>
      <c r="AA105" s="68"/>
      <c r="AB105" s="68"/>
      <c r="AC105" s="68"/>
      <c r="AD105" s="68"/>
      <c r="AE105" s="68"/>
      <c r="AF105" s="68"/>
      <c r="AG105" s="68"/>
      <c r="AH105" s="19"/>
      <c r="AI105" s="19"/>
      <c r="AJ105" s="105"/>
      <c r="AM105" s="52"/>
      <c r="AN105" s="52"/>
      <c r="AO105" s="19"/>
      <c r="AP105" s="19"/>
      <c r="AQ105" s="19"/>
      <c r="AR105" s="19"/>
      <c r="AS105" s="19"/>
      <c r="AT105" s="19"/>
      <c r="AU105" s="19"/>
      <c r="AV105" s="44"/>
      <c r="AW105" s="44"/>
      <c r="AX105" s="44"/>
      <c r="AY105" s="44"/>
      <c r="AZ105" s="44"/>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20"/>
      <c r="CB105" s="19"/>
      <c r="CC105" s="82"/>
      <c r="CD105" s="82"/>
      <c r="CE105" s="43"/>
      <c r="CF105" s="19"/>
      <c r="CG105" s="19"/>
      <c r="CH105" s="19"/>
      <c r="CI105" s="19"/>
      <c r="CJ105" s="19"/>
      <c r="CL105" s="19"/>
      <c r="CM105" s="19"/>
      <c r="CN105" s="231"/>
      <c r="CO105" s="231"/>
      <c r="CP105" s="67"/>
      <c r="CQ105" s="73"/>
      <c r="CR105" s="104"/>
      <c r="CS105" s="67"/>
      <c r="CT105" s="73"/>
      <c r="CV105" s="67"/>
      <c r="CW105"/>
      <c r="DE105" s="70"/>
      <c r="DF105" s="70"/>
      <c r="DG105" s="70"/>
      <c r="DH105" s="70"/>
      <c r="DI105" s="96"/>
      <c r="DJ105"/>
      <c r="DN105" s="96"/>
      <c r="DO105"/>
      <c r="DS105" s="96"/>
      <c r="DT105"/>
      <c r="EN105" s="96"/>
      <c r="EO105"/>
      <c r="ES105" s="96"/>
      <c r="ET105"/>
      <c r="EX105" s="96"/>
      <c r="EY105"/>
      <c r="FY105" s="231"/>
      <c r="GH105" s="258"/>
      <c r="GK105" s="231"/>
      <c r="GT105" s="259"/>
      <c r="GU105" s="258"/>
      <c r="GX105" s="258"/>
      <c r="GY105" s="231"/>
      <c r="HH105" s="258"/>
      <c r="HK105" s="231"/>
      <c r="HT105" s="259"/>
      <c r="HU105" s="258"/>
      <c r="HV105" s="139"/>
      <c r="HW105" s="139"/>
      <c r="HX105" s="231"/>
      <c r="HZ105" s="258"/>
      <c r="IH105" s="258"/>
      <c r="IK105" s="231"/>
      <c r="IT105" s="259"/>
      <c r="IU105" s="258"/>
      <c r="IX105" s="258"/>
      <c r="IY105" s="231"/>
      <c r="JH105" s="258"/>
      <c r="JK105" s="231"/>
      <c r="JT105" s="5"/>
      <c r="JY105" s="109"/>
      <c r="JZ105"/>
      <c r="KA105" s="229"/>
      <c r="KQ105"/>
      <c r="KX105"/>
    </row>
    <row r="106" spans="1:310">
      <c r="A106">
        <v>81</v>
      </c>
      <c r="B106" s="19"/>
      <c r="C106" s="19"/>
      <c r="D106" s="231"/>
      <c r="E106" s="231"/>
      <c r="F106" s="231"/>
      <c r="I106" s="19"/>
      <c r="J106" s="19"/>
      <c r="Q106" s="19"/>
      <c r="R106" s="19"/>
      <c r="S106" s="68"/>
      <c r="T106" s="68"/>
      <c r="U106" s="68"/>
      <c r="V106" s="68"/>
      <c r="W106" s="68"/>
      <c r="X106" s="68"/>
      <c r="Y106" s="68"/>
      <c r="Z106" s="68"/>
      <c r="AA106" s="68"/>
      <c r="AB106" s="68"/>
      <c r="AC106" s="68"/>
      <c r="AD106" s="68"/>
      <c r="AE106" s="68"/>
      <c r="AF106" s="68"/>
      <c r="AG106" s="68"/>
      <c r="AH106" s="19"/>
      <c r="AI106" s="19"/>
      <c r="AJ106" s="105"/>
      <c r="AM106" s="52"/>
      <c r="AN106" s="52"/>
      <c r="AO106" s="19"/>
      <c r="AP106" s="19"/>
      <c r="AQ106" s="19"/>
      <c r="AR106" s="19"/>
      <c r="AS106" s="19"/>
      <c r="AT106" s="19"/>
      <c r="AU106" s="19"/>
      <c r="AV106" s="44"/>
      <c r="AW106" s="44"/>
      <c r="AX106" s="44"/>
      <c r="AY106" s="44"/>
      <c r="AZ106" s="44"/>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20"/>
      <c r="CB106" s="19"/>
      <c r="CC106" s="82"/>
      <c r="CD106" s="82"/>
      <c r="CE106" s="43"/>
      <c r="CF106" s="19"/>
      <c r="CG106" s="19"/>
      <c r="CH106" s="19"/>
      <c r="CI106" s="19"/>
      <c r="CJ106" s="19"/>
      <c r="CL106" s="19"/>
      <c r="CM106" s="19"/>
      <c r="CN106" s="231"/>
      <c r="CO106" s="231"/>
      <c r="CP106" s="67"/>
      <c r="CQ106" s="73"/>
      <c r="CR106" s="104"/>
      <c r="CS106" s="67"/>
      <c r="CT106" s="73"/>
      <c r="CV106" s="67"/>
      <c r="CW106"/>
      <c r="DE106" s="70"/>
      <c r="DF106" s="70"/>
      <c r="DG106" s="70"/>
      <c r="DH106" s="70"/>
      <c r="DI106" s="96"/>
      <c r="DJ106"/>
      <c r="DN106" s="96"/>
      <c r="DO106"/>
      <c r="DS106" s="96"/>
      <c r="DT106"/>
      <c r="EN106" s="96"/>
      <c r="EO106"/>
      <c r="ES106" s="96"/>
      <c r="ET106"/>
      <c r="EX106" s="96"/>
      <c r="EY106"/>
      <c r="FY106" s="231"/>
      <c r="GH106" s="258"/>
      <c r="GK106" s="231"/>
      <c r="GT106" s="259"/>
      <c r="GU106" s="258"/>
      <c r="GX106" s="258"/>
      <c r="GY106" s="231"/>
      <c r="HH106" s="258"/>
      <c r="HK106" s="231"/>
      <c r="HT106" s="259"/>
      <c r="HU106" s="258"/>
      <c r="HV106" s="139"/>
      <c r="HW106" s="139"/>
      <c r="HX106" s="231"/>
      <c r="HZ106" s="258"/>
      <c r="IH106" s="258"/>
      <c r="IK106" s="231"/>
      <c r="IT106" s="259"/>
      <c r="IU106" s="258"/>
      <c r="IX106" s="258"/>
      <c r="IY106" s="231"/>
      <c r="JH106" s="258"/>
      <c r="JK106" s="231"/>
      <c r="JT106" s="5"/>
      <c r="JY106" s="109"/>
      <c r="JZ106"/>
      <c r="KA106" s="229"/>
      <c r="KQ106"/>
      <c r="KX106"/>
    </row>
    <row r="107" spans="1:310">
      <c r="A107">
        <v>82</v>
      </c>
      <c r="B107" s="19"/>
      <c r="C107" s="19"/>
      <c r="D107" s="231"/>
      <c r="E107" s="231"/>
      <c r="F107" s="231"/>
      <c r="I107" s="19"/>
      <c r="J107" s="19"/>
      <c r="Q107" s="19"/>
      <c r="R107" s="19"/>
      <c r="S107" s="68"/>
      <c r="T107" s="68"/>
      <c r="U107" s="68"/>
      <c r="V107" s="68"/>
      <c r="W107" s="68"/>
      <c r="X107" s="68"/>
      <c r="Y107" s="68"/>
      <c r="Z107" s="68"/>
      <c r="AA107" s="68"/>
      <c r="AB107" s="68"/>
      <c r="AC107" s="68"/>
      <c r="AD107" s="68"/>
      <c r="AE107" s="68"/>
      <c r="AF107" s="68"/>
      <c r="AG107" s="68"/>
      <c r="AH107" s="19"/>
      <c r="AI107" s="19"/>
      <c r="AJ107" s="105"/>
      <c r="AM107" s="52"/>
      <c r="AN107" s="52"/>
      <c r="AO107" s="19"/>
      <c r="AP107" s="19"/>
      <c r="AQ107" s="19"/>
      <c r="AR107" s="19"/>
      <c r="AS107" s="19"/>
      <c r="AT107" s="19"/>
      <c r="AU107" s="19"/>
      <c r="AV107" s="44"/>
      <c r="AW107" s="44"/>
      <c r="AX107" s="44"/>
      <c r="AY107" s="44"/>
      <c r="AZ107" s="44"/>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20"/>
      <c r="CB107" s="19"/>
      <c r="CC107" s="82"/>
      <c r="CD107" s="82"/>
      <c r="CE107" s="43"/>
      <c r="CF107" s="19"/>
      <c r="CG107" s="19"/>
      <c r="CH107" s="19"/>
      <c r="CI107" s="19"/>
      <c r="CJ107" s="19"/>
      <c r="CL107" s="19"/>
      <c r="CM107" s="19"/>
      <c r="CN107" s="231"/>
      <c r="CO107" s="231"/>
      <c r="CP107" s="67"/>
      <c r="CQ107" s="73"/>
      <c r="CR107" s="104"/>
      <c r="CS107" s="67"/>
      <c r="CT107" s="73"/>
      <c r="CV107" s="67"/>
      <c r="CW107"/>
      <c r="DE107" s="70"/>
      <c r="DF107" s="70"/>
      <c r="DG107" s="70"/>
      <c r="DH107" s="70"/>
      <c r="DI107" s="96"/>
      <c r="DJ107"/>
      <c r="DN107" s="96"/>
      <c r="DO107"/>
      <c r="DS107" s="96"/>
      <c r="DT107"/>
      <c r="EN107" s="96"/>
      <c r="EO107"/>
      <c r="ES107" s="96"/>
      <c r="ET107"/>
      <c r="EX107" s="96"/>
      <c r="EY107"/>
      <c r="FY107" s="231"/>
      <c r="GH107" s="258"/>
      <c r="GK107" s="231"/>
      <c r="GT107" s="259"/>
      <c r="GU107" s="258"/>
      <c r="GX107" s="258"/>
      <c r="GY107" s="231"/>
      <c r="HH107" s="258"/>
      <c r="HK107" s="231"/>
      <c r="HT107" s="259"/>
      <c r="HU107" s="258"/>
      <c r="HV107" s="139"/>
      <c r="HW107" s="139"/>
      <c r="HX107" s="231"/>
      <c r="HZ107" s="258"/>
      <c r="IH107" s="258"/>
      <c r="IK107" s="231"/>
      <c r="IT107" s="259"/>
      <c r="IU107" s="258"/>
      <c r="IX107" s="258"/>
      <c r="IY107" s="231"/>
      <c r="JH107" s="258"/>
      <c r="JK107" s="231"/>
      <c r="JT107" s="5"/>
      <c r="JY107" s="109"/>
      <c r="JZ107"/>
      <c r="KA107" s="229"/>
      <c r="KQ107"/>
      <c r="KX107"/>
    </row>
    <row r="108" spans="1:310">
      <c r="A108">
        <v>83</v>
      </c>
      <c r="B108" s="19"/>
      <c r="C108" s="19"/>
      <c r="D108" s="231"/>
      <c r="E108" s="231"/>
      <c r="F108" s="231"/>
      <c r="I108" s="19"/>
      <c r="J108" s="19"/>
      <c r="Q108" s="19"/>
      <c r="R108" s="19"/>
      <c r="S108" s="68"/>
      <c r="T108" s="68"/>
      <c r="U108" s="68"/>
      <c r="V108" s="68"/>
      <c r="W108" s="68"/>
      <c r="X108" s="68"/>
      <c r="Y108" s="68"/>
      <c r="Z108" s="68"/>
      <c r="AA108" s="68"/>
      <c r="AB108" s="68"/>
      <c r="AC108" s="68"/>
      <c r="AD108" s="68"/>
      <c r="AE108" s="68"/>
      <c r="AF108" s="68"/>
      <c r="AG108" s="68"/>
      <c r="AH108" s="19"/>
      <c r="AI108" s="19"/>
      <c r="AJ108" s="105"/>
      <c r="AM108" s="52"/>
      <c r="AN108" s="52"/>
      <c r="AO108" s="19"/>
      <c r="AP108" s="19"/>
      <c r="AQ108" s="19"/>
      <c r="AR108" s="19"/>
      <c r="AS108" s="19"/>
      <c r="AT108" s="19"/>
      <c r="AU108" s="19"/>
      <c r="AV108" s="44"/>
      <c r="AW108" s="44"/>
      <c r="AX108" s="44"/>
      <c r="AY108" s="44"/>
      <c r="AZ108" s="44"/>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20"/>
      <c r="CB108" s="19"/>
      <c r="CC108" s="82"/>
      <c r="CD108" s="82"/>
      <c r="CE108" s="43"/>
      <c r="CF108" s="19"/>
      <c r="CG108" s="19"/>
      <c r="CH108" s="19"/>
      <c r="CI108" s="19"/>
      <c r="CJ108" s="19"/>
      <c r="CL108" s="19"/>
      <c r="CM108" s="19"/>
      <c r="CN108" s="231"/>
      <c r="CO108" s="231"/>
      <c r="CP108" s="67"/>
      <c r="CQ108" s="73"/>
      <c r="CR108" s="104"/>
      <c r="CS108" s="67"/>
      <c r="CT108" s="73"/>
      <c r="CV108" s="67"/>
      <c r="CW108"/>
      <c r="DE108" s="70"/>
      <c r="DF108" s="70"/>
      <c r="DG108" s="70"/>
      <c r="DH108" s="70"/>
      <c r="DI108" s="96"/>
      <c r="DJ108"/>
      <c r="DN108" s="96"/>
      <c r="DO108"/>
      <c r="DS108" s="96"/>
      <c r="DT108"/>
      <c r="EN108" s="96"/>
      <c r="EO108"/>
      <c r="ES108" s="96"/>
      <c r="ET108"/>
      <c r="EX108" s="96"/>
      <c r="EY108"/>
      <c r="FY108" s="231"/>
      <c r="GH108" s="258"/>
      <c r="GK108" s="231"/>
      <c r="GT108" s="259"/>
      <c r="GU108" s="258"/>
      <c r="GX108" s="258"/>
      <c r="GY108" s="231"/>
      <c r="HH108" s="258"/>
      <c r="HK108" s="231"/>
      <c r="HT108" s="259"/>
      <c r="HU108" s="258"/>
      <c r="HV108" s="139"/>
      <c r="HW108" s="139"/>
      <c r="HX108" s="231"/>
      <c r="HZ108" s="258"/>
      <c r="IH108" s="258"/>
      <c r="IK108" s="231"/>
      <c r="IT108" s="259"/>
      <c r="IU108" s="258"/>
      <c r="IX108" s="258"/>
      <c r="IY108" s="231"/>
      <c r="JH108" s="258"/>
      <c r="JK108" s="231"/>
      <c r="JT108" s="5"/>
      <c r="JY108" s="109"/>
      <c r="JZ108"/>
      <c r="KA108" s="229"/>
      <c r="KQ108"/>
      <c r="KX108"/>
    </row>
    <row r="109" spans="1:310">
      <c r="A109">
        <v>84</v>
      </c>
      <c r="B109" s="19"/>
      <c r="C109" s="19"/>
      <c r="D109" s="231"/>
      <c r="E109" s="231"/>
      <c r="F109" s="231"/>
      <c r="I109" s="19"/>
      <c r="J109" s="19"/>
      <c r="Q109" s="19"/>
      <c r="R109" s="19"/>
      <c r="S109" s="68"/>
      <c r="T109" s="68"/>
      <c r="U109" s="68"/>
      <c r="V109" s="68"/>
      <c r="W109" s="68"/>
      <c r="X109" s="68"/>
      <c r="Y109" s="68"/>
      <c r="Z109" s="68"/>
      <c r="AA109" s="68"/>
      <c r="AB109" s="68"/>
      <c r="AC109" s="68"/>
      <c r="AD109" s="68"/>
      <c r="AE109" s="68"/>
      <c r="AF109" s="68"/>
      <c r="AG109" s="68"/>
      <c r="AH109" s="19"/>
      <c r="AI109" s="19"/>
      <c r="AJ109" s="105"/>
      <c r="AM109" s="52"/>
      <c r="AN109" s="52"/>
      <c r="AO109" s="19"/>
      <c r="AP109" s="19"/>
      <c r="AQ109" s="19"/>
      <c r="AR109" s="19"/>
      <c r="AS109" s="19"/>
      <c r="AT109" s="19"/>
      <c r="AU109" s="19"/>
      <c r="AV109" s="44"/>
      <c r="AW109" s="44"/>
      <c r="AX109" s="44"/>
      <c r="AY109" s="44"/>
      <c r="AZ109" s="44"/>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20"/>
      <c r="CB109" s="19"/>
      <c r="CC109" s="82"/>
      <c r="CD109" s="82"/>
      <c r="CE109" s="43"/>
      <c r="CF109" s="19"/>
      <c r="CG109" s="19"/>
      <c r="CH109" s="19"/>
      <c r="CI109" s="19"/>
      <c r="CJ109" s="19"/>
      <c r="CL109" s="19"/>
      <c r="CM109" s="19"/>
      <c r="CN109" s="231"/>
      <c r="CO109" s="231"/>
      <c r="CP109" s="67"/>
      <c r="CQ109" s="73"/>
      <c r="CR109" s="104"/>
      <c r="CS109" s="67"/>
      <c r="CT109" s="73"/>
      <c r="CV109" s="67"/>
      <c r="CW109"/>
      <c r="DE109" s="70"/>
      <c r="DF109" s="70"/>
      <c r="DG109" s="70"/>
      <c r="DH109" s="70"/>
      <c r="DI109" s="96"/>
      <c r="DJ109"/>
      <c r="DN109" s="96"/>
      <c r="DO109"/>
      <c r="DS109" s="96"/>
      <c r="DT109"/>
      <c r="EN109" s="96"/>
      <c r="EO109"/>
      <c r="ES109" s="96"/>
      <c r="ET109"/>
      <c r="EX109" s="96"/>
      <c r="EY109"/>
      <c r="FY109" s="231"/>
      <c r="GH109" s="258"/>
      <c r="GK109" s="231"/>
      <c r="GT109" s="259"/>
      <c r="GU109" s="258"/>
      <c r="GX109" s="258"/>
      <c r="GY109" s="231"/>
      <c r="HH109" s="258"/>
      <c r="HK109" s="231"/>
      <c r="HT109" s="259"/>
      <c r="HU109" s="258"/>
      <c r="HV109" s="139"/>
      <c r="HW109" s="139"/>
      <c r="HX109" s="231"/>
      <c r="HZ109" s="258"/>
      <c r="IH109" s="258"/>
      <c r="IK109" s="231"/>
      <c r="IT109" s="259"/>
      <c r="IU109" s="258"/>
      <c r="IX109" s="258"/>
      <c r="IY109" s="231"/>
      <c r="JH109" s="258"/>
      <c r="JK109" s="231"/>
      <c r="JT109" s="5"/>
      <c r="JY109" s="109"/>
      <c r="JZ109"/>
      <c r="KA109" s="229"/>
      <c r="KQ109"/>
      <c r="KX109"/>
    </row>
    <row r="110" spans="1:310">
      <c r="A110">
        <v>85</v>
      </c>
      <c r="B110" s="19"/>
      <c r="C110" s="19"/>
      <c r="D110" s="231"/>
      <c r="E110" s="231"/>
      <c r="F110" s="231"/>
      <c r="I110" s="19"/>
      <c r="J110" s="19"/>
      <c r="Q110" s="19"/>
      <c r="R110" s="19"/>
      <c r="S110" s="68"/>
      <c r="T110" s="68"/>
      <c r="U110" s="68"/>
      <c r="V110" s="68"/>
      <c r="W110" s="68"/>
      <c r="X110" s="68"/>
      <c r="Y110" s="68"/>
      <c r="Z110" s="68"/>
      <c r="AA110" s="68"/>
      <c r="AB110" s="68"/>
      <c r="AC110" s="68"/>
      <c r="AD110" s="68"/>
      <c r="AE110" s="68"/>
      <c r="AF110" s="68"/>
      <c r="AG110" s="68"/>
      <c r="AH110" s="19"/>
      <c r="AI110" s="19"/>
      <c r="AJ110" s="105"/>
      <c r="AM110" s="52"/>
      <c r="AN110" s="52"/>
      <c r="AO110" s="19"/>
      <c r="AP110" s="19"/>
      <c r="AQ110" s="19"/>
      <c r="AR110" s="19"/>
      <c r="AS110" s="19"/>
      <c r="AT110" s="19"/>
      <c r="AU110" s="19"/>
      <c r="AV110" s="44"/>
      <c r="AW110" s="44"/>
      <c r="AX110" s="44"/>
      <c r="AY110" s="44"/>
      <c r="AZ110" s="44"/>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20"/>
      <c r="CB110" s="19"/>
      <c r="CC110" s="82"/>
      <c r="CD110" s="82"/>
      <c r="CE110" s="43"/>
      <c r="CF110" s="19"/>
      <c r="CG110" s="19"/>
      <c r="CH110" s="19"/>
      <c r="CI110" s="19"/>
      <c r="CJ110" s="19"/>
      <c r="CL110" s="19"/>
      <c r="CM110" s="19"/>
      <c r="CN110" s="231"/>
      <c r="CO110" s="231"/>
      <c r="CP110" s="67"/>
      <c r="CQ110" s="73"/>
      <c r="CR110" s="104"/>
      <c r="CS110" s="67"/>
      <c r="CT110" s="73"/>
      <c r="CV110" s="67"/>
      <c r="CW110"/>
      <c r="DE110" s="70"/>
      <c r="DF110" s="70"/>
      <c r="DG110" s="70"/>
      <c r="DH110" s="70"/>
      <c r="DI110" s="96"/>
      <c r="DJ110"/>
      <c r="DN110" s="96"/>
      <c r="DO110"/>
      <c r="DS110" s="96"/>
      <c r="DT110"/>
      <c r="EN110" s="96"/>
      <c r="EO110"/>
      <c r="ES110" s="96"/>
      <c r="ET110"/>
      <c r="EX110" s="96"/>
      <c r="EY110"/>
      <c r="FY110" s="231"/>
      <c r="GH110" s="258"/>
      <c r="GK110" s="231"/>
      <c r="GT110" s="259"/>
      <c r="GU110" s="258"/>
      <c r="GX110" s="258"/>
      <c r="GY110" s="231"/>
      <c r="HH110" s="258"/>
      <c r="HK110" s="231"/>
      <c r="HT110" s="259"/>
      <c r="HU110" s="258"/>
      <c r="HV110" s="139"/>
      <c r="HW110" s="139"/>
      <c r="HX110" s="231"/>
      <c r="HZ110" s="258"/>
      <c r="IH110" s="258"/>
      <c r="IK110" s="231"/>
      <c r="IT110" s="259"/>
      <c r="IU110" s="258"/>
      <c r="IX110" s="258"/>
      <c r="IY110" s="231"/>
      <c r="JH110" s="258"/>
      <c r="JK110" s="231"/>
      <c r="JT110" s="5"/>
      <c r="JY110" s="109"/>
      <c r="JZ110"/>
      <c r="KA110" s="229"/>
      <c r="KQ110"/>
      <c r="KX110"/>
    </row>
    <row r="111" spans="1:310">
      <c r="A111">
        <v>86</v>
      </c>
      <c r="B111" s="19"/>
      <c r="C111" s="19"/>
      <c r="D111" s="231"/>
      <c r="E111" s="231"/>
      <c r="F111" s="231"/>
      <c r="I111" s="19"/>
      <c r="J111" s="19"/>
      <c r="Q111" s="19"/>
      <c r="R111" s="19"/>
      <c r="S111" s="68"/>
      <c r="T111" s="68"/>
      <c r="U111" s="68"/>
      <c r="V111" s="68"/>
      <c r="W111" s="68"/>
      <c r="X111" s="68"/>
      <c r="Y111" s="68"/>
      <c r="Z111" s="68"/>
      <c r="AA111" s="68"/>
      <c r="AB111" s="68"/>
      <c r="AC111" s="68"/>
      <c r="AD111" s="68"/>
      <c r="AE111" s="68"/>
      <c r="AF111" s="68"/>
      <c r="AG111" s="68"/>
      <c r="AH111" s="19"/>
      <c r="AI111" s="19"/>
      <c r="AJ111" s="105"/>
      <c r="AM111" s="52"/>
      <c r="AN111" s="52"/>
      <c r="AO111" s="19"/>
      <c r="AP111" s="19"/>
      <c r="AQ111" s="19"/>
      <c r="AR111" s="19"/>
      <c r="AS111" s="19"/>
      <c r="AT111" s="19"/>
      <c r="AU111" s="19"/>
      <c r="AV111" s="44"/>
      <c r="AW111" s="44"/>
      <c r="AX111" s="44"/>
      <c r="AY111" s="44"/>
      <c r="AZ111" s="44"/>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20"/>
      <c r="CB111" s="19"/>
      <c r="CC111" s="82"/>
      <c r="CD111" s="82"/>
      <c r="CE111" s="43"/>
      <c r="CF111" s="19"/>
      <c r="CG111" s="19"/>
      <c r="CH111" s="19"/>
      <c r="CI111" s="19"/>
      <c r="CJ111" s="19"/>
      <c r="CL111" s="19"/>
      <c r="CM111" s="19"/>
      <c r="CN111" s="231"/>
      <c r="CO111" s="231"/>
      <c r="CP111" s="67"/>
      <c r="CQ111" s="73"/>
      <c r="CR111" s="104"/>
      <c r="CS111" s="67"/>
      <c r="CT111" s="73"/>
      <c r="CV111" s="67"/>
      <c r="CW111"/>
      <c r="DE111" s="70"/>
      <c r="DF111" s="70"/>
      <c r="DG111" s="70"/>
      <c r="DH111" s="70"/>
      <c r="DI111" s="96"/>
      <c r="DJ111"/>
      <c r="DN111" s="96"/>
      <c r="DO111"/>
      <c r="DS111" s="96"/>
      <c r="DT111"/>
      <c r="EN111" s="96"/>
      <c r="EO111"/>
      <c r="ES111" s="96"/>
      <c r="ET111"/>
      <c r="EX111" s="96"/>
      <c r="EY111"/>
      <c r="FY111" s="231"/>
      <c r="GH111" s="258"/>
      <c r="GK111" s="231"/>
      <c r="GT111" s="259"/>
      <c r="GU111" s="258"/>
      <c r="GX111" s="258"/>
      <c r="GY111" s="231"/>
      <c r="HH111" s="258"/>
      <c r="HK111" s="231"/>
      <c r="HT111" s="259"/>
      <c r="HU111" s="258"/>
      <c r="HV111" s="139"/>
      <c r="HW111" s="139"/>
      <c r="HX111" s="231"/>
      <c r="HZ111" s="258"/>
      <c r="IH111" s="258"/>
      <c r="IK111" s="231"/>
      <c r="IT111" s="259"/>
      <c r="IU111" s="258"/>
      <c r="IX111" s="258"/>
      <c r="IY111" s="231"/>
      <c r="JH111" s="258"/>
      <c r="JK111" s="231"/>
      <c r="JT111" s="5"/>
      <c r="JY111" s="109"/>
      <c r="JZ111"/>
      <c r="KA111" s="229"/>
      <c r="KQ111"/>
      <c r="KX111"/>
    </row>
    <row r="112" spans="1:310">
      <c r="A112">
        <v>87</v>
      </c>
      <c r="B112" s="19"/>
      <c r="C112" s="19"/>
      <c r="D112" s="231"/>
      <c r="E112" s="231"/>
      <c r="F112" s="231"/>
      <c r="I112" s="19"/>
      <c r="J112" s="19"/>
      <c r="Q112" s="19"/>
      <c r="R112" s="19"/>
      <c r="S112" s="68"/>
      <c r="T112" s="68"/>
      <c r="U112" s="68"/>
      <c r="V112" s="68"/>
      <c r="W112" s="68"/>
      <c r="X112" s="68"/>
      <c r="Y112" s="68"/>
      <c r="Z112" s="68"/>
      <c r="AA112" s="68"/>
      <c r="AB112" s="68"/>
      <c r="AC112" s="68"/>
      <c r="AD112" s="68"/>
      <c r="AE112" s="68"/>
      <c r="AF112" s="68"/>
      <c r="AG112" s="68"/>
      <c r="AH112" s="19"/>
      <c r="AI112" s="19"/>
      <c r="AJ112" s="105"/>
      <c r="AM112" s="52"/>
      <c r="AN112" s="52"/>
      <c r="AO112" s="19"/>
      <c r="AP112" s="19"/>
      <c r="AQ112" s="19"/>
      <c r="AR112" s="19"/>
      <c r="AS112" s="19"/>
      <c r="AT112" s="19"/>
      <c r="AU112" s="19"/>
      <c r="AV112" s="44"/>
      <c r="AW112" s="44"/>
      <c r="AX112" s="44"/>
      <c r="AY112" s="44"/>
      <c r="AZ112" s="44"/>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20"/>
      <c r="CB112" s="19"/>
      <c r="CC112" s="82"/>
      <c r="CD112" s="82"/>
      <c r="CE112" s="43"/>
      <c r="CF112" s="19"/>
      <c r="CG112" s="19"/>
      <c r="CH112" s="19"/>
      <c r="CI112" s="19"/>
      <c r="CJ112" s="19"/>
      <c r="CL112" s="19"/>
      <c r="CM112" s="19"/>
      <c r="CN112" s="231"/>
      <c r="CO112" s="231"/>
      <c r="CP112" s="67"/>
      <c r="CQ112" s="73"/>
      <c r="CR112" s="104"/>
      <c r="CS112" s="67"/>
      <c r="CT112" s="73"/>
      <c r="CV112" s="67"/>
      <c r="CW112"/>
      <c r="DE112" s="70"/>
      <c r="DF112" s="70"/>
      <c r="DG112" s="70"/>
      <c r="DH112" s="70"/>
      <c r="DI112" s="96"/>
      <c r="DJ112"/>
      <c r="DN112" s="96"/>
      <c r="DO112"/>
      <c r="DS112" s="96"/>
      <c r="DT112"/>
      <c r="EN112" s="96"/>
      <c r="EO112"/>
      <c r="ES112" s="96"/>
      <c r="ET112"/>
      <c r="EX112" s="96"/>
      <c r="EY112"/>
      <c r="FY112" s="231"/>
      <c r="GH112" s="258"/>
      <c r="GK112" s="231"/>
      <c r="GT112" s="259"/>
      <c r="GU112" s="258"/>
      <c r="GX112" s="258"/>
      <c r="GY112" s="231"/>
      <c r="HH112" s="258"/>
      <c r="HK112" s="231"/>
      <c r="HT112" s="259"/>
      <c r="HU112" s="258"/>
      <c r="HV112" s="139"/>
      <c r="HW112" s="139"/>
      <c r="HX112" s="231"/>
      <c r="HZ112" s="258"/>
      <c r="IH112" s="258"/>
      <c r="IK112" s="231"/>
      <c r="IT112" s="259"/>
      <c r="IU112" s="258"/>
      <c r="IX112" s="258"/>
      <c r="IY112" s="231"/>
      <c r="JH112" s="258"/>
      <c r="JK112" s="231"/>
      <c r="JT112" s="5"/>
      <c r="JY112" s="109"/>
      <c r="JZ112"/>
      <c r="KA112" s="229"/>
      <c r="KQ112"/>
      <c r="KX112"/>
    </row>
    <row r="113" spans="1:310">
      <c r="A113">
        <v>88</v>
      </c>
      <c r="B113" s="19"/>
      <c r="C113" s="19"/>
      <c r="D113" s="231"/>
      <c r="E113" s="231"/>
      <c r="F113" s="231"/>
      <c r="I113" s="19"/>
      <c r="J113" s="19"/>
      <c r="Q113" s="19"/>
      <c r="R113" s="19"/>
      <c r="S113" s="68"/>
      <c r="T113" s="68"/>
      <c r="U113" s="68"/>
      <c r="V113" s="68"/>
      <c r="W113" s="68"/>
      <c r="X113" s="68"/>
      <c r="Y113" s="68"/>
      <c r="Z113" s="68"/>
      <c r="AA113" s="68"/>
      <c r="AB113" s="68"/>
      <c r="AC113" s="68"/>
      <c r="AD113" s="68"/>
      <c r="AE113" s="68"/>
      <c r="AF113" s="68"/>
      <c r="AG113" s="68"/>
      <c r="AH113" s="19"/>
      <c r="AI113" s="19"/>
      <c r="AJ113" s="105"/>
      <c r="AM113" s="52"/>
      <c r="AN113" s="52"/>
      <c r="AO113" s="19"/>
      <c r="AP113" s="19"/>
      <c r="AQ113" s="19"/>
      <c r="AR113" s="19"/>
      <c r="AS113" s="19"/>
      <c r="AT113" s="19"/>
      <c r="AU113" s="19"/>
      <c r="AV113" s="44"/>
      <c r="AW113" s="44"/>
      <c r="AX113" s="44"/>
      <c r="AY113" s="44"/>
      <c r="AZ113" s="44"/>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20"/>
      <c r="CB113" s="19"/>
      <c r="CC113" s="82"/>
      <c r="CD113" s="82"/>
      <c r="CE113" s="43"/>
      <c r="CF113" s="19"/>
      <c r="CG113" s="19"/>
      <c r="CH113" s="19"/>
      <c r="CI113" s="19"/>
      <c r="CJ113" s="19"/>
      <c r="CL113" s="19"/>
      <c r="CM113" s="19"/>
      <c r="CN113" s="231"/>
      <c r="CO113" s="231"/>
      <c r="CP113" s="67"/>
      <c r="CQ113" s="73"/>
      <c r="CR113" s="104"/>
      <c r="CS113" s="67"/>
      <c r="CT113" s="73"/>
      <c r="CV113" s="67"/>
      <c r="CW113"/>
      <c r="DE113" s="70"/>
      <c r="DF113" s="70"/>
      <c r="DG113" s="70"/>
      <c r="DH113" s="70"/>
      <c r="DI113" s="96"/>
      <c r="DJ113"/>
      <c r="DN113" s="96"/>
      <c r="DO113"/>
      <c r="DS113" s="96"/>
      <c r="DT113"/>
      <c r="EN113" s="96"/>
      <c r="EO113"/>
      <c r="ES113" s="96"/>
      <c r="ET113"/>
      <c r="EX113" s="96"/>
      <c r="EY113"/>
      <c r="FY113" s="231"/>
      <c r="GH113" s="258"/>
      <c r="GK113" s="231"/>
      <c r="GT113" s="259"/>
      <c r="GU113" s="258"/>
      <c r="GX113" s="258"/>
      <c r="GY113" s="231"/>
      <c r="HH113" s="258"/>
      <c r="HK113" s="231"/>
      <c r="HT113" s="259"/>
      <c r="HU113" s="258"/>
      <c r="HV113" s="139"/>
      <c r="HW113" s="139"/>
      <c r="HX113" s="231"/>
      <c r="HZ113" s="258"/>
      <c r="IH113" s="258"/>
      <c r="IK113" s="231"/>
      <c r="IT113" s="259"/>
      <c r="IU113" s="258"/>
      <c r="IX113" s="258"/>
      <c r="IY113" s="231"/>
      <c r="JH113" s="258"/>
      <c r="JK113" s="231"/>
      <c r="JT113" s="5"/>
      <c r="JY113" s="109"/>
      <c r="JZ113"/>
      <c r="KA113" s="229"/>
      <c r="KQ113"/>
      <c r="KX113"/>
    </row>
    <row r="114" spans="1:310">
      <c r="A114">
        <v>89</v>
      </c>
      <c r="B114" s="19"/>
      <c r="C114" s="19"/>
      <c r="D114" s="231"/>
      <c r="E114" s="231"/>
      <c r="F114" s="231"/>
      <c r="I114" s="19"/>
      <c r="J114" s="19"/>
      <c r="Q114" s="19"/>
      <c r="R114" s="19"/>
      <c r="S114" s="68"/>
      <c r="T114" s="68"/>
      <c r="U114" s="68"/>
      <c r="V114" s="68"/>
      <c r="W114" s="68"/>
      <c r="X114" s="68"/>
      <c r="Y114" s="68"/>
      <c r="Z114" s="68"/>
      <c r="AA114" s="68"/>
      <c r="AB114" s="68"/>
      <c r="AC114" s="68"/>
      <c r="AD114" s="68"/>
      <c r="AE114" s="68"/>
      <c r="AF114" s="68"/>
      <c r="AG114" s="68"/>
      <c r="AH114" s="19"/>
      <c r="AI114" s="19"/>
      <c r="AJ114" s="105"/>
      <c r="AM114" s="52"/>
      <c r="AN114" s="52"/>
      <c r="AO114" s="19"/>
      <c r="AP114" s="19"/>
      <c r="AQ114" s="19"/>
      <c r="AR114" s="19"/>
      <c r="AS114" s="19"/>
      <c r="AT114" s="19"/>
      <c r="AU114" s="19"/>
      <c r="AV114" s="44"/>
      <c r="AW114" s="44"/>
      <c r="AX114" s="44"/>
      <c r="AY114" s="44"/>
      <c r="AZ114" s="44"/>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20"/>
      <c r="CB114" s="19"/>
      <c r="CC114" s="82"/>
      <c r="CD114" s="82"/>
      <c r="CE114" s="43"/>
      <c r="CF114" s="19"/>
      <c r="CG114" s="19"/>
      <c r="CH114" s="19"/>
      <c r="CI114" s="19"/>
      <c r="CJ114" s="19"/>
      <c r="CL114" s="19"/>
      <c r="CM114" s="19"/>
      <c r="CN114" s="231"/>
      <c r="CO114" s="231"/>
      <c r="CP114" s="67"/>
      <c r="CQ114" s="73"/>
      <c r="CR114" s="104"/>
      <c r="CS114" s="67"/>
      <c r="CT114" s="73"/>
      <c r="CV114" s="67"/>
      <c r="CW114"/>
      <c r="DE114" s="70"/>
      <c r="DF114" s="70"/>
      <c r="DG114" s="70"/>
      <c r="DH114" s="70"/>
      <c r="DI114" s="96"/>
      <c r="DJ114"/>
      <c r="DN114" s="96"/>
      <c r="DO114"/>
      <c r="DS114" s="96"/>
      <c r="DT114"/>
      <c r="EN114" s="96"/>
      <c r="EO114"/>
      <c r="ES114" s="96"/>
      <c r="ET114"/>
      <c r="EX114" s="96"/>
      <c r="EY114"/>
      <c r="FY114" s="231"/>
      <c r="GH114" s="258"/>
      <c r="GK114" s="231"/>
      <c r="GT114" s="259"/>
      <c r="GU114" s="258"/>
      <c r="GX114" s="258"/>
      <c r="GY114" s="231"/>
      <c r="HH114" s="258"/>
      <c r="HK114" s="231"/>
      <c r="HT114" s="259"/>
      <c r="HU114" s="258"/>
      <c r="HV114" s="139"/>
      <c r="HW114" s="139"/>
      <c r="HX114" s="231"/>
      <c r="HZ114" s="258"/>
      <c r="IH114" s="258"/>
      <c r="IK114" s="231"/>
      <c r="IT114" s="259"/>
      <c r="IU114" s="258"/>
      <c r="IX114" s="258"/>
      <c r="IY114" s="231"/>
      <c r="JH114" s="258"/>
      <c r="JK114" s="231"/>
      <c r="JT114" s="5"/>
      <c r="JY114" s="109"/>
      <c r="JZ114"/>
      <c r="KA114" s="229"/>
      <c r="KQ114"/>
      <c r="KX114"/>
    </row>
    <row r="115" spans="1:310">
      <c r="A115">
        <v>90</v>
      </c>
      <c r="B115" s="19"/>
      <c r="C115" s="19"/>
      <c r="D115" s="231"/>
      <c r="E115" s="231"/>
      <c r="F115" s="231"/>
      <c r="I115" s="19"/>
      <c r="J115" s="19"/>
      <c r="Q115" s="19"/>
      <c r="R115" s="19"/>
      <c r="S115" s="68"/>
      <c r="T115" s="68"/>
      <c r="U115" s="68"/>
      <c r="V115" s="68"/>
      <c r="W115" s="68"/>
      <c r="X115" s="68"/>
      <c r="Y115" s="68"/>
      <c r="Z115" s="68"/>
      <c r="AA115" s="68"/>
      <c r="AB115" s="68"/>
      <c r="AC115" s="68"/>
      <c r="AD115" s="68"/>
      <c r="AE115" s="68"/>
      <c r="AF115" s="68"/>
      <c r="AG115" s="68"/>
      <c r="AH115" s="19"/>
      <c r="AI115" s="19"/>
      <c r="AJ115" s="105"/>
      <c r="AM115" s="52"/>
      <c r="AN115" s="52"/>
      <c r="AO115" s="19"/>
      <c r="AP115" s="19"/>
      <c r="AQ115" s="19"/>
      <c r="AR115" s="19"/>
      <c r="AS115" s="19"/>
      <c r="AT115" s="19"/>
      <c r="AU115" s="19"/>
      <c r="AV115" s="44"/>
      <c r="AW115" s="44"/>
      <c r="AX115" s="44"/>
      <c r="AY115" s="44"/>
      <c r="AZ115" s="44"/>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20"/>
      <c r="CB115" s="19"/>
      <c r="CC115" s="82"/>
      <c r="CD115" s="82"/>
      <c r="CE115" s="43"/>
      <c r="CF115" s="19"/>
      <c r="CG115" s="19"/>
      <c r="CH115" s="19"/>
      <c r="CI115" s="19"/>
      <c r="CJ115" s="19"/>
      <c r="CL115" s="19"/>
      <c r="CM115" s="19"/>
      <c r="CN115" s="231"/>
      <c r="CO115" s="231"/>
      <c r="CP115" s="67"/>
      <c r="CQ115" s="73"/>
      <c r="CR115" s="104"/>
      <c r="CS115" s="67"/>
      <c r="CT115" s="73"/>
      <c r="CV115" s="67"/>
      <c r="CW115"/>
      <c r="DE115" s="70"/>
      <c r="DF115" s="70"/>
      <c r="DG115" s="70"/>
      <c r="DH115" s="70"/>
      <c r="DI115" s="96"/>
      <c r="DJ115"/>
      <c r="DN115" s="96"/>
      <c r="DO115"/>
      <c r="DS115" s="96"/>
      <c r="DT115"/>
      <c r="EN115" s="96"/>
      <c r="EO115"/>
      <c r="ES115" s="96"/>
      <c r="ET115"/>
      <c r="EX115" s="96"/>
      <c r="EY115"/>
      <c r="FY115" s="231"/>
      <c r="GH115" s="258"/>
      <c r="GK115" s="231"/>
      <c r="GT115" s="259"/>
      <c r="GU115" s="258"/>
      <c r="GX115" s="258"/>
      <c r="GY115" s="231"/>
      <c r="HH115" s="258"/>
      <c r="HK115" s="231"/>
      <c r="HT115" s="259"/>
      <c r="HU115" s="258"/>
      <c r="HV115" s="139"/>
      <c r="HW115" s="139"/>
      <c r="HX115" s="231"/>
      <c r="HZ115" s="258"/>
      <c r="IH115" s="258"/>
      <c r="IK115" s="231"/>
      <c r="IT115" s="259"/>
      <c r="IU115" s="258"/>
      <c r="IX115" s="258"/>
      <c r="IY115" s="231"/>
      <c r="JH115" s="258"/>
      <c r="JK115" s="231"/>
      <c r="JT115" s="5"/>
      <c r="JY115" s="109"/>
      <c r="JZ115"/>
      <c r="KA115" s="229"/>
      <c r="KQ115"/>
      <c r="KX115"/>
    </row>
    <row r="116" spans="1:310">
      <c r="A116">
        <v>91</v>
      </c>
      <c r="B116" s="19"/>
      <c r="C116" s="19"/>
      <c r="D116" s="231"/>
      <c r="E116" s="231"/>
      <c r="F116" s="231"/>
      <c r="I116" s="19"/>
      <c r="J116" s="19"/>
      <c r="Q116" s="19"/>
      <c r="R116" s="19"/>
      <c r="S116" s="68"/>
      <c r="T116" s="68"/>
      <c r="U116" s="68"/>
      <c r="V116" s="68"/>
      <c r="W116" s="68"/>
      <c r="X116" s="68"/>
      <c r="Y116" s="68"/>
      <c r="Z116" s="68"/>
      <c r="AA116" s="68"/>
      <c r="AB116" s="68"/>
      <c r="AC116" s="68"/>
      <c r="AD116" s="68"/>
      <c r="AE116" s="68"/>
      <c r="AF116" s="68"/>
      <c r="AG116" s="68"/>
      <c r="AH116" s="19"/>
      <c r="AI116" s="19"/>
      <c r="AJ116" s="105"/>
      <c r="AM116" s="52"/>
      <c r="AN116" s="52"/>
      <c r="AO116" s="19"/>
      <c r="AP116" s="19"/>
      <c r="AQ116" s="19"/>
      <c r="AR116" s="19"/>
      <c r="AS116" s="19"/>
      <c r="AT116" s="19"/>
      <c r="AU116" s="19"/>
      <c r="AV116" s="44"/>
      <c r="AW116" s="44"/>
      <c r="AX116" s="44"/>
      <c r="AY116" s="44"/>
      <c r="AZ116" s="44"/>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20"/>
      <c r="CB116" s="19"/>
      <c r="CC116" s="82"/>
      <c r="CD116" s="82"/>
      <c r="CE116" s="43"/>
      <c r="CF116" s="19"/>
      <c r="CG116" s="19"/>
      <c r="CH116" s="19"/>
      <c r="CI116" s="19"/>
      <c r="CJ116" s="19"/>
      <c r="CL116" s="19"/>
      <c r="CM116" s="19"/>
      <c r="CN116" s="231"/>
      <c r="CO116" s="231"/>
      <c r="CP116" s="67"/>
      <c r="CQ116" s="73"/>
      <c r="CR116" s="104"/>
      <c r="CS116" s="67"/>
      <c r="CT116" s="73"/>
      <c r="CV116" s="67"/>
      <c r="CW116"/>
      <c r="DE116" s="70"/>
      <c r="DF116" s="70"/>
      <c r="DG116" s="70"/>
      <c r="DH116" s="70"/>
      <c r="DI116" s="96"/>
      <c r="DJ116"/>
      <c r="DN116" s="96"/>
      <c r="DO116"/>
      <c r="DS116" s="96"/>
      <c r="DT116"/>
      <c r="EN116" s="96"/>
      <c r="EO116"/>
      <c r="ES116" s="96"/>
      <c r="ET116"/>
      <c r="EX116" s="96"/>
      <c r="EY116"/>
      <c r="FY116" s="231"/>
      <c r="GH116" s="258"/>
      <c r="GK116" s="231"/>
      <c r="GT116" s="259"/>
      <c r="GU116" s="258"/>
      <c r="GX116" s="258"/>
      <c r="GY116" s="231"/>
      <c r="HH116" s="258"/>
      <c r="HK116" s="231"/>
      <c r="HT116" s="259"/>
      <c r="HU116" s="258"/>
      <c r="HV116" s="139"/>
      <c r="HW116" s="139"/>
      <c r="HX116" s="231"/>
      <c r="HZ116" s="258"/>
      <c r="IH116" s="258"/>
      <c r="IK116" s="231"/>
      <c r="IT116" s="259"/>
      <c r="IU116" s="258"/>
      <c r="IX116" s="258"/>
      <c r="IY116" s="231"/>
      <c r="JH116" s="258"/>
      <c r="JK116" s="231"/>
      <c r="JT116" s="5"/>
      <c r="JY116" s="109"/>
      <c r="JZ116"/>
      <c r="KA116" s="229"/>
      <c r="KQ116"/>
      <c r="KX116"/>
    </row>
    <row r="117" spans="1:310">
      <c r="A117">
        <v>92</v>
      </c>
      <c r="B117" s="19"/>
      <c r="C117" s="19"/>
      <c r="D117" s="231"/>
      <c r="E117" s="231"/>
      <c r="F117" s="231"/>
      <c r="I117" s="19"/>
      <c r="J117" s="19"/>
      <c r="Q117" s="19"/>
      <c r="R117" s="19"/>
      <c r="S117" s="68"/>
      <c r="T117" s="68"/>
      <c r="U117" s="68"/>
      <c r="V117" s="68"/>
      <c r="W117" s="68"/>
      <c r="X117" s="68"/>
      <c r="Y117" s="68"/>
      <c r="Z117" s="68"/>
      <c r="AA117" s="68"/>
      <c r="AB117" s="68"/>
      <c r="AC117" s="68"/>
      <c r="AD117" s="68"/>
      <c r="AE117" s="68"/>
      <c r="AF117" s="68"/>
      <c r="AG117" s="68"/>
      <c r="AH117" s="19"/>
      <c r="AI117" s="19"/>
      <c r="AJ117" s="105"/>
      <c r="AM117" s="52"/>
      <c r="AN117" s="52"/>
      <c r="AO117" s="19"/>
      <c r="AP117" s="19"/>
      <c r="AQ117" s="19"/>
      <c r="AR117" s="19"/>
      <c r="AS117" s="19"/>
      <c r="AT117" s="19"/>
      <c r="AU117" s="19"/>
      <c r="AV117" s="44"/>
      <c r="AW117" s="44"/>
      <c r="AX117" s="44"/>
      <c r="AY117" s="44"/>
      <c r="AZ117" s="44"/>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20"/>
      <c r="CB117" s="19"/>
      <c r="CC117" s="82"/>
      <c r="CD117" s="82"/>
      <c r="CE117" s="43"/>
      <c r="CF117" s="19"/>
      <c r="CG117" s="19"/>
      <c r="CH117" s="19"/>
      <c r="CI117" s="19"/>
      <c r="CJ117" s="19"/>
      <c r="CL117" s="19"/>
      <c r="CM117" s="19"/>
      <c r="CN117" s="231"/>
      <c r="CO117" s="231"/>
      <c r="CP117" s="67"/>
      <c r="CQ117" s="73"/>
      <c r="CR117" s="104"/>
      <c r="CS117" s="67"/>
      <c r="CT117" s="73"/>
      <c r="CV117" s="67"/>
      <c r="CW117"/>
      <c r="DE117" s="70"/>
      <c r="DF117" s="70"/>
      <c r="DG117" s="70"/>
      <c r="DH117" s="70"/>
      <c r="DI117" s="96"/>
      <c r="DJ117"/>
      <c r="DN117" s="96"/>
      <c r="DO117"/>
      <c r="DS117" s="96"/>
      <c r="DT117"/>
      <c r="EN117" s="96"/>
      <c r="EO117"/>
      <c r="ES117" s="96"/>
      <c r="ET117"/>
      <c r="EX117" s="96"/>
      <c r="EY117"/>
      <c r="FY117" s="231"/>
      <c r="GH117" s="258"/>
      <c r="GK117" s="231"/>
      <c r="GT117" s="259"/>
      <c r="GU117" s="258"/>
      <c r="GX117" s="258"/>
      <c r="GY117" s="231"/>
      <c r="HH117" s="258"/>
      <c r="HK117" s="231"/>
      <c r="HT117" s="259"/>
      <c r="HU117" s="258"/>
      <c r="HV117" s="139"/>
      <c r="HW117" s="139"/>
      <c r="HX117" s="231"/>
      <c r="HZ117" s="258"/>
      <c r="IH117" s="258"/>
      <c r="IK117" s="231"/>
      <c r="IT117" s="259"/>
      <c r="IU117" s="258"/>
      <c r="IX117" s="258"/>
      <c r="IY117" s="231"/>
      <c r="JH117" s="258"/>
      <c r="JK117" s="231"/>
      <c r="JT117" s="5"/>
      <c r="JY117" s="109"/>
      <c r="JZ117"/>
      <c r="KA117" s="229"/>
      <c r="KQ117"/>
      <c r="KX117"/>
    </row>
    <row r="118" spans="1:310">
      <c r="A118">
        <v>93</v>
      </c>
      <c r="B118" s="19"/>
      <c r="C118" s="19"/>
      <c r="D118" s="231"/>
      <c r="E118" s="231"/>
      <c r="F118" s="231"/>
      <c r="I118" s="19"/>
      <c r="J118" s="19"/>
      <c r="Q118" s="19"/>
      <c r="R118" s="19"/>
      <c r="S118" s="68"/>
      <c r="T118" s="68"/>
      <c r="U118" s="68"/>
      <c r="V118" s="68"/>
      <c r="W118" s="68"/>
      <c r="X118" s="68"/>
      <c r="Y118" s="68"/>
      <c r="Z118" s="68"/>
      <c r="AA118" s="68"/>
      <c r="AB118" s="68"/>
      <c r="AC118" s="68"/>
      <c r="AD118" s="68"/>
      <c r="AE118" s="68"/>
      <c r="AF118" s="68"/>
      <c r="AG118" s="68"/>
      <c r="AH118" s="19"/>
      <c r="AI118" s="19"/>
      <c r="AJ118" s="105"/>
      <c r="AM118" s="52"/>
      <c r="AN118" s="52"/>
      <c r="AO118" s="19"/>
      <c r="AP118" s="19"/>
      <c r="AQ118" s="19"/>
      <c r="AR118" s="19"/>
      <c r="AS118" s="19"/>
      <c r="AT118" s="19"/>
      <c r="AU118" s="19"/>
      <c r="AV118" s="44"/>
      <c r="AW118" s="44"/>
      <c r="AX118" s="44"/>
      <c r="AY118" s="44"/>
      <c r="AZ118" s="44"/>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20"/>
      <c r="CB118" s="19"/>
      <c r="CC118" s="82"/>
      <c r="CD118" s="82"/>
      <c r="CE118" s="43"/>
      <c r="CF118" s="19"/>
      <c r="CG118" s="19"/>
      <c r="CH118" s="19"/>
      <c r="CI118" s="19"/>
      <c r="CJ118" s="19"/>
      <c r="CL118" s="19"/>
      <c r="CM118" s="19"/>
      <c r="CN118" s="231"/>
      <c r="CO118" s="231"/>
      <c r="CP118" s="67"/>
      <c r="CQ118" s="73"/>
      <c r="CR118" s="104"/>
      <c r="CS118" s="67"/>
      <c r="CT118" s="73"/>
      <c r="CV118" s="67"/>
      <c r="CW118"/>
      <c r="DE118" s="70"/>
      <c r="DF118" s="70"/>
      <c r="DG118" s="70"/>
      <c r="DH118" s="70"/>
      <c r="DI118" s="96"/>
      <c r="DJ118"/>
      <c r="DN118" s="96"/>
      <c r="DO118"/>
      <c r="DS118" s="96"/>
      <c r="DT118"/>
      <c r="EN118" s="96"/>
      <c r="EO118"/>
      <c r="ES118" s="96"/>
      <c r="ET118"/>
      <c r="EX118" s="96"/>
      <c r="EY118"/>
      <c r="FY118" s="231"/>
      <c r="GH118" s="258"/>
      <c r="GK118" s="231"/>
      <c r="GT118" s="259"/>
      <c r="GU118" s="258"/>
      <c r="GX118" s="258"/>
      <c r="GY118" s="231"/>
      <c r="HH118" s="258"/>
      <c r="HK118" s="231"/>
      <c r="HT118" s="259"/>
      <c r="HU118" s="258"/>
      <c r="HV118" s="139"/>
      <c r="HW118" s="139"/>
      <c r="HX118" s="231"/>
      <c r="HZ118" s="258"/>
      <c r="IH118" s="258"/>
      <c r="IK118" s="231"/>
      <c r="IT118" s="259"/>
      <c r="IU118" s="258"/>
      <c r="IX118" s="258"/>
      <c r="IY118" s="231"/>
      <c r="JH118" s="258"/>
      <c r="JK118" s="231"/>
      <c r="JT118" s="5"/>
      <c r="JY118" s="109"/>
      <c r="JZ118"/>
      <c r="KA118" s="229"/>
      <c r="KQ118"/>
      <c r="KX118"/>
    </row>
    <row r="119" spans="1:310">
      <c r="A119">
        <v>94</v>
      </c>
      <c r="B119" s="19"/>
      <c r="C119" s="19"/>
      <c r="D119" s="231"/>
      <c r="E119" s="231"/>
      <c r="F119" s="231"/>
      <c r="I119" s="19"/>
      <c r="J119" s="19"/>
      <c r="Q119" s="19"/>
      <c r="R119" s="19"/>
      <c r="S119" s="68"/>
      <c r="T119" s="68"/>
      <c r="U119" s="68"/>
      <c r="V119" s="68"/>
      <c r="W119" s="68"/>
      <c r="X119" s="68"/>
      <c r="Y119" s="68"/>
      <c r="Z119" s="68"/>
      <c r="AA119" s="68"/>
      <c r="AB119" s="68"/>
      <c r="AC119" s="68"/>
      <c r="AD119" s="68"/>
      <c r="AE119" s="68"/>
      <c r="AF119" s="68"/>
      <c r="AG119" s="68"/>
      <c r="AH119" s="19"/>
      <c r="AI119" s="19"/>
      <c r="AJ119" s="105"/>
      <c r="AM119" s="52"/>
      <c r="AN119" s="52"/>
      <c r="AO119" s="19"/>
      <c r="AP119" s="19"/>
      <c r="AQ119" s="19"/>
      <c r="AR119" s="19"/>
      <c r="AS119" s="19"/>
      <c r="AT119" s="19"/>
      <c r="AU119" s="19"/>
      <c r="AV119" s="44"/>
      <c r="AW119" s="44"/>
      <c r="AX119" s="44"/>
      <c r="AY119" s="44"/>
      <c r="AZ119" s="44"/>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20"/>
      <c r="CB119" s="19"/>
      <c r="CC119" s="82"/>
      <c r="CD119" s="82"/>
      <c r="CE119" s="43"/>
      <c r="CF119" s="19"/>
      <c r="CG119" s="19"/>
      <c r="CH119" s="19"/>
      <c r="CI119" s="19"/>
      <c r="CJ119" s="19"/>
      <c r="CL119" s="19"/>
      <c r="CM119" s="19"/>
      <c r="CN119" s="231"/>
      <c r="CO119" s="231"/>
      <c r="CP119" s="67"/>
      <c r="CQ119" s="73"/>
      <c r="CR119" s="104"/>
      <c r="CS119" s="67"/>
      <c r="CT119" s="73"/>
      <c r="CV119" s="67"/>
      <c r="CW119"/>
      <c r="DE119" s="70"/>
      <c r="DF119" s="70"/>
      <c r="DG119" s="70"/>
      <c r="DH119" s="70"/>
      <c r="DI119" s="96"/>
      <c r="DJ119"/>
      <c r="DN119" s="96"/>
      <c r="DO119"/>
      <c r="DS119" s="96"/>
      <c r="DT119"/>
      <c r="EN119" s="96"/>
      <c r="EO119"/>
      <c r="ES119" s="96"/>
      <c r="ET119"/>
      <c r="EX119" s="96"/>
      <c r="EY119"/>
      <c r="FY119" s="231"/>
      <c r="GH119" s="258"/>
      <c r="GK119" s="231"/>
      <c r="GT119" s="259"/>
      <c r="GU119" s="258"/>
      <c r="GX119" s="258"/>
      <c r="GY119" s="231"/>
      <c r="HH119" s="258"/>
      <c r="HK119" s="231"/>
      <c r="HT119" s="259"/>
      <c r="HU119" s="258"/>
      <c r="HV119" s="139"/>
      <c r="HW119" s="139"/>
      <c r="HX119" s="231"/>
      <c r="HZ119" s="258"/>
      <c r="IH119" s="258"/>
      <c r="IK119" s="231"/>
      <c r="IT119" s="259"/>
      <c r="IU119" s="258"/>
      <c r="IX119" s="258"/>
      <c r="IY119" s="231"/>
      <c r="JH119" s="258"/>
      <c r="JK119" s="231"/>
      <c r="JT119" s="5"/>
      <c r="JY119" s="109"/>
      <c r="JZ119"/>
      <c r="KA119" s="229"/>
      <c r="KQ119"/>
      <c r="KX119"/>
    </row>
    <row r="120" spans="1:310">
      <c r="A120">
        <v>95</v>
      </c>
      <c r="B120" s="19"/>
      <c r="C120" s="19"/>
      <c r="D120" s="231"/>
      <c r="E120" s="231"/>
      <c r="F120" s="231"/>
      <c r="I120" s="19"/>
      <c r="J120" s="19"/>
      <c r="Q120" s="19"/>
      <c r="R120" s="19"/>
      <c r="S120" s="68"/>
      <c r="T120" s="68"/>
      <c r="U120" s="68"/>
      <c r="V120" s="68"/>
      <c r="W120" s="68"/>
      <c r="X120" s="68"/>
      <c r="Y120" s="68"/>
      <c r="Z120" s="68"/>
      <c r="AA120" s="68"/>
      <c r="AB120" s="68"/>
      <c r="AC120" s="68"/>
      <c r="AD120" s="68"/>
      <c r="AE120" s="68"/>
      <c r="AF120" s="68"/>
      <c r="AG120" s="68"/>
      <c r="AH120" s="19"/>
      <c r="AI120" s="19"/>
      <c r="AJ120" s="105"/>
      <c r="AM120" s="52"/>
      <c r="AN120" s="52"/>
      <c r="AO120" s="19"/>
      <c r="AP120" s="19"/>
      <c r="AQ120" s="19"/>
      <c r="AR120" s="19"/>
      <c r="AS120" s="19"/>
      <c r="AT120" s="19"/>
      <c r="AU120" s="19"/>
      <c r="AV120" s="44"/>
      <c r="AW120" s="44"/>
      <c r="AX120" s="44"/>
      <c r="AY120" s="44"/>
      <c r="AZ120" s="44"/>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20"/>
      <c r="CB120" s="19"/>
      <c r="CC120" s="82"/>
      <c r="CD120" s="82"/>
      <c r="CE120" s="43"/>
      <c r="CF120" s="19"/>
      <c r="CG120" s="19"/>
      <c r="CH120" s="19"/>
      <c r="CI120" s="19"/>
      <c r="CJ120" s="19"/>
      <c r="CL120" s="19"/>
      <c r="CM120" s="19"/>
      <c r="CN120" s="231"/>
      <c r="CO120" s="231"/>
      <c r="CP120" s="67"/>
      <c r="CQ120" s="73"/>
      <c r="CR120" s="104"/>
      <c r="CS120" s="67"/>
      <c r="CT120" s="73"/>
      <c r="CV120" s="67"/>
      <c r="CW120"/>
      <c r="DE120" s="70"/>
      <c r="DF120" s="70"/>
      <c r="DG120" s="70"/>
      <c r="DH120" s="70"/>
      <c r="DI120" s="96"/>
      <c r="DJ120"/>
      <c r="DN120" s="96"/>
      <c r="DO120"/>
      <c r="DS120" s="96"/>
      <c r="DT120"/>
      <c r="EN120" s="96"/>
      <c r="EO120"/>
      <c r="ES120" s="96"/>
      <c r="ET120"/>
      <c r="EX120" s="96"/>
      <c r="EY120"/>
      <c r="FY120" s="231"/>
      <c r="GH120" s="258"/>
      <c r="GK120" s="231"/>
      <c r="GT120" s="259"/>
      <c r="GU120" s="258"/>
      <c r="GX120" s="258"/>
      <c r="GY120" s="231"/>
      <c r="HH120" s="258"/>
      <c r="HK120" s="231"/>
      <c r="HT120" s="259"/>
      <c r="HU120" s="258"/>
      <c r="HV120" s="139"/>
      <c r="HW120" s="139"/>
      <c r="HX120" s="231"/>
      <c r="HZ120" s="258"/>
      <c r="IH120" s="258"/>
      <c r="IK120" s="231"/>
      <c r="IT120" s="259"/>
      <c r="IU120" s="258"/>
      <c r="IX120" s="258"/>
      <c r="IY120" s="231"/>
      <c r="JH120" s="258"/>
      <c r="JK120" s="231"/>
      <c r="JT120" s="5"/>
      <c r="JY120" s="109"/>
      <c r="JZ120"/>
      <c r="KA120" s="229"/>
      <c r="KQ120"/>
      <c r="KX120"/>
    </row>
    <row r="121" spans="1:310">
      <c r="A121">
        <v>96</v>
      </c>
      <c r="B121" s="19"/>
      <c r="C121" s="19"/>
      <c r="D121" s="231"/>
      <c r="E121" s="231"/>
      <c r="F121" s="231"/>
      <c r="I121" s="19"/>
      <c r="J121" s="19"/>
      <c r="Q121" s="19"/>
      <c r="R121" s="19"/>
      <c r="S121" s="68"/>
      <c r="T121" s="68"/>
      <c r="U121" s="68"/>
      <c r="V121" s="68"/>
      <c r="W121" s="68"/>
      <c r="X121" s="68"/>
      <c r="Y121" s="68"/>
      <c r="Z121" s="68"/>
      <c r="AA121" s="68"/>
      <c r="AB121" s="68"/>
      <c r="AC121" s="68"/>
      <c r="AD121" s="68"/>
      <c r="AE121" s="68"/>
      <c r="AF121" s="68"/>
      <c r="AG121" s="68"/>
      <c r="AH121" s="19"/>
      <c r="AI121" s="19"/>
      <c r="AJ121" s="105"/>
      <c r="AM121" s="52"/>
      <c r="AN121" s="52"/>
      <c r="AO121" s="19"/>
      <c r="AP121" s="19"/>
      <c r="AQ121" s="19"/>
      <c r="AR121" s="19"/>
      <c r="AS121" s="19"/>
      <c r="AT121" s="19"/>
      <c r="AU121" s="19"/>
      <c r="AV121" s="44"/>
      <c r="AW121" s="44"/>
      <c r="AX121" s="44"/>
      <c r="AY121" s="44"/>
      <c r="AZ121" s="44"/>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20"/>
      <c r="CB121" s="19"/>
      <c r="CC121" s="82"/>
      <c r="CD121" s="82"/>
      <c r="CE121" s="43"/>
      <c r="CF121" s="19"/>
      <c r="CG121" s="19"/>
      <c r="CH121" s="19"/>
      <c r="CI121" s="19"/>
      <c r="CJ121" s="19"/>
      <c r="CL121" s="19"/>
      <c r="CM121" s="19"/>
      <c r="CN121" s="231"/>
      <c r="CO121" s="231"/>
      <c r="CP121" s="67"/>
      <c r="CQ121" s="73"/>
      <c r="CR121" s="104"/>
      <c r="CS121" s="67"/>
      <c r="CT121" s="73"/>
      <c r="CV121" s="67"/>
      <c r="CW121"/>
      <c r="DI121" s="96"/>
      <c r="DJ121"/>
      <c r="DN121" s="96"/>
      <c r="DO121"/>
      <c r="DS121" s="96"/>
      <c r="DT121"/>
      <c r="EN121" s="96"/>
      <c r="EO121"/>
      <c r="ES121" s="96"/>
      <c r="ET121"/>
      <c r="EX121" s="96"/>
      <c r="EY121"/>
      <c r="FY121" s="231"/>
      <c r="GH121" s="258"/>
      <c r="GK121" s="231"/>
      <c r="GT121" s="259"/>
      <c r="GU121" s="258"/>
      <c r="GX121" s="258"/>
      <c r="GY121" s="231"/>
      <c r="HH121" s="258"/>
      <c r="HK121" s="231"/>
      <c r="HT121" s="259"/>
      <c r="HU121" s="258"/>
      <c r="HV121" s="139"/>
      <c r="HW121" s="139"/>
      <c r="HX121" s="231"/>
      <c r="HZ121" s="258"/>
      <c r="IH121" s="258"/>
      <c r="IK121" s="231"/>
      <c r="IT121" s="259"/>
      <c r="IU121" s="258"/>
      <c r="IX121" s="258"/>
      <c r="IY121" s="231"/>
      <c r="JH121" s="258"/>
      <c r="JK121" s="231"/>
      <c r="JT121" s="5"/>
      <c r="JY121" s="109"/>
      <c r="JZ121"/>
      <c r="KA121" s="229"/>
      <c r="KQ121"/>
      <c r="KX121"/>
    </row>
    <row r="122" spans="1:310">
      <c r="A122">
        <v>97</v>
      </c>
      <c r="B122" s="19"/>
      <c r="C122" s="19"/>
      <c r="D122" s="231"/>
      <c r="E122" s="231"/>
      <c r="F122" s="231"/>
      <c r="I122" s="19"/>
      <c r="J122" s="19"/>
      <c r="Q122" s="19"/>
      <c r="R122" s="19"/>
      <c r="S122" s="68"/>
      <c r="T122" s="68"/>
      <c r="U122" s="68"/>
      <c r="V122" s="68"/>
      <c r="W122" s="68"/>
      <c r="X122" s="68"/>
      <c r="Y122" s="68"/>
      <c r="Z122" s="68"/>
      <c r="AA122" s="68"/>
      <c r="AB122" s="68"/>
      <c r="AC122" s="68"/>
      <c r="AD122" s="68"/>
      <c r="AE122" s="68"/>
      <c r="AF122" s="68"/>
      <c r="AG122" s="68"/>
      <c r="AH122" s="19"/>
      <c r="AI122" s="19"/>
      <c r="AJ122" s="105"/>
      <c r="AM122" s="52"/>
      <c r="AN122" s="52"/>
      <c r="AO122" s="19"/>
      <c r="AP122" s="19"/>
      <c r="AQ122" s="19"/>
      <c r="AR122" s="19"/>
      <c r="AS122" s="19"/>
      <c r="AT122" s="19"/>
      <c r="AU122" s="19"/>
      <c r="AV122" s="44"/>
      <c r="AW122" s="44"/>
      <c r="AX122" s="44"/>
      <c r="AY122" s="44"/>
      <c r="AZ122" s="44"/>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20"/>
      <c r="CB122" s="19"/>
      <c r="CC122" s="82"/>
      <c r="CD122" s="82"/>
      <c r="CE122" s="43"/>
      <c r="CF122" s="19"/>
      <c r="CG122" s="19"/>
      <c r="CH122" s="19"/>
      <c r="CI122" s="19"/>
      <c r="CJ122" s="19"/>
      <c r="CL122" s="19"/>
      <c r="CM122" s="19"/>
      <c r="CN122" s="231"/>
      <c r="CO122" s="231"/>
      <c r="CP122" s="67"/>
      <c r="CQ122" s="73"/>
      <c r="CR122" s="104"/>
      <c r="CS122" s="67"/>
      <c r="CT122" s="73"/>
      <c r="CV122" s="67"/>
      <c r="CW122"/>
      <c r="DI122" s="96"/>
      <c r="DJ122"/>
      <c r="DN122" s="96"/>
      <c r="DO122"/>
      <c r="DS122" s="96"/>
      <c r="DT122"/>
      <c r="EN122" s="96"/>
      <c r="EO122"/>
      <c r="ES122" s="96"/>
      <c r="ET122"/>
      <c r="EX122" s="96"/>
      <c r="EY122"/>
      <c r="FY122" s="231"/>
      <c r="GH122" s="258"/>
      <c r="GK122" s="231"/>
      <c r="GT122" s="259"/>
      <c r="GU122" s="258"/>
      <c r="GX122" s="258"/>
      <c r="GY122" s="231"/>
      <c r="HH122" s="258"/>
      <c r="HK122" s="231"/>
      <c r="HT122" s="259"/>
      <c r="HU122" s="258"/>
      <c r="HV122" s="139"/>
      <c r="HW122" s="139"/>
      <c r="HX122" s="231"/>
      <c r="HZ122" s="258"/>
      <c r="IH122" s="258"/>
      <c r="IK122" s="231"/>
      <c r="IT122" s="259"/>
      <c r="IU122" s="258"/>
      <c r="IX122" s="258"/>
      <c r="IY122" s="231"/>
      <c r="JH122" s="258"/>
      <c r="JK122" s="231"/>
      <c r="JT122" s="5"/>
      <c r="JY122" s="109"/>
      <c r="JZ122"/>
      <c r="KA122" s="229"/>
      <c r="KQ122"/>
      <c r="KX122"/>
    </row>
    <row r="123" spans="1:310">
      <c r="A123">
        <v>98</v>
      </c>
      <c r="B123" s="19"/>
      <c r="C123" s="19"/>
      <c r="D123" s="231"/>
      <c r="E123" s="231"/>
      <c r="F123" s="231"/>
      <c r="I123" s="19"/>
      <c r="J123" s="19"/>
      <c r="Q123" s="19"/>
      <c r="R123" s="19"/>
      <c r="S123" s="68"/>
      <c r="T123" s="68"/>
      <c r="U123" s="68"/>
      <c r="V123" s="68"/>
      <c r="W123" s="68"/>
      <c r="X123" s="68"/>
      <c r="Y123" s="68"/>
      <c r="Z123" s="68"/>
      <c r="AA123" s="68"/>
      <c r="AB123" s="68"/>
      <c r="AC123" s="68"/>
      <c r="AD123" s="68"/>
      <c r="AE123" s="68"/>
      <c r="AF123" s="68"/>
      <c r="AG123" s="68"/>
      <c r="AH123" s="19"/>
      <c r="AI123" s="19"/>
      <c r="AJ123" s="105"/>
      <c r="AM123" s="52"/>
      <c r="AN123" s="52"/>
      <c r="AO123" s="19"/>
      <c r="AP123" s="19"/>
      <c r="AQ123" s="19"/>
      <c r="AR123" s="19"/>
      <c r="AS123" s="19"/>
      <c r="AT123" s="19"/>
      <c r="AU123" s="19"/>
      <c r="AV123" s="44"/>
      <c r="AW123" s="44"/>
      <c r="AX123" s="44"/>
      <c r="AY123" s="44"/>
      <c r="AZ123" s="44"/>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20"/>
      <c r="CB123" s="19"/>
      <c r="CC123" s="82"/>
      <c r="CD123" s="82"/>
      <c r="CE123" s="43"/>
      <c r="CF123" s="19"/>
      <c r="CG123" s="19"/>
      <c r="CH123" s="19"/>
      <c r="CI123" s="19"/>
      <c r="CJ123" s="19"/>
      <c r="CL123" s="19"/>
      <c r="CM123" s="19"/>
      <c r="CN123" s="231"/>
      <c r="CO123" s="231"/>
      <c r="CP123" s="67"/>
      <c r="CQ123" s="73"/>
      <c r="CR123" s="104"/>
      <c r="CS123" s="67"/>
      <c r="CT123" s="73"/>
      <c r="CV123" s="67"/>
      <c r="CW123"/>
      <c r="DI123" s="96"/>
      <c r="DJ123"/>
      <c r="DN123" s="96"/>
      <c r="DO123"/>
      <c r="DS123" s="96"/>
      <c r="DT123"/>
      <c r="EN123" s="96"/>
      <c r="EO123"/>
      <c r="ES123" s="96"/>
      <c r="ET123"/>
      <c r="EX123" s="96"/>
      <c r="EY123"/>
      <c r="FY123" s="231"/>
      <c r="GH123" s="258"/>
      <c r="GK123" s="231"/>
      <c r="GT123" s="259"/>
      <c r="GU123" s="258"/>
      <c r="GX123" s="258"/>
      <c r="GY123" s="231"/>
      <c r="HH123" s="258"/>
      <c r="HK123" s="231"/>
      <c r="HT123" s="259"/>
      <c r="HU123" s="258"/>
      <c r="HV123" s="139"/>
      <c r="HW123" s="139"/>
      <c r="HX123" s="231"/>
      <c r="HZ123" s="258"/>
      <c r="IH123" s="258"/>
      <c r="IK123" s="231"/>
      <c r="IT123" s="259"/>
      <c r="IU123" s="258"/>
      <c r="IX123" s="258"/>
      <c r="IY123" s="231"/>
      <c r="JH123" s="258"/>
      <c r="JK123" s="231"/>
      <c r="JT123" s="5"/>
      <c r="JY123" s="109"/>
      <c r="JZ123"/>
      <c r="KA123" s="229"/>
      <c r="KQ123"/>
      <c r="KX123"/>
    </row>
    <row r="124" spans="1:310">
      <c r="A124">
        <v>99</v>
      </c>
      <c r="B124" s="19"/>
      <c r="C124" s="19"/>
      <c r="D124" s="231"/>
      <c r="E124" s="231"/>
      <c r="F124" s="231"/>
      <c r="I124" s="19"/>
      <c r="J124" s="19"/>
      <c r="Q124" s="19"/>
      <c r="R124" s="19"/>
      <c r="S124" s="68"/>
      <c r="T124" s="68"/>
      <c r="U124" s="68"/>
      <c r="V124" s="68"/>
      <c r="W124" s="68"/>
      <c r="X124" s="68"/>
      <c r="Y124" s="68"/>
      <c r="Z124" s="68"/>
      <c r="AA124" s="68"/>
      <c r="AB124" s="68"/>
      <c r="AC124" s="68"/>
      <c r="AD124" s="68"/>
      <c r="AE124" s="68"/>
      <c r="AF124" s="68"/>
      <c r="AG124" s="68"/>
      <c r="AH124" s="19"/>
      <c r="AI124" s="19"/>
      <c r="AJ124" s="105"/>
      <c r="AM124" s="52"/>
      <c r="AN124" s="52"/>
      <c r="AO124" s="19"/>
      <c r="AP124" s="19"/>
      <c r="AQ124" s="19"/>
      <c r="AR124" s="19"/>
      <c r="AS124" s="19"/>
      <c r="AT124" s="19"/>
      <c r="AU124" s="19"/>
      <c r="AV124" s="44"/>
      <c r="AW124" s="44"/>
      <c r="AX124" s="44"/>
      <c r="AY124" s="44"/>
      <c r="AZ124" s="44"/>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20"/>
      <c r="CB124" s="19"/>
      <c r="CC124" s="82"/>
      <c r="CD124" s="82"/>
      <c r="CE124" s="43"/>
      <c r="CF124" s="19"/>
      <c r="CG124" s="19"/>
      <c r="CH124" s="19"/>
      <c r="CI124" s="19"/>
      <c r="CJ124" s="19"/>
      <c r="CL124" s="19"/>
      <c r="CM124" s="19"/>
      <c r="CN124" s="231"/>
      <c r="CO124" s="231"/>
      <c r="CP124" s="67"/>
      <c r="CQ124" s="73"/>
      <c r="CR124" s="104"/>
      <c r="CS124" s="67"/>
      <c r="CT124" s="73"/>
      <c r="CV124" s="67"/>
      <c r="CW124"/>
      <c r="DI124" s="96"/>
      <c r="DJ124"/>
      <c r="DN124" s="96"/>
      <c r="DO124"/>
      <c r="DS124" s="96"/>
      <c r="DT124"/>
      <c r="EN124" s="96"/>
      <c r="EO124"/>
      <c r="ES124" s="96"/>
      <c r="ET124"/>
      <c r="EX124" s="96"/>
      <c r="EY124"/>
      <c r="FY124" s="231"/>
      <c r="GH124" s="258"/>
      <c r="GK124" s="231"/>
      <c r="GT124" s="259"/>
      <c r="GU124" s="258"/>
      <c r="GX124" s="258"/>
      <c r="GY124" s="231"/>
      <c r="HH124" s="258"/>
      <c r="HK124" s="231"/>
      <c r="HT124" s="259"/>
      <c r="HU124" s="258"/>
      <c r="HV124" s="139"/>
      <c r="HW124" s="139"/>
      <c r="HX124" s="231"/>
      <c r="HZ124" s="258"/>
      <c r="IH124" s="258"/>
      <c r="IK124" s="231"/>
      <c r="IT124" s="259"/>
      <c r="IU124" s="258"/>
      <c r="IX124" s="258"/>
      <c r="IY124" s="231"/>
      <c r="JH124" s="258"/>
      <c r="JK124" s="231"/>
      <c r="JT124" s="5"/>
      <c r="JY124" s="109"/>
      <c r="JZ124"/>
      <c r="KA124" s="229"/>
      <c r="KQ124"/>
      <c r="KX124"/>
    </row>
    <row r="125" spans="1:310">
      <c r="A125">
        <v>100</v>
      </c>
      <c r="B125" s="19"/>
      <c r="C125" s="19"/>
      <c r="D125" s="231"/>
      <c r="E125" s="231"/>
      <c r="F125" s="231"/>
      <c r="I125" s="19"/>
      <c r="J125" s="19"/>
      <c r="Q125" s="19"/>
      <c r="R125" s="19"/>
      <c r="S125" s="68"/>
      <c r="T125" s="68"/>
      <c r="U125" s="68"/>
      <c r="V125" s="68"/>
      <c r="W125" s="68"/>
      <c r="X125" s="68"/>
      <c r="Y125" s="68"/>
      <c r="Z125" s="68"/>
      <c r="AA125" s="68"/>
      <c r="AB125" s="68"/>
      <c r="AC125" s="68"/>
      <c r="AD125" s="68"/>
      <c r="AE125" s="68"/>
      <c r="AF125" s="68"/>
      <c r="AG125" s="68"/>
      <c r="AH125" s="19"/>
      <c r="AI125" s="19"/>
      <c r="AJ125" s="105"/>
      <c r="AM125" s="52"/>
      <c r="AN125" s="52"/>
      <c r="AO125" s="19"/>
      <c r="AP125" s="19"/>
      <c r="AQ125" s="19"/>
      <c r="AR125" s="19"/>
      <c r="AS125" s="19"/>
      <c r="AT125" s="19"/>
      <c r="AU125" s="19"/>
      <c r="AV125" s="44"/>
      <c r="AW125" s="44"/>
      <c r="AX125" s="44"/>
      <c r="AY125" s="44"/>
      <c r="AZ125" s="44"/>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20"/>
      <c r="CB125" s="19"/>
      <c r="CC125" s="82"/>
      <c r="CD125" s="82"/>
      <c r="CE125" s="43"/>
      <c r="CF125" s="19"/>
      <c r="CG125" s="19"/>
      <c r="CH125" s="19"/>
      <c r="CI125" s="19"/>
      <c r="CJ125" s="19"/>
      <c r="CL125" s="19"/>
      <c r="CM125" s="19"/>
      <c r="CN125" s="231"/>
      <c r="CO125" s="231"/>
      <c r="CP125" s="67"/>
      <c r="CQ125" s="73"/>
      <c r="CR125" s="104"/>
      <c r="CS125" s="67"/>
      <c r="CT125" s="73"/>
      <c r="CV125" s="67"/>
      <c r="CW125"/>
      <c r="DI125" s="96"/>
      <c r="DJ125"/>
      <c r="DN125" s="96"/>
      <c r="DO125"/>
      <c r="DS125" s="96"/>
      <c r="DT125"/>
      <c r="EN125" s="96"/>
      <c r="EO125"/>
      <c r="ES125" s="96"/>
      <c r="ET125"/>
      <c r="EX125" s="96"/>
      <c r="EY125"/>
      <c r="FY125" s="231"/>
      <c r="GH125" s="258"/>
      <c r="GK125" s="231"/>
      <c r="GT125" s="259"/>
      <c r="GU125" s="258"/>
      <c r="GX125" s="258"/>
      <c r="GY125" s="231"/>
      <c r="HH125" s="258"/>
      <c r="HK125" s="231"/>
      <c r="HT125" s="259"/>
      <c r="HU125" s="258"/>
      <c r="HV125" s="139"/>
      <c r="HW125" s="139"/>
      <c r="HX125" s="231"/>
      <c r="HZ125" s="258"/>
      <c r="IH125" s="258"/>
      <c r="IK125" s="231"/>
      <c r="IT125" s="259"/>
      <c r="IU125" s="258"/>
      <c r="IX125" s="258"/>
      <c r="IY125" s="231"/>
      <c r="JH125" s="258"/>
      <c r="JK125" s="231"/>
      <c r="JT125" s="5"/>
      <c r="JY125" s="109"/>
      <c r="JZ125"/>
      <c r="KA125" s="229"/>
      <c r="KQ125"/>
      <c r="KX125"/>
    </row>
    <row r="126" spans="1:310">
      <c r="A126">
        <v>101</v>
      </c>
      <c r="B126" s="19"/>
      <c r="C126" s="19"/>
      <c r="D126" s="231"/>
      <c r="E126" s="231"/>
      <c r="F126" s="231"/>
      <c r="I126" s="19"/>
      <c r="J126" s="19"/>
      <c r="Q126" s="19"/>
      <c r="R126" s="19"/>
      <c r="S126" s="68"/>
      <c r="T126" s="68"/>
      <c r="U126" s="68"/>
      <c r="V126" s="68"/>
      <c r="W126" s="68"/>
      <c r="X126" s="68"/>
      <c r="Y126" s="68"/>
      <c r="Z126" s="68"/>
      <c r="AA126" s="68"/>
      <c r="AB126" s="68"/>
      <c r="AC126" s="68"/>
      <c r="AD126" s="68"/>
      <c r="AE126" s="68"/>
      <c r="AF126" s="68"/>
      <c r="AG126" s="68"/>
      <c r="AH126" s="19"/>
      <c r="AI126" s="19"/>
      <c r="AJ126" s="105"/>
      <c r="AM126" s="52"/>
      <c r="AN126" s="52"/>
      <c r="AO126" s="19"/>
      <c r="AP126" s="19"/>
      <c r="AQ126" s="19"/>
      <c r="AR126" s="19"/>
      <c r="AS126" s="19"/>
      <c r="AT126" s="19"/>
      <c r="AU126" s="19"/>
      <c r="AV126" s="44"/>
      <c r="AW126" s="44"/>
      <c r="AX126" s="44"/>
      <c r="AY126" s="44"/>
      <c r="AZ126" s="44"/>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20"/>
      <c r="CB126" s="19"/>
      <c r="CC126" s="82"/>
      <c r="CD126" s="82"/>
      <c r="CE126" s="43"/>
      <c r="CF126" s="19"/>
      <c r="CG126" s="19"/>
      <c r="CH126" s="19"/>
      <c r="CI126" s="19"/>
      <c r="CJ126" s="19"/>
      <c r="CL126" s="19"/>
      <c r="CM126" s="19"/>
      <c r="CN126" s="231"/>
      <c r="CO126" s="231"/>
      <c r="CP126" s="67"/>
      <c r="CQ126" s="73"/>
      <c r="CR126" s="104"/>
      <c r="CS126" s="67"/>
      <c r="CT126" s="73"/>
      <c r="CV126" s="67"/>
      <c r="CW126"/>
      <c r="DI126" s="96"/>
      <c r="DJ126"/>
      <c r="DN126" s="96"/>
      <c r="DO126"/>
      <c r="DS126" s="96"/>
      <c r="DT126"/>
      <c r="EN126" s="96"/>
      <c r="EO126"/>
      <c r="ES126" s="96"/>
      <c r="ET126"/>
      <c r="EX126" s="96"/>
      <c r="EY126"/>
      <c r="FY126" s="231"/>
      <c r="GH126" s="258"/>
      <c r="GK126" s="231"/>
      <c r="GT126" s="259"/>
      <c r="GU126" s="258"/>
      <c r="GX126" s="258"/>
      <c r="GY126" s="231"/>
      <c r="HH126" s="258"/>
      <c r="HK126" s="231"/>
      <c r="HT126" s="259"/>
      <c r="HU126" s="258"/>
      <c r="HV126" s="139"/>
      <c r="HW126" s="139"/>
      <c r="HX126" s="231"/>
      <c r="HZ126" s="258"/>
      <c r="IH126" s="258"/>
      <c r="IK126" s="231"/>
      <c r="IT126" s="259"/>
      <c r="IU126" s="258"/>
      <c r="IX126" s="258"/>
      <c r="IY126" s="231"/>
      <c r="JH126" s="258"/>
      <c r="JK126" s="231"/>
      <c r="JT126" s="5"/>
      <c r="JY126" s="109"/>
      <c r="JZ126"/>
      <c r="KA126" s="229"/>
      <c r="KQ126"/>
      <c r="KX126"/>
    </row>
    <row r="127" spans="1:310">
      <c r="A127">
        <v>102</v>
      </c>
      <c r="B127" s="19"/>
      <c r="C127" s="19"/>
      <c r="D127" s="231"/>
      <c r="E127" s="231"/>
      <c r="F127" s="231"/>
      <c r="I127" s="19"/>
      <c r="J127" s="19"/>
      <c r="Q127" s="19"/>
      <c r="R127" s="19"/>
      <c r="S127" s="68"/>
      <c r="T127" s="68"/>
      <c r="U127" s="68"/>
      <c r="V127" s="68"/>
      <c r="W127" s="68"/>
      <c r="X127" s="68"/>
      <c r="Y127" s="68"/>
      <c r="Z127" s="68"/>
      <c r="AA127" s="68"/>
      <c r="AB127" s="68"/>
      <c r="AC127" s="68"/>
      <c r="AD127" s="68"/>
      <c r="AE127" s="68"/>
      <c r="AF127" s="68"/>
      <c r="AG127" s="68"/>
      <c r="AH127" s="19"/>
      <c r="AI127" s="19"/>
      <c r="AJ127" s="105"/>
      <c r="AM127" s="52"/>
      <c r="AN127" s="52"/>
      <c r="AO127" s="19"/>
      <c r="AP127" s="19"/>
      <c r="AQ127" s="19"/>
      <c r="AR127" s="19"/>
      <c r="AS127" s="19"/>
      <c r="AT127" s="19"/>
      <c r="AU127" s="19"/>
      <c r="AV127" s="44"/>
      <c r="AW127" s="44"/>
      <c r="AX127" s="44"/>
      <c r="AY127" s="44"/>
      <c r="AZ127" s="44"/>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20"/>
      <c r="CB127" s="19"/>
      <c r="CC127" s="82"/>
      <c r="CD127" s="82"/>
      <c r="CE127" s="43"/>
      <c r="CF127" s="19"/>
      <c r="CG127" s="19"/>
      <c r="CH127" s="19"/>
      <c r="CI127" s="19"/>
      <c r="CJ127" s="19"/>
      <c r="CL127" s="19"/>
      <c r="CM127" s="19"/>
      <c r="CN127" s="231"/>
      <c r="CO127" s="231"/>
      <c r="CP127" s="67"/>
      <c r="CQ127" s="73"/>
      <c r="CR127" s="104"/>
      <c r="CS127" s="67"/>
      <c r="CT127" s="73"/>
      <c r="CV127" s="67"/>
      <c r="CW127"/>
      <c r="DI127" s="96"/>
      <c r="DJ127"/>
      <c r="DN127" s="96"/>
      <c r="DO127"/>
      <c r="DS127" s="96"/>
      <c r="DT127"/>
      <c r="EN127" s="96"/>
      <c r="EO127"/>
      <c r="ES127" s="96"/>
      <c r="ET127"/>
      <c r="EX127" s="96"/>
      <c r="EY127"/>
      <c r="FY127" s="231"/>
      <c r="GH127" s="258"/>
      <c r="GK127" s="231"/>
      <c r="GT127" s="259"/>
      <c r="GU127" s="258"/>
      <c r="GX127" s="258"/>
      <c r="GY127" s="231"/>
      <c r="HH127" s="258"/>
      <c r="HK127" s="231"/>
      <c r="HT127" s="259"/>
      <c r="HU127" s="258"/>
      <c r="HV127" s="139"/>
      <c r="HW127" s="139"/>
      <c r="HX127" s="231"/>
      <c r="HZ127" s="258"/>
      <c r="IH127" s="258"/>
      <c r="IK127" s="231"/>
      <c r="IT127" s="259"/>
      <c r="IU127" s="258"/>
      <c r="IX127" s="258"/>
      <c r="IY127" s="231"/>
      <c r="JH127" s="258"/>
      <c r="JK127" s="231"/>
      <c r="JT127" s="5"/>
      <c r="JY127" s="109"/>
      <c r="JZ127"/>
      <c r="KA127" s="229"/>
      <c r="KQ127"/>
      <c r="KX127"/>
    </row>
    <row r="128" spans="1:310">
      <c r="A128">
        <v>103</v>
      </c>
      <c r="B128" s="19"/>
      <c r="C128" s="19"/>
      <c r="D128" s="231"/>
      <c r="E128" s="231"/>
      <c r="F128" s="231"/>
      <c r="I128" s="19"/>
      <c r="J128" s="19"/>
      <c r="Q128" s="19"/>
      <c r="R128" s="19"/>
      <c r="S128" s="68"/>
      <c r="T128" s="68"/>
      <c r="U128" s="68"/>
      <c r="V128" s="68"/>
      <c r="W128" s="68"/>
      <c r="X128" s="68"/>
      <c r="Y128" s="68"/>
      <c r="Z128" s="68"/>
      <c r="AA128" s="68"/>
      <c r="AB128" s="68"/>
      <c r="AC128" s="68"/>
      <c r="AD128" s="68"/>
      <c r="AE128" s="68"/>
      <c r="AF128" s="68"/>
      <c r="AG128" s="68"/>
      <c r="AH128" s="19"/>
      <c r="AI128" s="19"/>
      <c r="AJ128" s="105"/>
      <c r="AM128" s="52"/>
      <c r="AN128" s="52"/>
      <c r="AO128" s="19"/>
      <c r="AP128" s="19"/>
      <c r="AQ128" s="19"/>
      <c r="AR128" s="19"/>
      <c r="AS128" s="19"/>
      <c r="AT128" s="19"/>
      <c r="AU128" s="19"/>
      <c r="AV128" s="44"/>
      <c r="AW128" s="44"/>
      <c r="AX128" s="44"/>
      <c r="AY128" s="44"/>
      <c r="AZ128" s="44"/>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20"/>
      <c r="CB128" s="19"/>
      <c r="CC128" s="82"/>
      <c r="CD128" s="82"/>
      <c r="CE128" s="43"/>
      <c r="CF128" s="19"/>
      <c r="CG128" s="19"/>
      <c r="CH128" s="19"/>
      <c r="CI128" s="19"/>
      <c r="CJ128" s="19"/>
      <c r="CL128" s="19"/>
      <c r="CM128" s="19"/>
      <c r="CN128" s="231"/>
      <c r="CO128" s="231"/>
      <c r="CP128" s="67"/>
      <c r="CQ128" s="73"/>
      <c r="CR128" s="104"/>
      <c r="CS128" s="67"/>
      <c r="CT128" s="73"/>
      <c r="CV128" s="67"/>
      <c r="CW128"/>
      <c r="DI128" s="96"/>
      <c r="DJ128"/>
      <c r="DN128" s="96"/>
      <c r="DO128"/>
      <c r="DS128" s="96"/>
      <c r="DT128"/>
      <c r="EN128" s="96"/>
      <c r="EO128"/>
      <c r="ES128" s="96"/>
      <c r="ET128"/>
      <c r="EX128" s="96"/>
      <c r="EY128"/>
      <c r="FY128" s="231"/>
      <c r="GH128" s="258"/>
      <c r="GK128" s="231"/>
      <c r="GT128" s="259"/>
      <c r="GU128" s="258"/>
      <c r="GX128" s="258"/>
      <c r="GY128" s="231"/>
      <c r="HH128" s="258"/>
      <c r="HK128" s="231"/>
      <c r="HT128" s="259"/>
      <c r="HU128" s="258"/>
      <c r="HV128" s="139"/>
      <c r="HW128" s="139"/>
      <c r="HX128" s="231"/>
      <c r="HZ128" s="258"/>
      <c r="IH128" s="258"/>
      <c r="IK128" s="231"/>
      <c r="IT128" s="259"/>
      <c r="IU128" s="258"/>
      <c r="IX128" s="258"/>
      <c r="IY128" s="231"/>
      <c r="JH128" s="258"/>
      <c r="JK128" s="231"/>
      <c r="JT128" s="5"/>
      <c r="JY128" s="109"/>
      <c r="JZ128"/>
      <c r="KA128" s="229"/>
      <c r="KQ128"/>
      <c r="KX128"/>
    </row>
    <row r="129" spans="1:310">
      <c r="A129">
        <v>104</v>
      </c>
      <c r="B129" s="19"/>
      <c r="C129" s="19"/>
      <c r="D129" s="231"/>
      <c r="E129" s="231"/>
      <c r="F129" s="231"/>
      <c r="I129" s="19"/>
      <c r="J129" s="19"/>
      <c r="Q129" s="19"/>
      <c r="R129" s="19"/>
      <c r="S129" s="68"/>
      <c r="T129" s="68"/>
      <c r="U129" s="68"/>
      <c r="V129" s="68"/>
      <c r="W129" s="68"/>
      <c r="X129" s="68"/>
      <c r="Y129" s="68"/>
      <c r="Z129" s="68"/>
      <c r="AA129" s="68"/>
      <c r="AB129" s="68"/>
      <c r="AC129" s="68"/>
      <c r="AD129" s="68"/>
      <c r="AE129" s="68"/>
      <c r="AF129" s="68"/>
      <c r="AG129" s="68"/>
      <c r="AH129" s="19"/>
      <c r="AI129" s="19"/>
      <c r="AJ129" s="105"/>
      <c r="AM129" s="52"/>
      <c r="AN129" s="52"/>
      <c r="AO129" s="19"/>
      <c r="AP129" s="19"/>
      <c r="AQ129" s="19"/>
      <c r="AR129" s="19"/>
      <c r="AS129" s="19"/>
      <c r="AT129" s="19"/>
      <c r="AU129" s="19"/>
      <c r="AV129" s="44"/>
      <c r="AW129" s="44"/>
      <c r="AX129" s="44"/>
      <c r="AY129" s="44"/>
      <c r="AZ129" s="44"/>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20"/>
      <c r="CB129" s="19"/>
      <c r="CC129" s="82"/>
      <c r="CD129" s="82"/>
      <c r="CE129" s="43"/>
      <c r="CF129" s="19"/>
      <c r="CG129" s="19"/>
      <c r="CH129" s="19"/>
      <c r="CI129" s="19"/>
      <c r="CJ129" s="19"/>
      <c r="CL129" s="19"/>
      <c r="CM129" s="19"/>
      <c r="CN129" s="231"/>
      <c r="CO129" s="231"/>
      <c r="CP129" s="67"/>
      <c r="CQ129" s="73"/>
      <c r="CR129" s="104"/>
      <c r="CS129" s="67"/>
      <c r="CT129" s="73"/>
      <c r="CV129" s="67"/>
      <c r="CW129"/>
      <c r="DI129" s="96"/>
      <c r="DJ129"/>
      <c r="DN129" s="96"/>
      <c r="DO129"/>
      <c r="DS129" s="96"/>
      <c r="DT129"/>
      <c r="EN129" s="96"/>
      <c r="EO129"/>
      <c r="ES129" s="96"/>
      <c r="ET129"/>
      <c r="EX129" s="96"/>
      <c r="EY129"/>
      <c r="FY129" s="231"/>
      <c r="GH129" s="258"/>
      <c r="GK129" s="231"/>
      <c r="GT129" s="259"/>
      <c r="GU129" s="258"/>
      <c r="GX129" s="258"/>
      <c r="GY129" s="231"/>
      <c r="HH129" s="258"/>
      <c r="HK129" s="231"/>
      <c r="HT129" s="259"/>
      <c r="HU129" s="258"/>
      <c r="HV129" s="139"/>
      <c r="HW129" s="139"/>
      <c r="HX129" s="231"/>
      <c r="HZ129" s="258"/>
      <c r="IH129" s="258"/>
      <c r="IK129" s="231"/>
      <c r="IT129" s="259"/>
      <c r="IU129" s="258"/>
      <c r="IX129" s="258"/>
      <c r="IY129" s="231"/>
      <c r="JH129" s="258"/>
      <c r="JK129" s="231"/>
      <c r="JT129" s="5"/>
      <c r="JY129" s="109"/>
      <c r="JZ129"/>
      <c r="KA129" s="229"/>
      <c r="KQ129"/>
      <c r="KX129"/>
    </row>
    <row r="130" spans="1:310">
      <c r="A130">
        <v>105</v>
      </c>
      <c r="B130" s="19"/>
      <c r="C130" s="19"/>
      <c r="D130" s="231"/>
      <c r="E130" s="231"/>
      <c r="F130" s="231"/>
      <c r="I130" s="19"/>
      <c r="J130" s="19"/>
      <c r="Q130" s="19"/>
      <c r="R130" s="19"/>
      <c r="S130" s="68"/>
      <c r="T130" s="68"/>
      <c r="U130" s="68"/>
      <c r="V130" s="68"/>
      <c r="W130" s="68"/>
      <c r="X130" s="68"/>
      <c r="Y130" s="68"/>
      <c r="Z130" s="68"/>
      <c r="AA130" s="68"/>
      <c r="AB130" s="68"/>
      <c r="AC130" s="68"/>
      <c r="AD130" s="68"/>
      <c r="AE130" s="68"/>
      <c r="AF130" s="68"/>
      <c r="AG130" s="68"/>
      <c r="AH130" s="19"/>
      <c r="AI130" s="19"/>
      <c r="AJ130" s="105"/>
      <c r="AM130" s="52"/>
      <c r="AN130" s="52"/>
      <c r="AO130" s="19"/>
      <c r="AP130" s="19"/>
      <c r="AQ130" s="19"/>
      <c r="AR130" s="19"/>
      <c r="AS130" s="19"/>
      <c r="AT130" s="19"/>
      <c r="AU130" s="19"/>
      <c r="AV130" s="44"/>
      <c r="AW130" s="44"/>
      <c r="AX130" s="44"/>
      <c r="AY130" s="44"/>
      <c r="AZ130" s="44"/>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20"/>
      <c r="CB130" s="19"/>
      <c r="CC130" s="82"/>
      <c r="CD130" s="82"/>
      <c r="CE130" s="43"/>
      <c r="CF130" s="19"/>
      <c r="CG130" s="19"/>
      <c r="CH130" s="19"/>
      <c r="CI130" s="19"/>
      <c r="CJ130" s="19"/>
      <c r="CL130" s="19"/>
      <c r="CM130" s="19"/>
      <c r="CN130" s="231"/>
      <c r="CO130" s="231"/>
      <c r="CP130" s="67"/>
      <c r="CQ130" s="73"/>
      <c r="CR130" s="104"/>
      <c r="CS130" s="67"/>
      <c r="CT130" s="73"/>
      <c r="CV130" s="67"/>
      <c r="CW130"/>
      <c r="DI130" s="96"/>
      <c r="DJ130"/>
      <c r="DN130" s="96"/>
      <c r="DO130"/>
      <c r="DS130" s="96"/>
      <c r="DT130"/>
      <c r="EN130" s="96"/>
      <c r="EO130"/>
      <c r="ES130" s="96"/>
      <c r="ET130"/>
      <c r="EX130" s="96"/>
      <c r="EY130"/>
      <c r="FY130" s="231"/>
      <c r="GH130" s="258"/>
      <c r="GK130" s="231"/>
      <c r="GT130" s="259"/>
      <c r="GU130" s="258"/>
      <c r="GX130" s="258"/>
      <c r="GY130" s="231"/>
      <c r="HH130" s="258"/>
      <c r="HK130" s="231"/>
      <c r="HT130" s="259"/>
      <c r="HU130" s="258"/>
      <c r="HV130" s="139"/>
      <c r="HW130" s="139"/>
      <c r="HX130" s="231"/>
      <c r="HZ130" s="258"/>
      <c r="IH130" s="258"/>
      <c r="IK130" s="231"/>
      <c r="IT130" s="259"/>
      <c r="IU130" s="258"/>
      <c r="IX130" s="258"/>
      <c r="IY130" s="231"/>
      <c r="JH130" s="258"/>
      <c r="JK130" s="231"/>
      <c r="JT130" s="5"/>
      <c r="JY130" s="109"/>
      <c r="JZ130"/>
      <c r="KA130" s="229"/>
      <c r="KQ130"/>
      <c r="KX130"/>
    </row>
    <row r="131" spans="1:310">
      <c r="A131">
        <v>106</v>
      </c>
      <c r="B131" s="19"/>
      <c r="C131" s="19"/>
      <c r="D131" s="231"/>
      <c r="E131" s="231"/>
      <c r="F131" s="231"/>
      <c r="I131" s="19"/>
      <c r="J131" s="19"/>
      <c r="Q131" s="19"/>
      <c r="R131" s="19"/>
      <c r="S131" s="68"/>
      <c r="T131" s="68"/>
      <c r="U131" s="68"/>
      <c r="V131" s="68"/>
      <c r="W131" s="68"/>
      <c r="X131" s="68"/>
      <c r="Y131" s="68"/>
      <c r="Z131" s="68"/>
      <c r="AA131" s="68"/>
      <c r="AB131" s="68"/>
      <c r="AC131" s="68"/>
      <c r="AD131" s="68"/>
      <c r="AE131" s="68"/>
      <c r="AF131" s="68"/>
      <c r="AG131" s="68"/>
      <c r="AH131" s="19"/>
      <c r="AI131" s="19"/>
      <c r="AJ131" s="105"/>
      <c r="AM131" s="52"/>
      <c r="AN131" s="52"/>
      <c r="AO131" s="19"/>
      <c r="AP131" s="19"/>
      <c r="AQ131" s="19"/>
      <c r="AR131" s="19"/>
      <c r="AS131" s="19"/>
      <c r="AT131" s="19"/>
      <c r="AU131" s="19"/>
      <c r="AV131" s="44"/>
      <c r="AW131" s="44"/>
      <c r="AX131" s="44"/>
      <c r="AY131" s="44"/>
      <c r="AZ131" s="44"/>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20"/>
      <c r="CB131" s="19"/>
      <c r="CC131" s="82"/>
      <c r="CD131" s="82"/>
      <c r="CE131" s="43"/>
      <c r="CF131" s="19"/>
      <c r="CG131" s="19"/>
      <c r="CH131" s="19"/>
      <c r="CI131" s="19"/>
      <c r="CJ131" s="19"/>
      <c r="CL131" s="19"/>
      <c r="CM131" s="19"/>
      <c r="CN131" s="231"/>
      <c r="CO131" s="231"/>
      <c r="CP131" s="67"/>
      <c r="CQ131" s="73"/>
      <c r="CR131" s="104"/>
      <c r="CS131" s="67"/>
      <c r="CT131" s="73"/>
      <c r="CV131" s="67"/>
      <c r="CW131"/>
      <c r="DI131" s="96"/>
      <c r="DJ131"/>
      <c r="DN131" s="96"/>
      <c r="DO131"/>
      <c r="DS131" s="96"/>
      <c r="DT131"/>
      <c r="EN131" s="96"/>
      <c r="EO131"/>
      <c r="ES131" s="96"/>
      <c r="ET131"/>
      <c r="EX131" s="96"/>
      <c r="EY131"/>
      <c r="FY131" s="231"/>
      <c r="GH131" s="258"/>
      <c r="GK131" s="231"/>
      <c r="GT131" s="259"/>
      <c r="GU131" s="258"/>
      <c r="GX131" s="258"/>
      <c r="GY131" s="231"/>
      <c r="HH131" s="258"/>
      <c r="HK131" s="231"/>
      <c r="HT131" s="259"/>
      <c r="HU131" s="258"/>
      <c r="HV131" s="139"/>
      <c r="HW131" s="139"/>
      <c r="HX131" s="231"/>
      <c r="HZ131" s="258"/>
      <c r="IH131" s="258"/>
      <c r="IK131" s="231"/>
      <c r="IT131" s="259"/>
      <c r="IU131" s="258"/>
      <c r="IX131" s="258"/>
      <c r="IY131" s="231"/>
      <c r="JH131" s="258"/>
      <c r="JK131" s="231"/>
      <c r="JT131" s="5"/>
      <c r="JY131" s="109"/>
      <c r="JZ131"/>
      <c r="KA131" s="229"/>
      <c r="KQ131"/>
      <c r="KX131"/>
    </row>
    <row r="132" spans="1:310">
      <c r="A132">
        <v>107</v>
      </c>
      <c r="B132" s="19"/>
      <c r="C132" s="19"/>
      <c r="D132" s="231"/>
      <c r="E132" s="231"/>
      <c r="F132" s="231"/>
      <c r="I132" s="19"/>
      <c r="J132" s="19"/>
      <c r="Q132" s="19"/>
      <c r="R132" s="19"/>
      <c r="S132" s="68"/>
      <c r="T132" s="68"/>
      <c r="U132" s="68"/>
      <c r="V132" s="68"/>
      <c r="W132" s="68"/>
      <c r="X132" s="68"/>
      <c r="Y132" s="68"/>
      <c r="Z132" s="68"/>
      <c r="AA132" s="68"/>
      <c r="AB132" s="68"/>
      <c r="AC132" s="68"/>
      <c r="AD132" s="68"/>
      <c r="AE132" s="68"/>
      <c r="AF132" s="68"/>
      <c r="AG132" s="68"/>
      <c r="AH132" s="19"/>
      <c r="AI132" s="19"/>
      <c r="AJ132" s="105"/>
      <c r="AM132" s="52"/>
      <c r="AN132" s="52"/>
      <c r="AO132" s="19"/>
      <c r="AP132" s="19"/>
      <c r="AQ132" s="19"/>
      <c r="AR132" s="19"/>
      <c r="AS132" s="19"/>
      <c r="AT132" s="19"/>
      <c r="AU132" s="19"/>
      <c r="AV132" s="44"/>
      <c r="AW132" s="44"/>
      <c r="AX132" s="44"/>
      <c r="AY132" s="44"/>
      <c r="AZ132" s="44"/>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20"/>
      <c r="CB132" s="19"/>
      <c r="CC132" s="82"/>
      <c r="CD132" s="82"/>
      <c r="CE132" s="43"/>
      <c r="CF132" s="19"/>
      <c r="CG132" s="19"/>
      <c r="CH132" s="19"/>
      <c r="CI132" s="19"/>
      <c r="CJ132" s="19"/>
      <c r="CL132" s="19"/>
      <c r="CM132" s="19"/>
      <c r="CN132" s="231"/>
      <c r="CO132" s="231"/>
      <c r="CP132" s="67"/>
      <c r="CQ132" s="73"/>
      <c r="CR132" s="104"/>
      <c r="CS132" s="67"/>
      <c r="CT132" s="73"/>
      <c r="CV132" s="67"/>
      <c r="CW132"/>
      <c r="DI132" s="96"/>
      <c r="DJ132"/>
      <c r="DN132" s="96"/>
      <c r="DO132"/>
      <c r="DS132" s="96"/>
      <c r="DT132"/>
      <c r="EN132" s="96"/>
      <c r="EO132"/>
      <c r="ES132" s="96"/>
      <c r="ET132"/>
      <c r="EX132" s="96"/>
      <c r="EY132"/>
      <c r="FY132" s="231"/>
      <c r="GH132" s="258"/>
      <c r="GK132" s="231"/>
      <c r="GT132" s="259"/>
      <c r="GU132" s="258"/>
      <c r="GX132" s="258"/>
      <c r="GY132" s="231"/>
      <c r="HH132" s="258"/>
      <c r="HK132" s="231"/>
      <c r="HT132" s="259"/>
      <c r="HU132" s="258"/>
      <c r="HV132" s="139"/>
      <c r="HW132" s="139"/>
      <c r="HX132" s="231"/>
      <c r="HZ132" s="258"/>
      <c r="IH132" s="258"/>
      <c r="IK132" s="231"/>
      <c r="IT132" s="259"/>
      <c r="IU132" s="258"/>
      <c r="IX132" s="258"/>
      <c r="IY132" s="231"/>
      <c r="JH132" s="258"/>
      <c r="JK132" s="231"/>
      <c r="JT132" s="5"/>
      <c r="JY132" s="109"/>
      <c r="JZ132"/>
      <c r="KA132" s="229"/>
      <c r="KQ132"/>
      <c r="KX132"/>
    </row>
    <row r="133" spans="1:310">
      <c r="A133">
        <v>108</v>
      </c>
      <c r="B133" s="19"/>
      <c r="C133" s="19"/>
      <c r="D133" s="231"/>
      <c r="E133" s="231"/>
      <c r="F133" s="231"/>
      <c r="I133" s="19"/>
      <c r="J133" s="19"/>
      <c r="Q133" s="19"/>
      <c r="R133" s="19"/>
      <c r="S133" s="68"/>
      <c r="T133" s="68"/>
      <c r="U133" s="68"/>
      <c r="V133" s="68"/>
      <c r="W133" s="68"/>
      <c r="X133" s="68"/>
      <c r="Y133" s="68"/>
      <c r="Z133" s="68"/>
      <c r="AA133" s="68"/>
      <c r="AB133" s="68"/>
      <c r="AC133" s="68"/>
      <c r="AD133" s="68"/>
      <c r="AE133" s="68"/>
      <c r="AF133" s="68"/>
      <c r="AG133" s="68"/>
      <c r="AH133" s="19"/>
      <c r="AI133" s="19"/>
      <c r="AJ133" s="105"/>
      <c r="AM133" s="52"/>
      <c r="AN133" s="52"/>
      <c r="AO133" s="19"/>
      <c r="AP133" s="19"/>
      <c r="AQ133" s="19"/>
      <c r="AR133" s="19"/>
      <c r="AS133" s="19"/>
      <c r="AT133" s="19"/>
      <c r="AU133" s="19"/>
      <c r="AV133" s="44"/>
      <c r="AW133" s="44"/>
      <c r="AX133" s="44"/>
      <c r="AY133" s="44"/>
      <c r="AZ133" s="44"/>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20"/>
      <c r="CB133" s="19"/>
      <c r="CC133" s="82"/>
      <c r="CD133" s="82"/>
      <c r="CE133" s="43"/>
      <c r="CF133" s="19"/>
      <c r="CG133" s="19"/>
      <c r="CH133" s="19"/>
      <c r="CI133" s="19"/>
      <c r="CJ133" s="19"/>
      <c r="CL133" s="19"/>
      <c r="CM133" s="19"/>
      <c r="CN133" s="231"/>
      <c r="CO133" s="231"/>
      <c r="CP133" s="67"/>
      <c r="CQ133" s="73"/>
      <c r="CR133" s="104"/>
      <c r="CS133" s="67"/>
      <c r="CT133" s="73"/>
      <c r="CV133" s="67"/>
      <c r="CW133"/>
      <c r="DI133" s="96"/>
      <c r="DJ133"/>
      <c r="DN133" s="96"/>
      <c r="DO133"/>
      <c r="DS133" s="96"/>
      <c r="DT133"/>
      <c r="EN133" s="96"/>
      <c r="EO133"/>
      <c r="ES133" s="96"/>
      <c r="ET133"/>
      <c r="EX133" s="96"/>
      <c r="EY133"/>
      <c r="FY133" s="231"/>
      <c r="GH133" s="258"/>
      <c r="GK133" s="231"/>
      <c r="GT133" s="259"/>
      <c r="GU133" s="258"/>
      <c r="GX133" s="258"/>
      <c r="GY133" s="231"/>
      <c r="HH133" s="258"/>
      <c r="HK133" s="231"/>
      <c r="HT133" s="259"/>
      <c r="HU133" s="258"/>
      <c r="HV133" s="139"/>
      <c r="HW133" s="139"/>
      <c r="HX133" s="231"/>
      <c r="HZ133" s="258"/>
      <c r="IH133" s="258"/>
      <c r="IK133" s="231"/>
      <c r="IT133" s="259"/>
      <c r="IU133" s="258"/>
      <c r="IX133" s="258"/>
      <c r="IY133" s="231"/>
      <c r="JH133" s="258"/>
      <c r="JK133" s="231"/>
      <c r="JT133" s="5"/>
      <c r="JY133" s="109"/>
      <c r="JZ133"/>
      <c r="KA133" s="229"/>
      <c r="KQ133"/>
      <c r="KX133"/>
    </row>
    <row r="134" spans="1:310">
      <c r="A134">
        <v>109</v>
      </c>
      <c r="B134" s="19"/>
      <c r="C134" s="19"/>
      <c r="D134" s="231"/>
      <c r="E134" s="231"/>
      <c r="F134" s="231"/>
      <c r="I134" s="19"/>
      <c r="J134" s="19"/>
      <c r="Q134" s="19"/>
      <c r="R134" s="19"/>
      <c r="S134" s="68"/>
      <c r="T134" s="68"/>
      <c r="U134" s="68"/>
      <c r="V134" s="68"/>
      <c r="W134" s="68"/>
      <c r="X134" s="68"/>
      <c r="Y134" s="68"/>
      <c r="Z134" s="68"/>
      <c r="AA134" s="68"/>
      <c r="AB134" s="68"/>
      <c r="AC134" s="68"/>
      <c r="AD134" s="68"/>
      <c r="AE134" s="68"/>
      <c r="AF134" s="68"/>
      <c r="AG134" s="68"/>
      <c r="AH134" s="19"/>
      <c r="AI134" s="19"/>
      <c r="AJ134" s="105"/>
      <c r="AM134" s="52"/>
      <c r="AN134" s="52"/>
      <c r="AO134" s="19"/>
      <c r="AP134" s="19"/>
      <c r="AQ134" s="19"/>
      <c r="AR134" s="19"/>
      <c r="AS134" s="19"/>
      <c r="AT134" s="19"/>
      <c r="AU134" s="19"/>
      <c r="AV134" s="44"/>
      <c r="AW134" s="44"/>
      <c r="AX134" s="44"/>
      <c r="AY134" s="44"/>
      <c r="AZ134" s="44"/>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20"/>
      <c r="CB134" s="19"/>
      <c r="CC134" s="82"/>
      <c r="CD134" s="82"/>
      <c r="CE134" s="43"/>
      <c r="CF134" s="19"/>
      <c r="CG134" s="19"/>
      <c r="CH134" s="19"/>
      <c r="CI134" s="19"/>
      <c r="CJ134" s="19"/>
      <c r="CL134" s="19"/>
      <c r="CM134" s="19"/>
      <c r="CN134" s="231"/>
      <c r="CO134" s="231"/>
      <c r="CP134" s="67"/>
      <c r="CQ134" s="73"/>
      <c r="CR134" s="104"/>
      <c r="CS134" s="67"/>
      <c r="CT134" s="73"/>
      <c r="CV134" s="67"/>
      <c r="CW134"/>
      <c r="DI134" s="96"/>
      <c r="DJ134"/>
      <c r="DN134" s="96"/>
      <c r="DO134"/>
      <c r="DS134" s="96"/>
      <c r="DT134"/>
      <c r="EN134" s="96"/>
      <c r="EO134"/>
      <c r="ES134" s="96"/>
      <c r="ET134"/>
      <c r="EX134" s="96"/>
      <c r="EY134"/>
      <c r="FY134" s="231"/>
      <c r="GH134" s="258"/>
      <c r="GK134" s="231"/>
      <c r="GT134" s="259"/>
      <c r="GU134" s="258"/>
      <c r="GX134" s="258"/>
      <c r="GY134" s="231"/>
      <c r="HH134" s="258"/>
      <c r="HK134" s="231"/>
      <c r="HT134" s="259"/>
      <c r="HU134" s="258"/>
      <c r="HV134" s="139"/>
      <c r="HW134" s="139"/>
      <c r="HX134" s="231"/>
      <c r="HZ134" s="258"/>
      <c r="IH134" s="258"/>
      <c r="IK134" s="231"/>
      <c r="IT134" s="259"/>
      <c r="IU134" s="258"/>
      <c r="IX134" s="258"/>
      <c r="IY134" s="231"/>
      <c r="JH134" s="258"/>
      <c r="JK134" s="231"/>
      <c r="JT134" s="5"/>
      <c r="JY134" s="109"/>
      <c r="JZ134"/>
      <c r="KA134" s="229"/>
      <c r="KQ134"/>
      <c r="KX134"/>
    </row>
    <row r="135" spans="1:310">
      <c r="A135">
        <v>110</v>
      </c>
      <c r="B135" s="19"/>
      <c r="C135" s="19"/>
      <c r="D135" s="231"/>
      <c r="E135" s="231"/>
      <c r="F135" s="231"/>
      <c r="I135" s="19"/>
      <c r="J135" s="19"/>
      <c r="Q135" s="19"/>
      <c r="R135" s="19"/>
      <c r="S135" s="68"/>
      <c r="T135" s="68"/>
      <c r="U135" s="68"/>
      <c r="V135" s="68"/>
      <c r="W135" s="68"/>
      <c r="X135" s="68"/>
      <c r="Y135" s="68"/>
      <c r="Z135" s="68"/>
      <c r="AA135" s="68"/>
      <c r="AB135" s="68"/>
      <c r="AC135" s="68"/>
      <c r="AD135" s="68"/>
      <c r="AE135" s="68"/>
      <c r="AF135" s="68"/>
      <c r="AG135" s="68"/>
      <c r="AH135" s="19"/>
      <c r="AI135" s="19"/>
      <c r="AJ135" s="105"/>
      <c r="AM135" s="52"/>
      <c r="AN135" s="52"/>
      <c r="AO135" s="19"/>
      <c r="AP135" s="19"/>
      <c r="AQ135" s="19"/>
      <c r="AR135" s="19"/>
      <c r="AS135" s="19"/>
      <c r="AT135" s="19"/>
      <c r="AU135" s="19"/>
      <c r="AV135" s="44"/>
      <c r="AW135" s="44"/>
      <c r="AX135" s="44"/>
      <c r="AY135" s="44"/>
      <c r="AZ135" s="44"/>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20"/>
      <c r="CB135" s="19"/>
      <c r="CC135" s="82"/>
      <c r="CD135" s="82"/>
      <c r="CE135" s="43"/>
      <c r="CF135" s="19"/>
      <c r="CG135" s="19"/>
      <c r="CH135" s="19"/>
      <c r="CI135" s="19"/>
      <c r="CJ135" s="19"/>
      <c r="CL135" s="19"/>
      <c r="CM135" s="19"/>
      <c r="CN135" s="231"/>
      <c r="CO135" s="231"/>
      <c r="CP135" s="67"/>
      <c r="CQ135" s="73"/>
      <c r="CR135" s="104"/>
      <c r="CS135" s="67"/>
      <c r="CT135" s="73"/>
      <c r="CV135" s="67"/>
      <c r="CW135"/>
      <c r="DI135" s="96"/>
      <c r="DJ135"/>
      <c r="DN135" s="96"/>
      <c r="DO135"/>
      <c r="DS135" s="96"/>
      <c r="DT135"/>
      <c r="EN135" s="96"/>
      <c r="EO135"/>
      <c r="ES135" s="96"/>
      <c r="ET135"/>
      <c r="EX135" s="96"/>
      <c r="EY135"/>
      <c r="FY135" s="231"/>
      <c r="GH135" s="258"/>
      <c r="GK135" s="231"/>
      <c r="GT135" s="259"/>
      <c r="GU135" s="258"/>
      <c r="GX135" s="258"/>
      <c r="GY135" s="231"/>
      <c r="HH135" s="258"/>
      <c r="HK135" s="231"/>
      <c r="HT135" s="259"/>
      <c r="HU135" s="258"/>
      <c r="HV135" s="139"/>
      <c r="HW135" s="139"/>
      <c r="HX135" s="231"/>
      <c r="HZ135" s="258"/>
      <c r="IH135" s="258"/>
      <c r="IK135" s="231"/>
      <c r="IT135" s="259"/>
      <c r="IU135" s="258"/>
      <c r="IX135" s="258"/>
      <c r="IY135" s="231"/>
      <c r="JH135" s="258"/>
      <c r="JK135" s="231"/>
      <c r="JT135" s="5"/>
      <c r="JY135" s="109"/>
      <c r="JZ135"/>
      <c r="KA135" s="229"/>
      <c r="KQ135"/>
      <c r="KX135"/>
    </row>
    <row r="136" spans="1:310">
      <c r="A136">
        <v>111</v>
      </c>
      <c r="B136" s="19"/>
      <c r="C136" s="19"/>
      <c r="D136" s="231"/>
      <c r="E136" s="231"/>
      <c r="F136" s="231"/>
      <c r="I136" s="19"/>
      <c r="J136" s="19"/>
      <c r="Q136" s="19"/>
      <c r="R136" s="19"/>
      <c r="S136" s="68"/>
      <c r="T136" s="68"/>
      <c r="U136" s="68"/>
      <c r="V136" s="68"/>
      <c r="W136" s="68"/>
      <c r="X136" s="68"/>
      <c r="Y136" s="68"/>
      <c r="Z136" s="68"/>
      <c r="AA136" s="68"/>
      <c r="AB136" s="68"/>
      <c r="AC136" s="68"/>
      <c r="AD136" s="68"/>
      <c r="AE136" s="68"/>
      <c r="AF136" s="68"/>
      <c r="AG136" s="68"/>
      <c r="AH136" s="19"/>
      <c r="AI136" s="19"/>
      <c r="AJ136" s="105"/>
      <c r="AM136" s="52"/>
      <c r="AN136" s="52"/>
      <c r="AO136" s="19"/>
      <c r="AP136" s="19"/>
      <c r="AQ136" s="19"/>
      <c r="AR136" s="19"/>
      <c r="AS136" s="19"/>
      <c r="AT136" s="19"/>
      <c r="AU136" s="19"/>
      <c r="AV136" s="44"/>
      <c r="AW136" s="44"/>
      <c r="AX136" s="44"/>
      <c r="AY136" s="44"/>
      <c r="AZ136" s="44"/>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20"/>
      <c r="CB136" s="19"/>
      <c r="CC136" s="82"/>
      <c r="CD136" s="82"/>
      <c r="CE136" s="43"/>
      <c r="CF136" s="19"/>
      <c r="CG136" s="19"/>
      <c r="CH136" s="19"/>
      <c r="CI136" s="19"/>
      <c r="CJ136" s="19"/>
      <c r="CL136" s="19"/>
      <c r="CM136" s="19"/>
      <c r="CN136" s="231"/>
      <c r="CO136" s="231"/>
      <c r="CP136" s="67"/>
      <c r="CQ136" s="73"/>
      <c r="CR136" s="104"/>
      <c r="CS136" s="67"/>
      <c r="CT136" s="73"/>
      <c r="CV136" s="67"/>
      <c r="CW136"/>
      <c r="DI136" s="96"/>
      <c r="DJ136"/>
      <c r="DN136" s="96"/>
      <c r="DO136"/>
      <c r="DS136" s="96"/>
      <c r="DT136"/>
      <c r="EN136" s="96"/>
      <c r="EO136"/>
      <c r="ES136" s="96"/>
      <c r="ET136"/>
      <c r="EX136" s="96"/>
      <c r="EY136"/>
      <c r="FY136" s="231"/>
      <c r="GH136" s="258"/>
      <c r="GK136" s="231"/>
      <c r="GT136" s="259"/>
      <c r="GU136" s="258"/>
      <c r="GX136" s="258"/>
      <c r="GY136" s="231"/>
      <c r="HH136" s="258"/>
      <c r="HK136" s="231"/>
      <c r="HT136" s="259"/>
      <c r="HU136" s="258"/>
      <c r="HV136" s="139"/>
      <c r="HW136" s="139"/>
      <c r="HX136" s="231"/>
      <c r="HZ136" s="258"/>
      <c r="IH136" s="258"/>
      <c r="IK136" s="231"/>
      <c r="IT136" s="259"/>
      <c r="IU136" s="258"/>
      <c r="IX136" s="258"/>
      <c r="IY136" s="231"/>
      <c r="JH136" s="258"/>
      <c r="JK136" s="231"/>
      <c r="JT136" s="5"/>
      <c r="JY136" s="109"/>
      <c r="JZ136"/>
      <c r="KA136" s="229"/>
      <c r="KQ136"/>
      <c r="KX136"/>
    </row>
    <row r="137" spans="1:310">
      <c r="A137">
        <v>112</v>
      </c>
      <c r="B137" s="19"/>
      <c r="C137" s="19"/>
      <c r="D137" s="231"/>
      <c r="E137" s="231"/>
      <c r="F137" s="231"/>
      <c r="I137" s="19"/>
      <c r="J137" s="19"/>
      <c r="Q137" s="19"/>
      <c r="R137" s="19"/>
      <c r="S137" s="68"/>
      <c r="T137" s="68"/>
      <c r="U137" s="68"/>
      <c r="V137" s="68"/>
      <c r="W137" s="68"/>
      <c r="X137" s="68"/>
      <c r="Y137" s="68"/>
      <c r="Z137" s="68"/>
      <c r="AA137" s="68"/>
      <c r="AB137" s="68"/>
      <c r="AC137" s="68"/>
      <c r="AD137" s="68"/>
      <c r="AE137" s="68"/>
      <c r="AF137" s="68"/>
      <c r="AG137" s="68"/>
      <c r="AH137" s="19"/>
      <c r="AI137" s="19"/>
      <c r="AJ137" s="105"/>
      <c r="AM137" s="52"/>
      <c r="AN137" s="52"/>
      <c r="AO137" s="19"/>
      <c r="AP137" s="19"/>
      <c r="AQ137" s="19"/>
      <c r="AR137" s="19"/>
      <c r="AS137" s="19"/>
      <c r="AT137" s="19"/>
      <c r="AU137" s="19"/>
      <c r="AV137" s="44"/>
      <c r="AW137" s="44"/>
      <c r="AX137" s="44"/>
      <c r="AY137" s="44"/>
      <c r="AZ137" s="44"/>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20"/>
      <c r="CB137" s="19"/>
      <c r="CC137" s="82"/>
      <c r="CD137" s="82"/>
      <c r="CE137" s="43"/>
      <c r="CF137" s="19"/>
      <c r="CG137" s="19"/>
      <c r="CH137" s="19"/>
      <c r="CI137" s="19"/>
      <c r="CJ137" s="19"/>
      <c r="CL137" s="19"/>
      <c r="CM137" s="19"/>
      <c r="CN137" s="231"/>
      <c r="CO137" s="231"/>
      <c r="CP137" s="67"/>
      <c r="CQ137" s="73"/>
      <c r="CR137" s="104"/>
      <c r="CS137" s="67"/>
      <c r="CT137" s="73"/>
      <c r="CV137" s="67"/>
      <c r="CW137"/>
      <c r="DI137" s="96"/>
      <c r="DJ137"/>
      <c r="DN137" s="96"/>
      <c r="DO137"/>
      <c r="DS137" s="96"/>
      <c r="DT137"/>
      <c r="EN137" s="96"/>
      <c r="EO137"/>
      <c r="ES137" s="96"/>
      <c r="ET137"/>
      <c r="EX137" s="96"/>
      <c r="EY137"/>
      <c r="FY137" s="231"/>
      <c r="GH137" s="258"/>
      <c r="GK137" s="231"/>
      <c r="GT137" s="259"/>
      <c r="GU137" s="258"/>
      <c r="GX137" s="258"/>
      <c r="GY137" s="231"/>
      <c r="HH137" s="258"/>
      <c r="HK137" s="231"/>
      <c r="HT137" s="259"/>
      <c r="HU137" s="258"/>
      <c r="HV137" s="139"/>
      <c r="HW137" s="139"/>
      <c r="HX137" s="231"/>
      <c r="HZ137" s="258"/>
      <c r="IH137" s="258"/>
      <c r="IK137" s="231"/>
      <c r="IT137" s="259"/>
      <c r="IU137" s="258"/>
      <c r="IX137" s="258"/>
      <c r="IY137" s="231"/>
      <c r="JH137" s="258"/>
      <c r="JK137" s="231"/>
      <c r="JT137" s="5"/>
      <c r="JY137" s="109"/>
      <c r="JZ137"/>
      <c r="KA137" s="229"/>
      <c r="KQ137"/>
      <c r="KX137"/>
    </row>
    <row r="138" spans="1:310">
      <c r="A138">
        <v>113</v>
      </c>
      <c r="B138" s="19"/>
      <c r="C138" s="19"/>
      <c r="D138" s="231"/>
      <c r="E138" s="231"/>
      <c r="F138" s="231"/>
      <c r="I138" s="19"/>
      <c r="J138" s="19"/>
      <c r="Q138" s="19"/>
      <c r="R138" s="19"/>
      <c r="S138" s="68"/>
      <c r="T138" s="68"/>
      <c r="U138" s="68"/>
      <c r="V138" s="68"/>
      <c r="W138" s="68"/>
      <c r="X138" s="68"/>
      <c r="Y138" s="68"/>
      <c r="Z138" s="68"/>
      <c r="AA138" s="68"/>
      <c r="AB138" s="68"/>
      <c r="AC138" s="68"/>
      <c r="AD138" s="68"/>
      <c r="AE138" s="68"/>
      <c r="AF138" s="68"/>
      <c r="AG138" s="68"/>
      <c r="AH138" s="19"/>
      <c r="AI138" s="19"/>
      <c r="AJ138" s="105"/>
      <c r="AM138" s="52"/>
      <c r="AN138" s="52"/>
      <c r="AO138" s="19"/>
      <c r="AP138" s="19"/>
      <c r="AQ138" s="19"/>
      <c r="AR138" s="19"/>
      <c r="AS138" s="19"/>
      <c r="AT138" s="19"/>
      <c r="AU138" s="19"/>
      <c r="AV138" s="44"/>
      <c r="AW138" s="44"/>
      <c r="AX138" s="44"/>
      <c r="AY138" s="44"/>
      <c r="AZ138" s="44"/>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20"/>
      <c r="CB138" s="19"/>
      <c r="CC138" s="82"/>
      <c r="CD138" s="82"/>
      <c r="CE138" s="43"/>
      <c r="CF138" s="19"/>
      <c r="CG138" s="19"/>
      <c r="CH138" s="19"/>
      <c r="CI138" s="19"/>
      <c r="CJ138" s="19"/>
      <c r="CL138" s="19"/>
      <c r="CM138" s="19"/>
      <c r="CN138" s="231"/>
      <c r="CO138" s="231"/>
      <c r="CP138" s="67"/>
      <c r="CQ138" s="73"/>
      <c r="CR138" s="104"/>
      <c r="CS138" s="67"/>
      <c r="CT138" s="73"/>
      <c r="CV138" s="67"/>
      <c r="CW138"/>
      <c r="DI138" s="96"/>
      <c r="DJ138"/>
      <c r="DN138" s="96"/>
      <c r="DO138"/>
      <c r="DS138" s="96"/>
      <c r="DT138"/>
      <c r="EN138" s="96"/>
      <c r="EO138"/>
      <c r="ES138" s="96"/>
      <c r="ET138"/>
      <c r="EX138" s="96"/>
      <c r="EY138"/>
      <c r="FY138" s="231"/>
      <c r="GH138" s="258"/>
      <c r="GK138" s="231"/>
      <c r="GT138" s="259"/>
      <c r="GU138" s="258"/>
      <c r="GX138" s="258"/>
      <c r="GY138" s="231"/>
      <c r="HH138" s="258"/>
      <c r="HK138" s="231"/>
      <c r="HT138" s="259"/>
      <c r="HU138" s="258"/>
      <c r="HV138" s="139"/>
      <c r="HW138" s="139"/>
      <c r="HX138" s="231"/>
      <c r="HZ138" s="258"/>
      <c r="IH138" s="258"/>
      <c r="IK138" s="231"/>
      <c r="IT138" s="259"/>
      <c r="IU138" s="258"/>
      <c r="IX138" s="258"/>
      <c r="IY138" s="231"/>
      <c r="JH138" s="258"/>
      <c r="JK138" s="231"/>
      <c r="JT138" s="5"/>
      <c r="JY138" s="109"/>
      <c r="JZ138"/>
      <c r="KA138" s="229"/>
      <c r="KQ138"/>
      <c r="KX138"/>
    </row>
    <row r="139" spans="1:310">
      <c r="A139">
        <v>114</v>
      </c>
      <c r="B139" s="19"/>
      <c r="C139" s="19"/>
      <c r="D139" s="231"/>
      <c r="E139" s="231"/>
      <c r="F139" s="231"/>
      <c r="I139" s="19"/>
      <c r="J139" s="19"/>
      <c r="Q139" s="19"/>
      <c r="R139" s="19"/>
      <c r="S139" s="68"/>
      <c r="T139" s="68"/>
      <c r="U139" s="68"/>
      <c r="V139" s="68"/>
      <c r="W139" s="68"/>
      <c r="X139" s="68"/>
      <c r="Y139" s="68"/>
      <c r="Z139" s="68"/>
      <c r="AA139" s="68"/>
      <c r="AB139" s="68"/>
      <c r="AC139" s="68"/>
      <c r="AD139" s="68"/>
      <c r="AE139" s="68"/>
      <c r="AF139" s="68"/>
      <c r="AG139" s="68"/>
      <c r="AH139" s="19"/>
      <c r="AI139" s="19"/>
      <c r="AJ139" s="105"/>
      <c r="AM139" s="52"/>
      <c r="AN139" s="52"/>
      <c r="AO139" s="19"/>
      <c r="AP139" s="19"/>
      <c r="AQ139" s="19"/>
      <c r="AR139" s="19"/>
      <c r="AS139" s="19"/>
      <c r="AT139" s="19"/>
      <c r="AU139" s="19"/>
      <c r="AV139" s="44"/>
      <c r="AW139" s="44"/>
      <c r="AX139" s="44"/>
      <c r="AY139" s="44"/>
      <c r="AZ139" s="44"/>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20"/>
      <c r="CB139" s="19"/>
      <c r="CC139" s="82"/>
      <c r="CD139" s="82"/>
      <c r="CE139" s="43"/>
      <c r="CF139" s="19"/>
      <c r="CG139" s="19"/>
      <c r="CH139" s="19"/>
      <c r="CI139" s="19"/>
      <c r="CJ139" s="19"/>
      <c r="CL139" s="19"/>
      <c r="CM139" s="19"/>
      <c r="CN139" s="231"/>
      <c r="CO139" s="231"/>
      <c r="CP139" s="67"/>
      <c r="CQ139" s="73"/>
      <c r="CR139" s="104"/>
      <c r="CS139" s="67"/>
      <c r="CT139" s="73"/>
      <c r="CV139" s="67"/>
      <c r="CW139"/>
      <c r="DI139" s="96"/>
      <c r="DJ139"/>
      <c r="DN139" s="96"/>
      <c r="DO139"/>
      <c r="DS139" s="96"/>
      <c r="DT139"/>
      <c r="EN139" s="96"/>
      <c r="EO139"/>
      <c r="ES139" s="96"/>
      <c r="ET139"/>
      <c r="EX139" s="96"/>
      <c r="EY139"/>
      <c r="FY139" s="231"/>
      <c r="GH139" s="258"/>
      <c r="GK139" s="231"/>
      <c r="GT139" s="259"/>
      <c r="GU139" s="258"/>
      <c r="GX139" s="258"/>
      <c r="GY139" s="231"/>
      <c r="HH139" s="258"/>
      <c r="HK139" s="231"/>
      <c r="HT139" s="259"/>
      <c r="HU139" s="258"/>
      <c r="HV139" s="139"/>
      <c r="HW139" s="139"/>
      <c r="HX139" s="231"/>
      <c r="HZ139" s="258"/>
      <c r="IH139" s="258"/>
      <c r="IK139" s="231"/>
      <c r="IT139" s="259"/>
      <c r="IU139" s="258"/>
      <c r="IX139" s="258"/>
      <c r="IY139" s="231"/>
      <c r="JH139" s="258"/>
      <c r="JK139" s="231"/>
      <c r="JT139" s="5"/>
      <c r="JY139" s="109"/>
      <c r="JZ139"/>
      <c r="KA139" s="229"/>
      <c r="KQ139"/>
      <c r="KX139"/>
    </row>
    <row r="140" spans="1:310">
      <c r="A140">
        <v>115</v>
      </c>
      <c r="B140" s="19"/>
      <c r="C140" s="19"/>
      <c r="D140" s="231"/>
      <c r="E140" s="231"/>
      <c r="F140" s="231"/>
      <c r="I140" s="19"/>
      <c r="J140" s="19"/>
      <c r="Q140" s="19"/>
      <c r="R140" s="19"/>
      <c r="S140" s="68"/>
      <c r="T140" s="68"/>
      <c r="U140" s="68"/>
      <c r="V140" s="68"/>
      <c r="W140" s="68"/>
      <c r="X140" s="68"/>
      <c r="Y140" s="68"/>
      <c r="Z140" s="68"/>
      <c r="AA140" s="68"/>
      <c r="AB140" s="68"/>
      <c r="AC140" s="68"/>
      <c r="AD140" s="68"/>
      <c r="AE140" s="68"/>
      <c r="AF140" s="68"/>
      <c r="AG140" s="68"/>
      <c r="AH140" s="19"/>
      <c r="AI140" s="19"/>
      <c r="AJ140" s="105"/>
      <c r="AM140" s="52"/>
      <c r="AN140" s="52"/>
      <c r="AO140" s="19"/>
      <c r="AP140" s="19"/>
      <c r="AQ140" s="19"/>
      <c r="AR140" s="19"/>
      <c r="AS140" s="19"/>
      <c r="AT140" s="19"/>
      <c r="AU140" s="19"/>
      <c r="AV140" s="44"/>
      <c r="AW140" s="44"/>
      <c r="AX140" s="44"/>
      <c r="AY140" s="44"/>
      <c r="AZ140" s="44"/>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20"/>
      <c r="CB140" s="19"/>
      <c r="CC140" s="82"/>
      <c r="CD140" s="82"/>
      <c r="CE140" s="43"/>
      <c r="CF140" s="19"/>
      <c r="CG140" s="19"/>
      <c r="CH140" s="19"/>
      <c r="CI140" s="19"/>
      <c r="CJ140" s="19"/>
      <c r="CL140" s="19"/>
      <c r="CM140" s="19"/>
      <c r="CN140" s="231"/>
      <c r="CO140" s="231"/>
      <c r="CP140" s="67"/>
      <c r="CQ140" s="73"/>
      <c r="CR140" s="104"/>
      <c r="CS140" s="67"/>
      <c r="CT140" s="73"/>
      <c r="CV140" s="67"/>
      <c r="CW140"/>
      <c r="DI140" s="96"/>
      <c r="DJ140"/>
      <c r="DN140" s="96"/>
      <c r="DO140"/>
      <c r="DS140" s="96"/>
      <c r="DT140"/>
      <c r="EN140" s="96"/>
      <c r="EO140"/>
      <c r="ES140" s="96"/>
      <c r="ET140"/>
      <c r="EX140" s="96"/>
      <c r="EY140"/>
      <c r="FY140" s="231"/>
      <c r="GH140" s="258"/>
      <c r="GK140" s="231"/>
      <c r="GT140" s="259"/>
      <c r="GU140" s="258"/>
      <c r="GX140" s="258"/>
      <c r="GY140" s="231"/>
      <c r="HH140" s="258"/>
      <c r="HK140" s="231"/>
      <c r="HT140" s="259"/>
      <c r="HU140" s="258"/>
      <c r="HV140" s="139"/>
      <c r="HW140" s="139"/>
      <c r="HX140" s="231"/>
      <c r="HZ140" s="258"/>
      <c r="IH140" s="258"/>
      <c r="IK140" s="231"/>
      <c r="IT140" s="259"/>
      <c r="IU140" s="258"/>
      <c r="IX140" s="258"/>
      <c r="IY140" s="231"/>
      <c r="JH140" s="258"/>
      <c r="JK140" s="231"/>
      <c r="JT140" s="5"/>
      <c r="JY140" s="109"/>
      <c r="JZ140"/>
      <c r="KA140" s="229"/>
      <c r="KQ140"/>
      <c r="KX140"/>
    </row>
    <row r="141" spans="1:310">
      <c r="A141">
        <v>116</v>
      </c>
      <c r="B141" s="19"/>
      <c r="C141" s="19"/>
      <c r="D141" s="231"/>
      <c r="E141" s="231"/>
      <c r="F141" s="231"/>
      <c r="I141" s="19"/>
      <c r="J141" s="19"/>
      <c r="Q141" s="19"/>
      <c r="R141" s="19"/>
      <c r="S141" s="68"/>
      <c r="T141" s="68"/>
      <c r="U141" s="68"/>
      <c r="V141" s="68"/>
      <c r="W141" s="68"/>
      <c r="X141" s="68"/>
      <c r="Y141" s="68"/>
      <c r="Z141" s="68"/>
      <c r="AA141" s="68"/>
      <c r="AB141" s="68"/>
      <c r="AC141" s="68"/>
      <c r="AD141" s="68"/>
      <c r="AE141" s="68"/>
      <c r="AF141" s="68"/>
      <c r="AG141" s="68"/>
      <c r="AH141" s="19"/>
      <c r="AI141" s="19"/>
      <c r="AJ141" s="105"/>
      <c r="AM141" s="52"/>
      <c r="AN141" s="52"/>
      <c r="AO141" s="19"/>
      <c r="AP141" s="19"/>
      <c r="AQ141" s="19"/>
      <c r="AR141" s="19"/>
      <c r="AS141" s="19"/>
      <c r="AT141" s="19"/>
      <c r="AU141" s="19"/>
      <c r="AV141" s="44"/>
      <c r="AW141" s="44"/>
      <c r="AX141" s="44"/>
      <c r="AY141" s="44"/>
      <c r="AZ141" s="44"/>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20"/>
      <c r="CB141" s="19"/>
      <c r="CC141" s="82"/>
      <c r="CD141" s="82"/>
      <c r="CE141" s="43"/>
      <c r="CF141" s="19"/>
      <c r="CG141" s="19"/>
      <c r="CH141" s="19"/>
      <c r="CI141" s="19"/>
      <c r="CJ141" s="19"/>
      <c r="CL141" s="19"/>
      <c r="CM141" s="19"/>
      <c r="CN141" s="231"/>
      <c r="CO141" s="231"/>
      <c r="CP141" s="67"/>
      <c r="CQ141" s="73"/>
      <c r="CR141" s="104"/>
      <c r="CS141" s="67"/>
      <c r="CT141" s="73"/>
      <c r="CV141" s="67"/>
      <c r="CW141"/>
      <c r="DI141" s="96"/>
      <c r="DJ141"/>
      <c r="DN141" s="96"/>
      <c r="DO141"/>
      <c r="DS141" s="96"/>
      <c r="DT141"/>
      <c r="EN141" s="96"/>
      <c r="EO141"/>
      <c r="ES141" s="96"/>
      <c r="ET141"/>
      <c r="EX141" s="96"/>
      <c r="EY141"/>
      <c r="FY141" s="231"/>
      <c r="GH141" s="258"/>
      <c r="GK141" s="231"/>
      <c r="GT141" s="259"/>
      <c r="GU141" s="258"/>
      <c r="GX141" s="258"/>
      <c r="GY141" s="231"/>
      <c r="HH141" s="258"/>
      <c r="HK141" s="231"/>
      <c r="HT141" s="259"/>
      <c r="HU141" s="258"/>
      <c r="HV141" s="139"/>
      <c r="HW141" s="139"/>
      <c r="HX141" s="231"/>
      <c r="HZ141" s="258"/>
      <c r="IH141" s="258"/>
      <c r="IK141" s="231"/>
      <c r="IT141" s="259"/>
      <c r="IU141" s="258"/>
      <c r="IX141" s="258"/>
      <c r="IY141" s="231"/>
      <c r="JH141" s="258"/>
      <c r="JK141" s="231"/>
      <c r="JT141" s="5"/>
      <c r="JY141" s="109"/>
      <c r="JZ141"/>
      <c r="KA141" s="229"/>
      <c r="KQ141"/>
      <c r="KX141"/>
    </row>
    <row r="142" spans="1:310">
      <c r="A142">
        <v>117</v>
      </c>
      <c r="B142" s="19"/>
      <c r="C142" s="19"/>
      <c r="D142" s="231"/>
      <c r="E142" s="231"/>
      <c r="F142" s="231"/>
      <c r="I142" s="19"/>
      <c r="J142" s="19"/>
      <c r="Q142" s="19"/>
      <c r="R142" s="19"/>
      <c r="S142" s="68"/>
      <c r="T142" s="68"/>
      <c r="U142" s="68"/>
      <c r="V142" s="68"/>
      <c r="W142" s="68"/>
      <c r="X142" s="68"/>
      <c r="Y142" s="68"/>
      <c r="Z142" s="68"/>
      <c r="AA142" s="68"/>
      <c r="AB142" s="68"/>
      <c r="AC142" s="68"/>
      <c r="AD142" s="68"/>
      <c r="AE142" s="68"/>
      <c r="AF142" s="68"/>
      <c r="AG142" s="68"/>
      <c r="AH142" s="19"/>
      <c r="AI142" s="19"/>
      <c r="AJ142" s="105"/>
      <c r="AM142" s="52"/>
      <c r="AN142" s="52"/>
      <c r="AO142" s="19"/>
      <c r="AP142" s="19"/>
      <c r="AQ142" s="19"/>
      <c r="AR142" s="19"/>
      <c r="AS142" s="19"/>
      <c r="AT142" s="19"/>
      <c r="AU142" s="19"/>
      <c r="AV142" s="44"/>
      <c r="AW142" s="44"/>
      <c r="AX142" s="44"/>
      <c r="AY142" s="44"/>
      <c r="AZ142" s="44"/>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20"/>
      <c r="CB142" s="19"/>
      <c r="CC142" s="82"/>
      <c r="CD142" s="82"/>
      <c r="CE142" s="43"/>
      <c r="CF142" s="19"/>
      <c r="CG142" s="19"/>
      <c r="CH142" s="19"/>
      <c r="CI142" s="19"/>
      <c r="CJ142" s="19"/>
      <c r="CL142" s="19"/>
      <c r="CM142" s="19"/>
      <c r="CN142" s="231"/>
      <c r="CO142" s="231"/>
      <c r="CP142" s="67"/>
      <c r="CQ142" s="73"/>
      <c r="CR142" s="104"/>
      <c r="CS142" s="67"/>
      <c r="CT142" s="73"/>
      <c r="CV142" s="67"/>
      <c r="CW142"/>
      <c r="DI142" s="96"/>
      <c r="DJ142"/>
      <c r="DN142" s="96"/>
      <c r="DO142"/>
      <c r="DS142" s="96"/>
      <c r="DT142"/>
      <c r="EN142" s="96"/>
      <c r="EO142"/>
      <c r="ES142" s="96"/>
      <c r="ET142"/>
      <c r="EX142" s="96"/>
      <c r="EY142"/>
      <c r="FY142" s="231"/>
      <c r="GH142" s="258"/>
      <c r="GK142" s="231"/>
      <c r="GT142" s="259"/>
      <c r="GU142" s="258"/>
      <c r="GX142" s="258"/>
      <c r="GY142" s="231"/>
      <c r="HH142" s="258"/>
      <c r="HK142" s="231"/>
      <c r="HT142" s="259"/>
      <c r="HU142" s="258"/>
      <c r="HV142" s="139"/>
      <c r="HW142" s="139"/>
      <c r="HX142" s="231"/>
      <c r="HZ142" s="258"/>
      <c r="IH142" s="258"/>
      <c r="IK142" s="231"/>
      <c r="IT142" s="259"/>
      <c r="IU142" s="258"/>
      <c r="IX142" s="258"/>
      <c r="IY142" s="231"/>
      <c r="JH142" s="258"/>
      <c r="JK142" s="231"/>
      <c r="JT142" s="5"/>
      <c r="JY142" s="109"/>
      <c r="JZ142"/>
      <c r="KA142" s="229"/>
      <c r="KQ142"/>
      <c r="KX142"/>
    </row>
    <row r="143" spans="1:310">
      <c r="A143">
        <v>118</v>
      </c>
      <c r="B143" s="19"/>
      <c r="C143" s="19"/>
      <c r="D143" s="231"/>
      <c r="E143" s="231"/>
      <c r="F143" s="231"/>
      <c r="I143" s="19"/>
      <c r="J143" s="19"/>
      <c r="Q143" s="19"/>
      <c r="R143" s="19"/>
      <c r="S143" s="68"/>
      <c r="T143" s="68"/>
      <c r="U143" s="68"/>
      <c r="V143" s="68"/>
      <c r="W143" s="68"/>
      <c r="X143" s="68"/>
      <c r="Y143" s="68"/>
      <c r="Z143" s="68"/>
      <c r="AA143" s="68"/>
      <c r="AB143" s="68"/>
      <c r="AC143" s="68"/>
      <c r="AD143" s="68"/>
      <c r="AE143" s="68"/>
      <c r="AF143" s="68"/>
      <c r="AG143" s="68"/>
      <c r="AH143" s="19"/>
      <c r="AI143" s="19"/>
      <c r="AJ143" s="105"/>
      <c r="AM143" s="52"/>
      <c r="AN143" s="52"/>
      <c r="AO143" s="19"/>
      <c r="AP143" s="19"/>
      <c r="AQ143" s="19"/>
      <c r="AR143" s="19"/>
      <c r="AS143" s="19"/>
      <c r="AT143" s="19"/>
      <c r="AU143" s="19"/>
      <c r="AV143" s="44"/>
      <c r="AW143" s="44"/>
      <c r="AX143" s="44"/>
      <c r="AY143" s="44"/>
      <c r="AZ143" s="44"/>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20"/>
      <c r="CB143" s="19"/>
      <c r="CC143" s="82"/>
      <c r="CD143" s="82"/>
      <c r="CE143" s="43"/>
      <c r="CF143" s="19"/>
      <c r="CG143" s="19"/>
      <c r="CH143" s="19"/>
      <c r="CI143" s="19"/>
      <c r="CJ143" s="19"/>
      <c r="CL143" s="19"/>
      <c r="CM143" s="19"/>
      <c r="CN143" s="231"/>
      <c r="CO143" s="231"/>
      <c r="CP143" s="67"/>
      <c r="CQ143" s="73"/>
      <c r="CR143" s="104"/>
      <c r="CS143" s="67"/>
      <c r="CT143" s="73"/>
      <c r="CV143" s="67"/>
      <c r="CW143"/>
      <c r="DI143" s="96"/>
      <c r="DJ143"/>
      <c r="DN143" s="96"/>
      <c r="DO143"/>
      <c r="DS143" s="96"/>
      <c r="DT143"/>
      <c r="EN143" s="96"/>
      <c r="EO143"/>
      <c r="ES143" s="96"/>
      <c r="ET143"/>
      <c r="EX143" s="96"/>
      <c r="EY143"/>
      <c r="FY143" s="231"/>
      <c r="GH143" s="258"/>
      <c r="GK143" s="231"/>
      <c r="GT143" s="259"/>
      <c r="GU143" s="258"/>
      <c r="GX143" s="258"/>
      <c r="GY143" s="231"/>
      <c r="HH143" s="258"/>
      <c r="HK143" s="231"/>
      <c r="HT143" s="259"/>
      <c r="HU143" s="258"/>
      <c r="HV143" s="139"/>
      <c r="HW143" s="139"/>
      <c r="HX143" s="231"/>
      <c r="HZ143" s="258"/>
      <c r="IH143" s="258"/>
      <c r="IK143" s="231"/>
      <c r="IT143" s="259"/>
      <c r="IU143" s="258"/>
      <c r="IX143" s="258"/>
      <c r="IY143" s="231"/>
      <c r="JH143" s="258"/>
      <c r="JK143" s="231"/>
      <c r="JT143" s="5"/>
      <c r="JY143" s="109"/>
      <c r="JZ143"/>
      <c r="KA143" s="229"/>
      <c r="KQ143"/>
      <c r="KX143"/>
    </row>
    <row r="144" spans="1:310">
      <c r="A144">
        <v>119</v>
      </c>
      <c r="B144" s="19"/>
      <c r="C144" s="19"/>
      <c r="D144" s="231"/>
      <c r="E144" s="231"/>
      <c r="F144" s="231"/>
      <c r="I144" s="19"/>
      <c r="J144" s="19"/>
      <c r="Q144" s="19"/>
      <c r="R144" s="19"/>
      <c r="S144" s="68"/>
      <c r="T144" s="68"/>
      <c r="U144" s="68"/>
      <c r="V144" s="68"/>
      <c r="W144" s="68"/>
      <c r="X144" s="68"/>
      <c r="Y144" s="68"/>
      <c r="Z144" s="68"/>
      <c r="AA144" s="68"/>
      <c r="AB144" s="68"/>
      <c r="AC144" s="68"/>
      <c r="AD144" s="68"/>
      <c r="AE144" s="68"/>
      <c r="AF144" s="68"/>
      <c r="AG144" s="68"/>
      <c r="AH144" s="19"/>
      <c r="AI144" s="19"/>
      <c r="AJ144" s="105"/>
      <c r="AM144" s="52"/>
      <c r="AN144" s="52"/>
      <c r="AO144" s="19"/>
      <c r="AP144" s="19"/>
      <c r="AQ144" s="19"/>
      <c r="AR144" s="19"/>
      <c r="AS144" s="19"/>
      <c r="AT144" s="19"/>
      <c r="AU144" s="19"/>
      <c r="AV144" s="44"/>
      <c r="AW144" s="44"/>
      <c r="AX144" s="44"/>
      <c r="AY144" s="44"/>
      <c r="AZ144" s="44"/>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20"/>
      <c r="CB144" s="19"/>
      <c r="CC144" s="82"/>
      <c r="CD144" s="82"/>
      <c r="CE144" s="43"/>
      <c r="CF144" s="19"/>
      <c r="CG144" s="19"/>
      <c r="CH144" s="19"/>
      <c r="CI144" s="19"/>
      <c r="CJ144" s="19"/>
      <c r="CL144" s="19"/>
      <c r="CM144" s="19"/>
      <c r="CN144" s="231"/>
      <c r="CO144" s="231"/>
      <c r="CP144" s="67"/>
      <c r="CQ144" s="73"/>
      <c r="CR144" s="104"/>
      <c r="CS144" s="67"/>
      <c r="CT144" s="73"/>
      <c r="CV144" s="67"/>
      <c r="CW144"/>
      <c r="DI144" s="96"/>
      <c r="DJ144"/>
      <c r="DN144" s="96"/>
      <c r="DO144"/>
      <c r="DS144" s="96"/>
      <c r="DT144"/>
      <c r="EN144" s="96"/>
      <c r="EO144"/>
      <c r="ES144" s="96"/>
      <c r="ET144"/>
      <c r="EX144" s="96"/>
      <c r="EY144"/>
      <c r="FY144" s="231"/>
      <c r="GH144" s="258"/>
      <c r="GK144" s="231"/>
      <c r="GT144" s="259"/>
      <c r="GU144" s="258"/>
      <c r="GX144" s="258"/>
      <c r="GY144" s="231"/>
      <c r="HH144" s="258"/>
      <c r="HK144" s="231"/>
      <c r="HT144" s="259"/>
      <c r="HU144" s="258"/>
      <c r="HV144" s="139"/>
      <c r="HW144" s="139"/>
      <c r="HX144" s="231"/>
      <c r="HZ144" s="258"/>
      <c r="IH144" s="258"/>
      <c r="IK144" s="231"/>
      <c r="IT144" s="259"/>
      <c r="IU144" s="258"/>
      <c r="IX144" s="258"/>
      <c r="IY144" s="231"/>
      <c r="JH144" s="258"/>
      <c r="JK144" s="231"/>
      <c r="JT144" s="5"/>
      <c r="JY144" s="109"/>
      <c r="JZ144"/>
      <c r="KA144" s="229"/>
      <c r="KQ144"/>
      <c r="KX144"/>
    </row>
    <row r="145" spans="1:310">
      <c r="A145">
        <v>120</v>
      </c>
      <c r="B145" s="19"/>
      <c r="C145" s="19"/>
      <c r="D145" s="231"/>
      <c r="E145" s="231"/>
      <c r="F145" s="231"/>
      <c r="I145" s="19"/>
      <c r="J145" s="19"/>
      <c r="Q145" s="19"/>
      <c r="R145" s="19"/>
      <c r="S145" s="68"/>
      <c r="T145" s="68"/>
      <c r="U145" s="68"/>
      <c r="V145" s="68"/>
      <c r="W145" s="68"/>
      <c r="X145" s="68"/>
      <c r="Y145" s="68"/>
      <c r="Z145" s="68"/>
      <c r="AA145" s="68"/>
      <c r="AB145" s="68"/>
      <c r="AC145" s="68"/>
      <c r="AD145" s="68"/>
      <c r="AE145" s="68"/>
      <c r="AF145" s="68"/>
      <c r="AG145" s="68"/>
      <c r="AH145" s="19"/>
      <c r="AI145" s="19"/>
      <c r="AJ145" s="105"/>
      <c r="AM145" s="52"/>
      <c r="AN145" s="52"/>
      <c r="AO145" s="19"/>
      <c r="AP145" s="19"/>
      <c r="AQ145" s="19"/>
      <c r="AR145" s="19"/>
      <c r="AS145" s="19"/>
      <c r="AT145" s="19"/>
      <c r="AU145" s="19"/>
      <c r="AV145" s="44"/>
      <c r="AW145" s="44"/>
      <c r="AX145" s="44"/>
      <c r="AY145" s="44"/>
      <c r="AZ145" s="44"/>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20"/>
      <c r="CB145" s="19"/>
      <c r="CC145" s="82"/>
      <c r="CD145" s="82"/>
      <c r="CE145" s="43"/>
      <c r="CF145" s="19"/>
      <c r="CG145" s="19"/>
      <c r="CH145" s="19"/>
      <c r="CI145" s="19"/>
      <c r="CJ145" s="19"/>
      <c r="CL145" s="19"/>
      <c r="CM145" s="19"/>
      <c r="CN145" s="231"/>
      <c r="CO145" s="231"/>
      <c r="CP145" s="67"/>
      <c r="CQ145" s="73"/>
      <c r="CR145" s="104"/>
      <c r="CS145" s="67"/>
      <c r="CT145" s="73"/>
      <c r="CV145" s="67"/>
      <c r="CW145"/>
      <c r="DI145" s="96"/>
      <c r="DJ145"/>
      <c r="DN145" s="96"/>
      <c r="DO145"/>
      <c r="DS145" s="96"/>
      <c r="DT145"/>
      <c r="EN145" s="96"/>
      <c r="EO145"/>
      <c r="ES145" s="96"/>
      <c r="ET145"/>
      <c r="EX145" s="96"/>
      <c r="EY145"/>
      <c r="FY145" s="231"/>
      <c r="GH145" s="258"/>
      <c r="GK145" s="231"/>
      <c r="GT145" s="259"/>
      <c r="GU145" s="258"/>
      <c r="GX145" s="258"/>
      <c r="GY145" s="231"/>
      <c r="HH145" s="258"/>
      <c r="HK145" s="231"/>
      <c r="HT145" s="259"/>
      <c r="HU145" s="258"/>
      <c r="HV145" s="139"/>
      <c r="HW145" s="139"/>
      <c r="HX145" s="231"/>
      <c r="HZ145" s="258"/>
      <c r="IH145" s="258"/>
      <c r="IK145" s="231"/>
      <c r="IT145" s="259"/>
      <c r="IU145" s="258"/>
      <c r="IX145" s="258"/>
      <c r="IY145" s="231"/>
      <c r="JH145" s="258"/>
      <c r="JK145" s="231"/>
      <c r="JT145" s="5"/>
      <c r="JY145" s="109"/>
      <c r="JZ145"/>
      <c r="KA145" s="229"/>
      <c r="KQ145"/>
      <c r="KX145"/>
    </row>
    <row r="146" spans="1:310">
      <c r="A146">
        <v>121</v>
      </c>
      <c r="B146" s="19"/>
      <c r="C146" s="19"/>
      <c r="D146" s="231"/>
      <c r="E146" s="231"/>
      <c r="F146" s="231"/>
      <c r="I146" s="19"/>
      <c r="J146" s="19"/>
      <c r="Q146" s="19"/>
      <c r="R146" s="19"/>
      <c r="S146" s="68"/>
      <c r="T146" s="68"/>
      <c r="U146" s="68"/>
      <c r="V146" s="68"/>
      <c r="W146" s="68"/>
      <c r="X146" s="68"/>
      <c r="Y146" s="68"/>
      <c r="Z146" s="68"/>
      <c r="AA146" s="68"/>
      <c r="AB146" s="68"/>
      <c r="AC146" s="68"/>
      <c r="AD146" s="68"/>
      <c r="AE146" s="68"/>
      <c r="AF146" s="68"/>
      <c r="AG146" s="68"/>
      <c r="AH146" s="19"/>
      <c r="AI146" s="19"/>
      <c r="AJ146" s="105"/>
      <c r="AM146" s="52"/>
      <c r="AN146" s="52"/>
      <c r="AO146" s="19"/>
      <c r="AP146" s="19"/>
      <c r="AQ146" s="19"/>
      <c r="AR146" s="19"/>
      <c r="AS146" s="19"/>
      <c r="AT146" s="19"/>
      <c r="AU146" s="19"/>
      <c r="AV146" s="44"/>
      <c r="AW146" s="44"/>
      <c r="AX146" s="44"/>
      <c r="AY146" s="44"/>
      <c r="AZ146" s="44"/>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20"/>
      <c r="CB146" s="19"/>
      <c r="CC146" s="82"/>
      <c r="CD146" s="82"/>
      <c r="CE146" s="43"/>
      <c r="CF146" s="19"/>
      <c r="CG146" s="19"/>
      <c r="CH146" s="19"/>
      <c r="CI146" s="19"/>
      <c r="CJ146" s="19"/>
      <c r="CL146" s="19"/>
      <c r="CM146" s="19"/>
      <c r="CN146" s="231"/>
      <c r="CO146" s="231"/>
      <c r="CP146" s="67"/>
      <c r="CQ146" s="73"/>
      <c r="CR146" s="104"/>
      <c r="CS146" s="67"/>
      <c r="CT146" s="73"/>
      <c r="CV146" s="67"/>
      <c r="CW146"/>
      <c r="DI146" s="96"/>
      <c r="DJ146"/>
      <c r="DN146" s="96"/>
      <c r="DO146"/>
      <c r="DS146" s="96"/>
      <c r="DT146"/>
      <c r="EN146" s="96"/>
      <c r="EO146"/>
      <c r="ES146" s="96"/>
      <c r="ET146"/>
      <c r="EX146" s="96"/>
      <c r="EY146"/>
      <c r="FY146" s="231"/>
      <c r="GH146" s="258"/>
      <c r="GK146" s="231"/>
      <c r="GT146" s="259"/>
      <c r="GU146" s="258"/>
      <c r="GX146" s="258"/>
      <c r="GY146" s="231"/>
      <c r="HH146" s="258"/>
      <c r="HK146" s="231"/>
      <c r="HT146" s="259"/>
      <c r="HU146" s="258"/>
      <c r="HV146" s="139"/>
      <c r="HW146" s="139"/>
      <c r="HX146" s="231"/>
      <c r="HZ146" s="258"/>
      <c r="IH146" s="258"/>
      <c r="IK146" s="231"/>
      <c r="IT146" s="259"/>
      <c r="IU146" s="258"/>
      <c r="IX146" s="258"/>
      <c r="IY146" s="231"/>
      <c r="JH146" s="258"/>
      <c r="JK146" s="231"/>
      <c r="JT146" s="5"/>
      <c r="JY146" s="109"/>
      <c r="JZ146"/>
      <c r="KA146" s="229"/>
      <c r="KQ146"/>
      <c r="KX146"/>
    </row>
    <row r="147" spans="1:310">
      <c r="A147">
        <v>122</v>
      </c>
      <c r="B147" s="19"/>
      <c r="C147" s="19"/>
      <c r="D147" s="231"/>
      <c r="E147" s="231"/>
      <c r="F147" s="231"/>
      <c r="I147" s="19"/>
      <c r="J147" s="19"/>
      <c r="Q147" s="19"/>
      <c r="R147" s="19"/>
      <c r="S147" s="68"/>
      <c r="T147" s="68"/>
      <c r="U147" s="68"/>
      <c r="V147" s="68"/>
      <c r="W147" s="68"/>
      <c r="X147" s="68"/>
      <c r="Y147" s="68"/>
      <c r="Z147" s="68"/>
      <c r="AA147" s="68"/>
      <c r="AB147" s="68"/>
      <c r="AC147" s="68"/>
      <c r="AD147" s="68"/>
      <c r="AE147" s="68"/>
      <c r="AF147" s="68"/>
      <c r="AG147" s="68"/>
      <c r="AH147" s="19"/>
      <c r="AI147" s="19"/>
      <c r="AJ147" s="105"/>
      <c r="AM147" s="52"/>
      <c r="AN147" s="52"/>
      <c r="AO147" s="19"/>
      <c r="AP147" s="19"/>
      <c r="AQ147" s="19"/>
      <c r="AR147" s="19"/>
      <c r="AS147" s="19"/>
      <c r="AT147" s="19"/>
      <c r="AU147" s="19"/>
      <c r="AV147" s="44"/>
      <c r="AW147" s="44"/>
      <c r="AX147" s="44"/>
      <c r="AY147" s="44"/>
      <c r="AZ147" s="44"/>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20"/>
      <c r="CB147" s="19"/>
      <c r="CC147" s="82"/>
      <c r="CD147" s="82"/>
      <c r="CE147" s="43"/>
      <c r="CF147" s="19"/>
      <c r="CG147" s="19"/>
      <c r="CH147" s="19"/>
      <c r="CI147" s="19"/>
      <c r="CJ147" s="19"/>
      <c r="CL147" s="19"/>
      <c r="CM147" s="19"/>
      <c r="CN147" s="231"/>
      <c r="CO147" s="231"/>
      <c r="CP147" s="67"/>
      <c r="CQ147" s="73"/>
      <c r="CR147" s="104"/>
      <c r="CS147" s="67"/>
      <c r="CT147" s="73"/>
      <c r="CV147" s="67"/>
      <c r="CW147"/>
      <c r="DI147" s="96"/>
      <c r="DJ147"/>
      <c r="DN147" s="96"/>
      <c r="DO147"/>
      <c r="DS147" s="96"/>
      <c r="DT147"/>
      <c r="EN147" s="96"/>
      <c r="EO147"/>
      <c r="ES147" s="96"/>
      <c r="ET147"/>
      <c r="EX147" s="96"/>
      <c r="EY147"/>
      <c r="FY147" s="231"/>
      <c r="GH147" s="258"/>
      <c r="GK147" s="231"/>
      <c r="GT147" s="259"/>
      <c r="GU147" s="258"/>
      <c r="GX147" s="258"/>
      <c r="GY147" s="231"/>
      <c r="HH147" s="258"/>
      <c r="HK147" s="231"/>
      <c r="HT147" s="259"/>
      <c r="HU147" s="258"/>
      <c r="HV147" s="139"/>
      <c r="HW147" s="139"/>
      <c r="HX147" s="231"/>
      <c r="HZ147" s="258"/>
      <c r="IH147" s="258"/>
      <c r="IK147" s="231"/>
      <c r="IT147" s="259"/>
      <c r="IU147" s="258"/>
      <c r="IX147" s="258"/>
      <c r="IY147" s="231"/>
      <c r="JH147" s="258"/>
      <c r="JK147" s="231"/>
      <c r="JT147" s="5"/>
      <c r="JY147" s="109"/>
      <c r="JZ147"/>
      <c r="KA147" s="229"/>
      <c r="KQ147"/>
      <c r="KX147"/>
    </row>
    <row r="148" spans="1:310">
      <c r="A148">
        <v>123</v>
      </c>
      <c r="B148" s="19"/>
      <c r="C148" s="19"/>
      <c r="D148" s="231"/>
      <c r="E148" s="231"/>
      <c r="F148" s="231"/>
      <c r="I148" s="19"/>
      <c r="J148" s="19"/>
      <c r="Q148" s="19"/>
      <c r="R148" s="19"/>
      <c r="S148" s="68"/>
      <c r="T148" s="68"/>
      <c r="U148" s="68"/>
      <c r="V148" s="68"/>
      <c r="W148" s="68"/>
      <c r="X148" s="68"/>
      <c r="Y148" s="68"/>
      <c r="Z148" s="68"/>
      <c r="AA148" s="68"/>
      <c r="AB148" s="68"/>
      <c r="AC148" s="68"/>
      <c r="AD148" s="68"/>
      <c r="AE148" s="68"/>
      <c r="AF148" s="68"/>
      <c r="AG148" s="68"/>
      <c r="AH148" s="19"/>
      <c r="AI148" s="19"/>
      <c r="AJ148" s="105"/>
      <c r="AM148" s="52"/>
      <c r="AN148" s="52"/>
      <c r="AO148" s="19"/>
      <c r="AP148" s="19"/>
      <c r="AQ148" s="19"/>
      <c r="AR148" s="19"/>
      <c r="AS148" s="19"/>
      <c r="AT148" s="19"/>
      <c r="AU148" s="19"/>
      <c r="AV148" s="44"/>
      <c r="AW148" s="44"/>
      <c r="AX148" s="44"/>
      <c r="AY148" s="44"/>
      <c r="AZ148" s="44"/>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20"/>
      <c r="CB148" s="19"/>
      <c r="CC148" s="82"/>
      <c r="CD148" s="82"/>
      <c r="CE148" s="43"/>
      <c r="CF148" s="19"/>
      <c r="CG148" s="19"/>
      <c r="CH148" s="19"/>
      <c r="CI148" s="19"/>
      <c r="CJ148" s="19"/>
      <c r="CL148" s="19"/>
      <c r="CM148" s="19"/>
      <c r="CN148" s="231"/>
      <c r="CO148" s="231"/>
      <c r="CP148" s="67"/>
      <c r="CQ148" s="73"/>
      <c r="CR148" s="104"/>
      <c r="CS148" s="67"/>
      <c r="CT148" s="73"/>
      <c r="CV148" s="67"/>
      <c r="CW148"/>
      <c r="DI148" s="96"/>
      <c r="DJ148"/>
      <c r="DN148" s="96"/>
      <c r="DO148"/>
      <c r="DS148" s="96"/>
      <c r="DT148"/>
      <c r="EN148" s="96"/>
      <c r="EO148"/>
      <c r="ES148" s="96"/>
      <c r="ET148"/>
      <c r="EX148" s="96"/>
      <c r="EY148"/>
      <c r="FY148" s="231"/>
      <c r="GH148" s="258"/>
      <c r="GK148" s="231"/>
      <c r="GT148" s="259"/>
      <c r="GU148" s="258"/>
      <c r="GX148" s="258"/>
      <c r="GY148" s="231"/>
      <c r="HH148" s="258"/>
      <c r="HK148" s="231"/>
      <c r="HT148" s="259"/>
      <c r="HU148" s="258"/>
      <c r="HV148" s="139"/>
      <c r="HW148" s="139"/>
      <c r="HX148" s="231"/>
      <c r="HZ148" s="258"/>
      <c r="IH148" s="258"/>
      <c r="IK148" s="231"/>
      <c r="IT148" s="259"/>
      <c r="IU148" s="258"/>
      <c r="IX148" s="258"/>
      <c r="IY148" s="231"/>
      <c r="JH148" s="258"/>
      <c r="JK148" s="231"/>
      <c r="JT148" s="5"/>
      <c r="JY148" s="109"/>
      <c r="JZ148"/>
      <c r="KA148" s="229"/>
      <c r="KQ148"/>
      <c r="KX148"/>
    </row>
    <row r="149" spans="1:310">
      <c r="A149">
        <v>124</v>
      </c>
      <c r="B149" s="19"/>
      <c r="C149" s="19"/>
      <c r="D149" s="231"/>
      <c r="E149" s="231"/>
      <c r="F149" s="231"/>
      <c r="I149" s="19"/>
      <c r="J149" s="19"/>
      <c r="Q149" s="19"/>
      <c r="R149" s="19"/>
      <c r="S149" s="68"/>
      <c r="T149" s="68"/>
      <c r="U149" s="68"/>
      <c r="V149" s="68"/>
      <c r="W149" s="68"/>
      <c r="X149" s="68"/>
      <c r="Y149" s="68"/>
      <c r="Z149" s="68"/>
      <c r="AA149" s="68"/>
      <c r="AB149" s="68"/>
      <c r="AC149" s="68"/>
      <c r="AD149" s="68"/>
      <c r="AE149" s="68"/>
      <c r="AF149" s="68"/>
      <c r="AG149" s="68"/>
      <c r="AH149" s="19"/>
      <c r="AI149" s="19"/>
      <c r="AJ149" s="105"/>
      <c r="AM149" s="52"/>
      <c r="AN149" s="52"/>
      <c r="AO149" s="19"/>
      <c r="AP149" s="19"/>
      <c r="AQ149" s="19"/>
      <c r="AR149" s="19"/>
      <c r="AS149" s="19"/>
      <c r="AT149" s="19"/>
      <c r="AU149" s="19"/>
      <c r="AV149" s="44"/>
      <c r="AW149" s="44"/>
      <c r="AX149" s="44"/>
      <c r="AY149" s="44"/>
      <c r="AZ149" s="44"/>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20"/>
      <c r="CB149" s="19"/>
      <c r="CC149" s="82"/>
      <c r="CD149" s="82"/>
      <c r="CE149" s="43"/>
      <c r="CF149" s="19"/>
      <c r="CG149" s="19"/>
      <c r="CH149" s="19"/>
      <c r="CI149" s="19"/>
      <c r="CJ149" s="19"/>
      <c r="CL149" s="19"/>
      <c r="CM149" s="19"/>
      <c r="CN149" s="231"/>
      <c r="CO149" s="231"/>
      <c r="CP149" s="67"/>
      <c r="CQ149" s="73"/>
      <c r="CR149" s="104"/>
      <c r="CS149" s="67"/>
      <c r="CT149" s="73"/>
      <c r="CV149" s="67"/>
      <c r="CW149"/>
      <c r="DI149" s="96"/>
      <c r="DJ149"/>
      <c r="DN149" s="96"/>
      <c r="DO149"/>
      <c r="DS149" s="96"/>
      <c r="DT149"/>
      <c r="EN149" s="96"/>
      <c r="EO149"/>
      <c r="ES149" s="96"/>
      <c r="ET149"/>
      <c r="EX149" s="96"/>
      <c r="EY149"/>
      <c r="FY149" s="231"/>
      <c r="GH149" s="258"/>
      <c r="GK149" s="231"/>
      <c r="GT149" s="259"/>
      <c r="GU149" s="258"/>
      <c r="GX149" s="258"/>
      <c r="GY149" s="231"/>
      <c r="HH149" s="258"/>
      <c r="HK149" s="231"/>
      <c r="HT149" s="259"/>
      <c r="HU149" s="258"/>
      <c r="HV149" s="139"/>
      <c r="HW149" s="139"/>
      <c r="HX149" s="231"/>
      <c r="HZ149" s="258"/>
      <c r="IH149" s="258"/>
      <c r="IK149" s="231"/>
      <c r="IT149" s="259"/>
      <c r="IU149" s="258"/>
      <c r="IX149" s="258"/>
      <c r="IY149" s="231"/>
      <c r="JH149" s="258"/>
      <c r="JK149" s="231"/>
      <c r="JT149" s="5"/>
      <c r="JY149" s="109"/>
      <c r="JZ149"/>
      <c r="KA149" s="229"/>
      <c r="KQ149"/>
      <c r="KX149"/>
    </row>
    <row r="150" spans="1:310">
      <c r="A150">
        <v>125</v>
      </c>
      <c r="B150" s="19"/>
      <c r="C150" s="19"/>
      <c r="D150" s="231"/>
      <c r="E150" s="231"/>
      <c r="F150" s="231"/>
      <c r="I150" s="19"/>
      <c r="J150" s="19"/>
      <c r="Q150" s="19"/>
      <c r="R150" s="19"/>
      <c r="S150" s="68"/>
      <c r="T150" s="68"/>
      <c r="U150" s="68"/>
      <c r="V150" s="68"/>
      <c r="W150" s="68"/>
      <c r="X150" s="68"/>
      <c r="Y150" s="68"/>
      <c r="Z150" s="68"/>
      <c r="AA150" s="68"/>
      <c r="AB150" s="68"/>
      <c r="AC150" s="68"/>
      <c r="AD150" s="68"/>
      <c r="AE150" s="68"/>
      <c r="AF150" s="68"/>
      <c r="AG150" s="68"/>
      <c r="AH150" s="19"/>
      <c r="AI150" s="19"/>
      <c r="AJ150" s="105"/>
      <c r="AM150" s="52"/>
      <c r="AN150" s="52"/>
      <c r="AO150" s="19"/>
      <c r="AP150" s="19"/>
      <c r="AQ150" s="19"/>
      <c r="AR150" s="19"/>
      <c r="AS150" s="19"/>
      <c r="AT150" s="19"/>
      <c r="AU150" s="19"/>
      <c r="AV150" s="44"/>
      <c r="AW150" s="44"/>
      <c r="AX150" s="44"/>
      <c r="AY150" s="44"/>
      <c r="AZ150" s="44"/>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20"/>
      <c r="CB150" s="19"/>
      <c r="CC150" s="82"/>
      <c r="CD150" s="82"/>
      <c r="CE150" s="43"/>
      <c r="CF150" s="19"/>
      <c r="CG150" s="19"/>
      <c r="CH150" s="19"/>
      <c r="CI150" s="19"/>
      <c r="CJ150" s="19"/>
      <c r="CL150" s="19"/>
      <c r="CM150" s="19"/>
      <c r="CN150" s="231"/>
      <c r="CO150" s="231"/>
      <c r="CP150" s="67"/>
      <c r="CQ150" s="73"/>
      <c r="CR150" s="104"/>
      <c r="CS150" s="67"/>
      <c r="CT150" s="73"/>
      <c r="CV150" s="67"/>
      <c r="CW150"/>
      <c r="DI150" s="96"/>
      <c r="DJ150"/>
      <c r="DN150" s="96"/>
      <c r="DO150"/>
      <c r="DS150" s="96"/>
      <c r="DT150"/>
      <c r="EN150" s="96"/>
      <c r="EO150"/>
      <c r="ES150" s="96"/>
      <c r="ET150"/>
      <c r="EX150" s="96"/>
      <c r="EY150"/>
      <c r="FY150" s="231"/>
      <c r="GH150" s="258"/>
      <c r="GK150" s="231"/>
      <c r="GT150" s="259"/>
      <c r="GU150" s="258"/>
      <c r="GX150" s="258"/>
      <c r="GY150" s="231"/>
      <c r="HH150" s="258"/>
      <c r="HK150" s="231"/>
      <c r="HT150" s="259"/>
      <c r="HU150" s="258"/>
      <c r="HV150" s="139"/>
      <c r="HW150" s="139"/>
      <c r="HX150" s="231"/>
      <c r="HZ150" s="258"/>
      <c r="IH150" s="258"/>
      <c r="IK150" s="231"/>
      <c r="IT150" s="259"/>
      <c r="IU150" s="258"/>
      <c r="IX150" s="258"/>
      <c r="IY150" s="231"/>
      <c r="JH150" s="258"/>
      <c r="JK150" s="231"/>
      <c r="JT150" s="5"/>
      <c r="JY150" s="109"/>
      <c r="JZ150"/>
      <c r="KA150" s="229"/>
      <c r="KQ150"/>
      <c r="KX150"/>
    </row>
    <row r="151" spans="1:310">
      <c r="A151">
        <v>126</v>
      </c>
      <c r="B151" s="19"/>
      <c r="C151" s="19"/>
      <c r="D151" s="231"/>
      <c r="E151" s="231"/>
      <c r="F151" s="231"/>
      <c r="I151" s="19"/>
      <c r="J151" s="19"/>
      <c r="Q151" s="19"/>
      <c r="R151" s="19"/>
      <c r="S151" s="68"/>
      <c r="T151" s="68"/>
      <c r="U151" s="68"/>
      <c r="V151" s="68"/>
      <c r="W151" s="68"/>
      <c r="X151" s="68"/>
      <c r="Y151" s="68"/>
      <c r="Z151" s="68"/>
      <c r="AA151" s="68"/>
      <c r="AB151" s="68"/>
      <c r="AC151" s="68"/>
      <c r="AD151" s="68"/>
      <c r="AE151" s="68"/>
      <c r="AF151" s="68"/>
      <c r="AG151" s="68"/>
      <c r="AH151" s="19"/>
      <c r="AI151" s="19"/>
      <c r="AJ151" s="105"/>
      <c r="AM151" s="52"/>
      <c r="AN151" s="52"/>
      <c r="AO151" s="19"/>
      <c r="AP151" s="19"/>
      <c r="AQ151" s="19"/>
      <c r="AR151" s="19"/>
      <c r="AS151" s="19"/>
      <c r="AT151" s="19"/>
      <c r="AU151" s="19"/>
      <c r="AV151" s="44"/>
      <c r="AW151" s="44"/>
      <c r="AX151" s="44"/>
      <c r="AY151" s="44"/>
      <c r="AZ151" s="44"/>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20"/>
      <c r="CB151" s="19"/>
      <c r="CC151" s="82"/>
      <c r="CD151" s="82"/>
      <c r="CE151" s="43"/>
      <c r="CF151" s="19"/>
      <c r="CG151" s="19"/>
      <c r="CH151" s="19"/>
      <c r="CI151" s="19"/>
      <c r="CJ151" s="19"/>
      <c r="CL151" s="19"/>
      <c r="CM151" s="19"/>
      <c r="CN151" s="231"/>
      <c r="CO151" s="231"/>
      <c r="CP151" s="67"/>
      <c r="CQ151" s="73"/>
      <c r="CR151" s="104"/>
      <c r="CS151" s="67"/>
      <c r="CT151" s="73"/>
      <c r="CV151" s="67"/>
      <c r="CW151"/>
      <c r="DI151" s="96"/>
      <c r="DJ151"/>
      <c r="DN151" s="96"/>
      <c r="DO151"/>
      <c r="DS151" s="96"/>
      <c r="DT151"/>
      <c r="EN151" s="96"/>
      <c r="EO151"/>
      <c r="ES151" s="96"/>
      <c r="ET151"/>
      <c r="EX151" s="96"/>
      <c r="EY151"/>
      <c r="FY151" s="231"/>
      <c r="GH151" s="258"/>
      <c r="GK151" s="231"/>
      <c r="GT151" s="259"/>
      <c r="GU151" s="258"/>
      <c r="GX151" s="258"/>
      <c r="GY151" s="231"/>
      <c r="HH151" s="258"/>
      <c r="HK151" s="231"/>
      <c r="HT151" s="259"/>
      <c r="HU151" s="258"/>
      <c r="HV151" s="139"/>
      <c r="HW151" s="139"/>
      <c r="HX151" s="231"/>
      <c r="HZ151" s="258"/>
      <c r="IH151" s="258"/>
      <c r="IK151" s="231"/>
      <c r="IT151" s="259"/>
      <c r="IU151" s="258"/>
      <c r="IX151" s="258"/>
      <c r="IY151" s="231"/>
      <c r="JH151" s="258"/>
      <c r="JK151" s="231"/>
      <c r="JT151" s="5"/>
      <c r="JY151" s="109"/>
      <c r="JZ151"/>
      <c r="KA151" s="229"/>
      <c r="KQ151"/>
      <c r="KX151"/>
    </row>
    <row r="152" spans="1:310">
      <c r="A152">
        <v>127</v>
      </c>
      <c r="B152" s="19"/>
      <c r="C152" s="19"/>
      <c r="D152" s="231"/>
      <c r="E152" s="231"/>
      <c r="F152" s="231"/>
      <c r="I152" s="19"/>
      <c r="J152" s="19"/>
      <c r="Q152" s="19"/>
      <c r="R152" s="19"/>
      <c r="S152" s="68"/>
      <c r="T152" s="68"/>
      <c r="U152" s="68"/>
      <c r="V152" s="68"/>
      <c r="W152" s="68"/>
      <c r="X152" s="68"/>
      <c r="Y152" s="68"/>
      <c r="Z152" s="68"/>
      <c r="AA152" s="68"/>
      <c r="AB152" s="68"/>
      <c r="AC152" s="68"/>
      <c r="AD152" s="68"/>
      <c r="AE152" s="68"/>
      <c r="AF152" s="68"/>
      <c r="AG152" s="68"/>
      <c r="AH152" s="19"/>
      <c r="AI152" s="19"/>
      <c r="AJ152" s="105"/>
      <c r="AM152" s="52"/>
      <c r="AN152" s="52"/>
      <c r="AO152" s="19"/>
      <c r="AP152" s="19"/>
      <c r="AQ152" s="19"/>
      <c r="AR152" s="19"/>
      <c r="AS152" s="19"/>
      <c r="AT152" s="19"/>
      <c r="AU152" s="19"/>
      <c r="AV152" s="44"/>
      <c r="AW152" s="44"/>
      <c r="AX152" s="44"/>
      <c r="AY152" s="44"/>
      <c r="AZ152" s="44"/>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20"/>
      <c r="CB152" s="19"/>
      <c r="CC152" s="82"/>
      <c r="CD152" s="82"/>
      <c r="CE152" s="43"/>
      <c r="CF152" s="19"/>
      <c r="CG152" s="19"/>
      <c r="CH152" s="19"/>
      <c r="CI152" s="19"/>
      <c r="CJ152" s="19"/>
      <c r="CL152" s="19"/>
      <c r="CM152" s="19"/>
      <c r="CN152" s="231"/>
      <c r="CO152" s="231"/>
      <c r="CP152" s="67"/>
      <c r="CQ152" s="73"/>
      <c r="CR152" s="104"/>
      <c r="CS152" s="67"/>
      <c r="CT152" s="73"/>
      <c r="CV152" s="67"/>
      <c r="CW152"/>
      <c r="DI152" s="96"/>
      <c r="DJ152"/>
      <c r="DN152" s="96"/>
      <c r="DO152"/>
      <c r="DS152" s="96"/>
      <c r="DT152"/>
      <c r="EN152" s="96"/>
      <c r="EO152"/>
      <c r="ES152" s="96"/>
      <c r="ET152"/>
      <c r="EX152" s="96"/>
      <c r="EY152"/>
      <c r="FY152" s="231"/>
      <c r="GH152" s="258"/>
      <c r="GK152" s="231"/>
      <c r="GT152" s="259"/>
      <c r="GU152" s="258"/>
      <c r="GX152" s="258"/>
      <c r="GY152" s="231"/>
      <c r="HH152" s="258"/>
      <c r="HK152" s="231"/>
      <c r="HT152" s="259"/>
      <c r="HU152" s="258"/>
      <c r="HV152" s="139"/>
      <c r="HW152" s="139"/>
      <c r="HX152" s="231"/>
      <c r="HZ152" s="258"/>
      <c r="IH152" s="258"/>
      <c r="IK152" s="231"/>
      <c r="IT152" s="259"/>
      <c r="IU152" s="258"/>
      <c r="IX152" s="258"/>
      <c r="IY152" s="231"/>
      <c r="JH152" s="258"/>
      <c r="JK152" s="231"/>
      <c r="JT152" s="5"/>
      <c r="JY152" s="109"/>
      <c r="JZ152"/>
      <c r="KA152" s="229"/>
      <c r="KQ152"/>
      <c r="KX152"/>
    </row>
    <row r="153" spans="1:310">
      <c r="A153">
        <v>128</v>
      </c>
      <c r="B153" s="19"/>
      <c r="C153" s="19"/>
      <c r="D153" s="231"/>
      <c r="E153" s="231"/>
      <c r="F153" s="231"/>
      <c r="I153" s="19"/>
      <c r="J153" s="19"/>
      <c r="Q153" s="19"/>
      <c r="R153" s="19"/>
      <c r="S153" s="68"/>
      <c r="T153" s="68"/>
      <c r="U153" s="68"/>
      <c r="V153" s="68"/>
      <c r="W153" s="68"/>
      <c r="X153" s="68"/>
      <c r="Y153" s="68"/>
      <c r="Z153" s="68"/>
      <c r="AA153" s="68"/>
      <c r="AB153" s="68"/>
      <c r="AC153" s="68"/>
      <c r="AD153" s="68"/>
      <c r="AE153" s="68"/>
      <c r="AF153" s="68"/>
      <c r="AG153" s="68"/>
      <c r="AH153" s="19"/>
      <c r="AI153" s="19"/>
      <c r="AJ153" s="105"/>
      <c r="AM153" s="52"/>
      <c r="AN153" s="52"/>
      <c r="AO153" s="19"/>
      <c r="AP153" s="19"/>
      <c r="AQ153" s="19"/>
      <c r="AR153" s="19"/>
      <c r="AS153" s="19"/>
      <c r="AT153" s="19"/>
      <c r="AU153" s="19"/>
      <c r="AV153" s="44"/>
      <c r="AW153" s="44"/>
      <c r="AX153" s="44"/>
      <c r="AY153" s="44"/>
      <c r="AZ153" s="44"/>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20"/>
      <c r="CB153" s="19"/>
      <c r="CC153" s="82"/>
      <c r="CD153" s="82"/>
      <c r="CE153" s="43"/>
      <c r="CF153" s="19"/>
      <c r="CG153" s="19"/>
      <c r="CH153" s="19"/>
      <c r="CI153" s="19"/>
      <c r="CJ153" s="19"/>
      <c r="CL153" s="19"/>
      <c r="CM153" s="19"/>
      <c r="CN153" s="231"/>
      <c r="CO153" s="231"/>
      <c r="CP153" s="67"/>
      <c r="CQ153" s="73"/>
      <c r="CR153" s="104"/>
      <c r="CS153" s="67"/>
      <c r="CT153" s="73"/>
      <c r="CV153" s="67"/>
      <c r="CW153"/>
      <c r="DI153" s="96"/>
      <c r="DJ153"/>
      <c r="DN153" s="96"/>
      <c r="DO153"/>
      <c r="DS153" s="96"/>
      <c r="DT153"/>
      <c r="EN153" s="96"/>
      <c r="EO153"/>
      <c r="ES153" s="96"/>
      <c r="ET153"/>
      <c r="EX153" s="96"/>
      <c r="EY153"/>
      <c r="FY153" s="231"/>
      <c r="GH153" s="258"/>
      <c r="GK153" s="231"/>
      <c r="GT153" s="259"/>
      <c r="GU153" s="258"/>
      <c r="GX153" s="258"/>
      <c r="GY153" s="231"/>
      <c r="HH153" s="258"/>
      <c r="HK153" s="231"/>
      <c r="HT153" s="259"/>
      <c r="HU153" s="258"/>
      <c r="HV153" s="139"/>
      <c r="HW153" s="139"/>
      <c r="HX153" s="231"/>
      <c r="HZ153" s="258"/>
      <c r="IH153" s="258"/>
      <c r="IK153" s="231"/>
      <c r="IT153" s="259"/>
      <c r="IU153" s="258"/>
      <c r="IX153" s="258"/>
      <c r="IY153" s="231"/>
      <c r="JH153" s="258"/>
      <c r="JK153" s="231"/>
      <c r="JT153" s="5"/>
      <c r="JY153" s="109"/>
      <c r="JZ153"/>
      <c r="KA153" s="229"/>
      <c r="KQ153"/>
      <c r="KX153"/>
    </row>
    <row r="154" spans="1:310">
      <c r="A154">
        <v>129</v>
      </c>
      <c r="B154" s="19"/>
      <c r="C154" s="19"/>
      <c r="D154" s="231"/>
      <c r="E154" s="231"/>
      <c r="F154" s="231"/>
      <c r="I154" s="19"/>
      <c r="J154" s="19"/>
      <c r="Q154" s="19"/>
      <c r="R154" s="19"/>
      <c r="S154" s="68"/>
      <c r="T154" s="68"/>
      <c r="U154" s="68"/>
      <c r="V154" s="68"/>
      <c r="W154" s="68"/>
      <c r="X154" s="68"/>
      <c r="Y154" s="68"/>
      <c r="Z154" s="68"/>
      <c r="AA154" s="68"/>
      <c r="AB154" s="68"/>
      <c r="AC154" s="68"/>
      <c r="AD154" s="68"/>
      <c r="AE154" s="68"/>
      <c r="AF154" s="68"/>
      <c r="AG154" s="68"/>
      <c r="AH154" s="19"/>
      <c r="AI154" s="19"/>
      <c r="AJ154" s="105"/>
      <c r="AM154" s="52"/>
      <c r="AN154" s="52"/>
      <c r="AO154" s="19"/>
      <c r="AP154" s="19"/>
      <c r="AQ154" s="19"/>
      <c r="AR154" s="19"/>
      <c r="AS154" s="19"/>
      <c r="AT154" s="19"/>
      <c r="AU154" s="19"/>
      <c r="AV154" s="44"/>
      <c r="AW154" s="44"/>
      <c r="AX154" s="44"/>
      <c r="AY154" s="44"/>
      <c r="AZ154" s="44"/>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20"/>
      <c r="CB154" s="19"/>
      <c r="CC154" s="82"/>
      <c r="CD154" s="82"/>
      <c r="CE154" s="43"/>
      <c r="CF154" s="19"/>
      <c r="CG154" s="19"/>
      <c r="CH154" s="19"/>
      <c r="CI154" s="19"/>
      <c r="CJ154" s="19"/>
      <c r="CL154" s="19"/>
      <c r="CM154" s="19"/>
      <c r="CN154" s="231"/>
      <c r="CO154" s="231"/>
      <c r="CP154" s="67"/>
      <c r="CQ154" s="73"/>
      <c r="CR154" s="104"/>
      <c r="CS154" s="67"/>
      <c r="CT154" s="73"/>
      <c r="CV154" s="67"/>
      <c r="CW154"/>
      <c r="DI154" s="96"/>
      <c r="DJ154"/>
      <c r="DN154" s="96"/>
      <c r="DO154"/>
      <c r="DS154" s="96"/>
      <c r="DT154"/>
      <c r="EN154" s="96"/>
      <c r="EO154"/>
      <c r="ES154" s="96"/>
      <c r="ET154"/>
      <c r="EX154" s="96"/>
      <c r="EY154"/>
      <c r="FY154" s="231"/>
      <c r="GH154" s="258"/>
      <c r="GK154" s="231"/>
      <c r="GT154" s="259"/>
      <c r="GU154" s="258"/>
      <c r="GX154" s="258"/>
      <c r="GY154" s="231"/>
      <c r="HH154" s="258"/>
      <c r="HK154" s="231"/>
      <c r="HT154" s="259"/>
      <c r="HU154" s="258"/>
      <c r="HV154" s="139"/>
      <c r="HW154" s="139"/>
      <c r="HX154" s="231"/>
      <c r="HZ154" s="258"/>
      <c r="IH154" s="258"/>
      <c r="IK154" s="231"/>
      <c r="IT154" s="259"/>
      <c r="IU154" s="258"/>
      <c r="IX154" s="258"/>
      <c r="IY154" s="231"/>
      <c r="JH154" s="258"/>
      <c r="JK154" s="231"/>
      <c r="JT154" s="5"/>
      <c r="JY154" s="109"/>
      <c r="JZ154"/>
      <c r="KA154" s="229"/>
      <c r="KQ154"/>
      <c r="KX154"/>
    </row>
    <row r="155" spans="1:310">
      <c r="A155">
        <v>130</v>
      </c>
      <c r="B155" s="19"/>
      <c r="C155" s="19"/>
      <c r="D155" s="231"/>
      <c r="E155" s="231"/>
      <c r="F155" s="231"/>
      <c r="I155" s="19"/>
      <c r="J155" s="19"/>
      <c r="Q155" s="19"/>
      <c r="R155" s="19"/>
      <c r="S155" s="68"/>
      <c r="T155" s="68"/>
      <c r="U155" s="68"/>
      <c r="V155" s="68"/>
      <c r="W155" s="68"/>
      <c r="X155" s="68"/>
      <c r="Y155" s="68"/>
      <c r="Z155" s="68"/>
      <c r="AA155" s="68"/>
      <c r="AB155" s="68"/>
      <c r="AC155" s="68"/>
      <c r="AD155" s="68"/>
      <c r="AE155" s="68"/>
      <c r="AF155" s="68"/>
      <c r="AG155" s="68"/>
      <c r="AH155" s="19"/>
      <c r="AI155" s="19"/>
      <c r="AJ155" s="105"/>
      <c r="AM155" s="52"/>
      <c r="AN155" s="52"/>
      <c r="AO155" s="19"/>
      <c r="AP155" s="19"/>
      <c r="AQ155" s="19"/>
      <c r="AR155" s="19"/>
      <c r="AS155" s="19"/>
      <c r="AT155" s="19"/>
      <c r="AU155" s="19"/>
      <c r="AV155" s="44"/>
      <c r="AW155" s="44"/>
      <c r="AX155" s="44"/>
      <c r="AY155" s="44"/>
      <c r="AZ155" s="44"/>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20"/>
      <c r="CB155" s="19"/>
      <c r="CC155" s="82"/>
      <c r="CD155" s="82"/>
      <c r="CE155" s="43"/>
      <c r="CF155" s="19"/>
      <c r="CG155" s="19"/>
      <c r="CH155" s="19"/>
      <c r="CI155" s="19"/>
      <c r="CJ155" s="19"/>
      <c r="CL155" s="19"/>
      <c r="CM155" s="19"/>
      <c r="CN155" s="231"/>
      <c r="CO155" s="231"/>
      <c r="CP155" s="67"/>
      <c r="CQ155" s="73"/>
      <c r="CR155" s="104"/>
      <c r="CS155" s="67"/>
      <c r="CT155" s="73"/>
      <c r="CV155" s="67"/>
      <c r="CW155"/>
      <c r="DI155" s="96"/>
      <c r="DJ155"/>
      <c r="DN155" s="96"/>
      <c r="DO155"/>
      <c r="DS155" s="96"/>
      <c r="DT155"/>
      <c r="EN155" s="96"/>
      <c r="EO155"/>
      <c r="ES155" s="96"/>
      <c r="ET155"/>
      <c r="EX155" s="96"/>
      <c r="EY155"/>
      <c r="FY155" s="231"/>
      <c r="GH155" s="258"/>
      <c r="GK155" s="231"/>
      <c r="GT155" s="259"/>
      <c r="GU155" s="258"/>
      <c r="GX155" s="258"/>
      <c r="GY155" s="231"/>
      <c r="HH155" s="258"/>
      <c r="HK155" s="231"/>
      <c r="HT155" s="259"/>
      <c r="HU155" s="258"/>
      <c r="HV155" s="139"/>
      <c r="HW155" s="139"/>
      <c r="HX155" s="231"/>
      <c r="HZ155" s="258"/>
      <c r="IH155" s="258"/>
      <c r="IK155" s="231"/>
      <c r="IT155" s="259"/>
      <c r="IU155" s="258"/>
      <c r="IX155" s="258"/>
      <c r="IY155" s="231"/>
      <c r="JH155" s="258"/>
      <c r="JK155" s="231"/>
      <c r="JT155" s="5"/>
      <c r="JY155" s="109"/>
      <c r="JZ155"/>
      <c r="KA155" s="229"/>
      <c r="KQ155"/>
      <c r="KX155"/>
    </row>
    <row r="156" spans="1:310">
      <c r="A156">
        <v>131</v>
      </c>
      <c r="B156" s="19"/>
      <c r="C156" s="19"/>
      <c r="D156" s="231"/>
      <c r="E156" s="231"/>
      <c r="F156" s="231"/>
      <c r="I156" s="19"/>
      <c r="J156" s="19"/>
      <c r="Q156" s="19"/>
      <c r="R156" s="19"/>
      <c r="S156" s="68"/>
      <c r="T156" s="68"/>
      <c r="U156" s="68"/>
      <c r="V156" s="68"/>
      <c r="W156" s="68"/>
      <c r="X156" s="68"/>
      <c r="Y156" s="68"/>
      <c r="Z156" s="68"/>
      <c r="AA156" s="68"/>
      <c r="AB156" s="68"/>
      <c r="AC156" s="68"/>
      <c r="AD156" s="68"/>
      <c r="AE156" s="68"/>
      <c r="AF156" s="68"/>
      <c r="AG156" s="68"/>
      <c r="AH156" s="19"/>
      <c r="AI156" s="19"/>
      <c r="AJ156" s="105"/>
      <c r="AM156" s="52"/>
      <c r="AN156" s="52"/>
      <c r="AO156" s="19"/>
      <c r="AP156" s="19"/>
      <c r="AQ156" s="19"/>
      <c r="AR156" s="19"/>
      <c r="AS156" s="19"/>
      <c r="AT156" s="19"/>
      <c r="AU156" s="19"/>
      <c r="AV156" s="44"/>
      <c r="AW156" s="44"/>
      <c r="AX156" s="44"/>
      <c r="AY156" s="44"/>
      <c r="AZ156" s="44"/>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20"/>
      <c r="CB156" s="19"/>
      <c r="CC156" s="82"/>
      <c r="CD156" s="82"/>
      <c r="CE156" s="43"/>
      <c r="CF156" s="19"/>
      <c r="CG156" s="19"/>
      <c r="CH156" s="19"/>
      <c r="CI156" s="19"/>
      <c r="CJ156" s="19"/>
      <c r="CL156" s="19"/>
      <c r="CM156" s="19"/>
      <c r="CN156" s="231"/>
      <c r="CO156" s="231"/>
      <c r="CP156" s="67"/>
      <c r="CQ156" s="73"/>
      <c r="CR156" s="104"/>
      <c r="CS156" s="67"/>
      <c r="CT156" s="73"/>
      <c r="CV156" s="67"/>
      <c r="CW156"/>
      <c r="DI156" s="96"/>
      <c r="DJ156"/>
      <c r="DN156" s="96"/>
      <c r="DO156"/>
      <c r="DS156" s="96"/>
      <c r="DT156"/>
      <c r="EN156" s="96"/>
      <c r="EO156"/>
      <c r="ES156" s="96"/>
      <c r="ET156"/>
      <c r="EX156" s="96"/>
      <c r="EY156"/>
      <c r="FY156" s="231"/>
      <c r="GH156" s="258"/>
      <c r="GK156" s="231"/>
      <c r="GT156" s="259"/>
      <c r="GU156" s="258"/>
      <c r="GX156" s="258"/>
      <c r="GY156" s="231"/>
      <c r="HH156" s="258"/>
      <c r="HK156" s="231"/>
      <c r="HT156" s="259"/>
      <c r="HU156" s="258"/>
      <c r="HV156" s="139"/>
      <c r="HW156" s="139"/>
      <c r="HX156" s="231"/>
      <c r="HZ156" s="258"/>
      <c r="IH156" s="258"/>
      <c r="IK156" s="231"/>
      <c r="IT156" s="259"/>
      <c r="IU156" s="258"/>
      <c r="IX156" s="258"/>
      <c r="IY156" s="231"/>
      <c r="JH156" s="258"/>
      <c r="JK156" s="231"/>
      <c r="JT156" s="5"/>
      <c r="JY156" s="109"/>
      <c r="JZ156"/>
      <c r="KA156" s="229"/>
      <c r="KQ156"/>
      <c r="KX156"/>
    </row>
    <row r="157" spans="1:310">
      <c r="A157">
        <v>132</v>
      </c>
      <c r="B157" s="19"/>
      <c r="C157" s="19"/>
      <c r="D157" s="231"/>
      <c r="E157" s="231"/>
      <c r="F157" s="231"/>
      <c r="I157" s="19"/>
      <c r="J157" s="19"/>
      <c r="Q157" s="19"/>
      <c r="R157" s="19"/>
      <c r="S157" s="68"/>
      <c r="T157" s="68"/>
      <c r="U157" s="68"/>
      <c r="V157" s="68"/>
      <c r="W157" s="68"/>
      <c r="X157" s="68"/>
      <c r="Y157" s="68"/>
      <c r="Z157" s="68"/>
      <c r="AA157" s="68"/>
      <c r="AB157" s="68"/>
      <c r="AC157" s="68"/>
      <c r="AD157" s="68"/>
      <c r="AE157" s="68"/>
      <c r="AF157" s="68"/>
      <c r="AG157" s="68"/>
      <c r="AH157" s="19"/>
      <c r="AI157" s="19"/>
      <c r="AJ157" s="105"/>
      <c r="AM157" s="52"/>
      <c r="AN157" s="52"/>
      <c r="AO157" s="19"/>
      <c r="AP157" s="19"/>
      <c r="AQ157" s="19"/>
      <c r="AR157" s="19"/>
      <c r="AS157" s="19"/>
      <c r="AT157" s="19"/>
      <c r="AU157" s="19"/>
      <c r="AV157" s="44"/>
      <c r="AW157" s="44"/>
      <c r="AX157" s="44"/>
      <c r="AY157" s="44"/>
      <c r="AZ157" s="44"/>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20"/>
      <c r="CB157" s="19"/>
      <c r="CC157" s="82"/>
      <c r="CD157" s="82"/>
      <c r="CE157" s="43"/>
      <c r="CF157" s="19"/>
      <c r="CG157" s="19"/>
      <c r="CH157" s="19"/>
      <c r="CI157" s="19"/>
      <c r="CJ157" s="19"/>
      <c r="CL157" s="19"/>
      <c r="CM157" s="19"/>
      <c r="CN157" s="231"/>
      <c r="CO157" s="231"/>
      <c r="CP157" s="67"/>
      <c r="CQ157" s="73"/>
      <c r="CR157" s="104"/>
      <c r="CS157" s="67"/>
      <c r="CT157" s="73"/>
      <c r="CV157" s="67"/>
      <c r="CW157"/>
      <c r="DI157" s="96"/>
      <c r="DJ157"/>
      <c r="DN157" s="96"/>
      <c r="DO157"/>
      <c r="DS157" s="96"/>
      <c r="DT157"/>
      <c r="EN157" s="96"/>
      <c r="EO157"/>
      <c r="ES157" s="96"/>
      <c r="ET157"/>
      <c r="EX157" s="96"/>
      <c r="EY157"/>
      <c r="FY157" s="231"/>
      <c r="GH157" s="258"/>
      <c r="GK157" s="231"/>
      <c r="GT157" s="259"/>
      <c r="GU157" s="258"/>
      <c r="GX157" s="258"/>
      <c r="GY157" s="231"/>
      <c r="HH157" s="258"/>
      <c r="HK157" s="231"/>
      <c r="HT157" s="259"/>
      <c r="HU157" s="258"/>
      <c r="HV157" s="139"/>
      <c r="HW157" s="139"/>
      <c r="HX157" s="231"/>
      <c r="HZ157" s="258"/>
      <c r="IH157" s="258"/>
      <c r="IK157" s="231"/>
      <c r="IT157" s="259"/>
      <c r="IU157" s="258"/>
      <c r="IX157" s="258"/>
      <c r="IY157" s="231"/>
      <c r="JH157" s="258"/>
      <c r="JK157" s="231"/>
      <c r="JT157" s="5"/>
      <c r="JY157" s="109"/>
      <c r="JZ157"/>
      <c r="KA157" s="229"/>
      <c r="KQ157"/>
      <c r="KX157"/>
    </row>
    <row r="158" spans="1:310">
      <c r="A158">
        <v>133</v>
      </c>
      <c r="B158" s="19"/>
      <c r="C158" s="19"/>
      <c r="D158" s="231"/>
      <c r="E158" s="231"/>
      <c r="F158" s="231"/>
      <c r="I158" s="19"/>
      <c r="J158" s="19"/>
      <c r="Q158" s="19"/>
      <c r="R158" s="19"/>
      <c r="S158" s="68"/>
      <c r="T158" s="68"/>
      <c r="U158" s="68"/>
      <c r="V158" s="68"/>
      <c r="W158" s="68"/>
      <c r="X158" s="68"/>
      <c r="Y158" s="68"/>
      <c r="Z158" s="68"/>
      <c r="AA158" s="68"/>
      <c r="AB158" s="68"/>
      <c r="AC158" s="68"/>
      <c r="AD158" s="68"/>
      <c r="AE158" s="68"/>
      <c r="AF158" s="68"/>
      <c r="AG158" s="68"/>
      <c r="AH158" s="19"/>
      <c r="AI158" s="19"/>
      <c r="AJ158" s="105"/>
      <c r="AM158" s="52"/>
      <c r="AN158" s="52"/>
      <c r="AO158" s="19"/>
      <c r="AP158" s="19"/>
      <c r="AQ158" s="19"/>
      <c r="AR158" s="19"/>
      <c r="AS158" s="19"/>
      <c r="AT158" s="19"/>
      <c r="AU158" s="19"/>
      <c r="AV158" s="44"/>
      <c r="AW158" s="44"/>
      <c r="AX158" s="44"/>
      <c r="AY158" s="44"/>
      <c r="AZ158" s="44"/>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20"/>
      <c r="CB158" s="19"/>
      <c r="CC158" s="82"/>
      <c r="CD158" s="82"/>
      <c r="CE158" s="43"/>
      <c r="CF158" s="19"/>
      <c r="CG158" s="19"/>
      <c r="CH158" s="19"/>
      <c r="CI158" s="19"/>
      <c r="CJ158" s="19"/>
      <c r="CL158" s="19"/>
      <c r="CM158" s="19"/>
      <c r="CN158" s="231"/>
      <c r="CO158" s="231"/>
      <c r="CP158" s="67"/>
      <c r="CQ158" s="73"/>
      <c r="CR158" s="104"/>
      <c r="CS158" s="67"/>
      <c r="CT158" s="73"/>
      <c r="CV158" s="67"/>
      <c r="CW158"/>
      <c r="DI158" s="96"/>
      <c r="DJ158"/>
      <c r="DN158" s="96"/>
      <c r="DO158"/>
      <c r="DS158" s="96"/>
      <c r="DT158"/>
      <c r="EN158" s="96"/>
      <c r="EO158"/>
      <c r="ES158" s="96"/>
      <c r="ET158"/>
      <c r="EX158" s="96"/>
      <c r="EY158"/>
      <c r="FY158" s="231"/>
      <c r="GH158" s="258"/>
      <c r="GK158" s="231"/>
      <c r="GT158" s="259"/>
      <c r="GU158" s="258"/>
      <c r="GX158" s="258"/>
      <c r="GY158" s="231"/>
      <c r="HH158" s="258"/>
      <c r="HK158" s="231"/>
      <c r="HT158" s="259"/>
      <c r="HU158" s="258"/>
      <c r="HV158" s="139"/>
      <c r="HW158" s="139"/>
      <c r="HX158" s="231"/>
      <c r="HZ158" s="258"/>
      <c r="IH158" s="258"/>
      <c r="IK158" s="231"/>
      <c r="IT158" s="259"/>
      <c r="IU158" s="258"/>
      <c r="IX158" s="258"/>
      <c r="IY158" s="231"/>
      <c r="JH158" s="258"/>
      <c r="JK158" s="231"/>
      <c r="JT158" s="5"/>
      <c r="JY158" s="109"/>
      <c r="JZ158"/>
      <c r="KA158" s="229"/>
      <c r="KQ158"/>
      <c r="KX158"/>
    </row>
    <row r="159" spans="1:310">
      <c r="A159">
        <v>134</v>
      </c>
      <c r="B159" s="19"/>
      <c r="C159" s="19"/>
      <c r="D159" s="231"/>
      <c r="E159" s="231"/>
      <c r="F159" s="231"/>
      <c r="I159" s="19"/>
      <c r="J159" s="19"/>
      <c r="Q159" s="19"/>
      <c r="R159" s="19"/>
      <c r="S159" s="68"/>
      <c r="T159" s="68"/>
      <c r="U159" s="68"/>
      <c r="V159" s="68"/>
      <c r="W159" s="68"/>
      <c r="X159" s="68"/>
      <c r="Y159" s="68"/>
      <c r="Z159" s="68"/>
      <c r="AA159" s="68"/>
      <c r="AB159" s="68"/>
      <c r="AC159" s="68"/>
      <c r="AD159" s="68"/>
      <c r="AE159" s="68"/>
      <c r="AF159" s="68"/>
      <c r="AG159" s="68"/>
      <c r="AH159" s="19"/>
      <c r="AI159" s="19"/>
      <c r="AJ159" s="105"/>
      <c r="AM159" s="52"/>
      <c r="AN159" s="52"/>
      <c r="AO159" s="19"/>
      <c r="AP159" s="19"/>
      <c r="AQ159" s="19"/>
      <c r="AR159" s="19"/>
      <c r="AS159" s="19"/>
      <c r="AT159" s="19"/>
      <c r="AU159" s="19"/>
      <c r="AV159" s="44"/>
      <c r="AW159" s="44"/>
      <c r="AX159" s="44"/>
      <c r="AY159" s="44"/>
      <c r="AZ159" s="44"/>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20"/>
      <c r="CB159" s="19"/>
      <c r="CC159" s="82"/>
      <c r="CD159" s="82"/>
      <c r="CE159" s="43"/>
      <c r="CF159" s="19"/>
      <c r="CG159" s="19"/>
      <c r="CH159" s="19"/>
      <c r="CI159" s="19"/>
      <c r="CJ159" s="19"/>
      <c r="CL159" s="19"/>
      <c r="CM159" s="19"/>
      <c r="CN159" s="231"/>
      <c r="CO159" s="231"/>
      <c r="CP159" s="67"/>
      <c r="CQ159" s="73"/>
      <c r="CR159" s="104"/>
      <c r="CS159" s="67"/>
      <c r="CT159" s="73"/>
      <c r="CV159" s="67"/>
      <c r="CW159"/>
      <c r="DI159" s="96"/>
      <c r="DJ159"/>
      <c r="DN159" s="96"/>
      <c r="DO159"/>
      <c r="DS159" s="96"/>
      <c r="DT159"/>
      <c r="EN159" s="96"/>
      <c r="EO159"/>
      <c r="ES159" s="96"/>
      <c r="ET159"/>
      <c r="EX159" s="96"/>
      <c r="EY159"/>
      <c r="FY159" s="231"/>
      <c r="GH159" s="258"/>
      <c r="GK159" s="231"/>
      <c r="GT159" s="259"/>
      <c r="GU159" s="258"/>
      <c r="GX159" s="258"/>
      <c r="GY159" s="231"/>
      <c r="HH159" s="258"/>
      <c r="HK159" s="231"/>
      <c r="HT159" s="259"/>
      <c r="HU159" s="258"/>
      <c r="HV159" s="139"/>
      <c r="HW159" s="139"/>
      <c r="HX159" s="231"/>
      <c r="HZ159" s="258"/>
      <c r="IH159" s="258"/>
      <c r="IK159" s="231"/>
      <c r="IT159" s="259"/>
      <c r="IU159" s="258"/>
      <c r="IX159" s="258"/>
      <c r="IY159" s="231"/>
      <c r="JH159" s="258"/>
      <c r="JK159" s="231"/>
      <c r="JT159" s="5"/>
      <c r="JY159" s="109"/>
      <c r="JZ159"/>
      <c r="KA159" s="229"/>
      <c r="KQ159"/>
      <c r="KX159"/>
    </row>
    <row r="160" spans="1:310">
      <c r="A160">
        <v>135</v>
      </c>
      <c r="B160" s="19"/>
      <c r="C160" s="19"/>
      <c r="D160" s="231"/>
      <c r="E160" s="231"/>
      <c r="F160" s="231"/>
      <c r="I160" s="19"/>
      <c r="J160" s="19"/>
      <c r="Q160" s="19"/>
      <c r="R160" s="19"/>
      <c r="S160" s="68"/>
      <c r="T160" s="68"/>
      <c r="U160" s="68"/>
      <c r="V160" s="68"/>
      <c r="W160" s="68"/>
      <c r="X160" s="68"/>
      <c r="Y160" s="68"/>
      <c r="Z160" s="68"/>
      <c r="AA160" s="68"/>
      <c r="AB160" s="68"/>
      <c r="AC160" s="68"/>
      <c r="AD160" s="68"/>
      <c r="AE160" s="68"/>
      <c r="AF160" s="68"/>
      <c r="AG160" s="68"/>
      <c r="AH160" s="19"/>
      <c r="AI160" s="19"/>
      <c r="AJ160" s="105"/>
      <c r="AM160" s="52"/>
      <c r="AN160" s="52"/>
      <c r="AO160" s="19"/>
      <c r="AP160" s="19"/>
      <c r="AQ160" s="19"/>
      <c r="AR160" s="19"/>
      <c r="AS160" s="19"/>
      <c r="AT160" s="19"/>
      <c r="AU160" s="19"/>
      <c r="AV160" s="44"/>
      <c r="AW160" s="44"/>
      <c r="AX160" s="44"/>
      <c r="AY160" s="44"/>
      <c r="AZ160" s="44"/>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20"/>
      <c r="CB160" s="19"/>
      <c r="CC160" s="82"/>
      <c r="CD160" s="82"/>
      <c r="CE160" s="43"/>
      <c r="CF160" s="19"/>
      <c r="CG160" s="19"/>
      <c r="CH160" s="19"/>
      <c r="CI160" s="19"/>
      <c r="CJ160" s="19"/>
      <c r="CL160" s="19"/>
      <c r="CM160" s="19"/>
      <c r="CN160" s="231"/>
      <c r="CO160" s="231"/>
      <c r="CP160" s="67"/>
      <c r="CQ160" s="73"/>
      <c r="CR160" s="104"/>
      <c r="CS160" s="67"/>
      <c r="CT160" s="73"/>
      <c r="CV160" s="67"/>
      <c r="CW160"/>
      <c r="DI160" s="96"/>
      <c r="DJ160"/>
      <c r="DN160" s="96"/>
      <c r="DO160"/>
      <c r="DS160" s="96"/>
      <c r="DT160"/>
      <c r="EN160" s="96"/>
      <c r="EO160"/>
      <c r="ES160" s="96"/>
      <c r="ET160"/>
      <c r="EX160" s="96"/>
      <c r="EY160"/>
      <c r="FY160" s="231"/>
      <c r="GH160" s="258"/>
      <c r="GK160" s="231"/>
      <c r="GT160" s="259"/>
      <c r="GU160" s="258"/>
      <c r="GX160" s="258"/>
      <c r="GY160" s="231"/>
      <c r="HH160" s="258"/>
      <c r="HK160" s="231"/>
      <c r="HT160" s="259"/>
      <c r="HU160" s="258"/>
      <c r="HV160" s="139"/>
      <c r="HW160" s="139"/>
      <c r="HX160" s="231"/>
      <c r="HZ160" s="258"/>
      <c r="IH160" s="258"/>
      <c r="IK160" s="231"/>
      <c r="IT160" s="259"/>
      <c r="IU160" s="258"/>
      <c r="IX160" s="258"/>
      <c r="IY160" s="231"/>
      <c r="JH160" s="258"/>
      <c r="JK160" s="231"/>
      <c r="JT160" s="5"/>
      <c r="JY160" s="109"/>
      <c r="JZ160"/>
      <c r="KA160" s="229"/>
      <c r="KQ160"/>
      <c r="KX160"/>
    </row>
    <row r="161" spans="1:310">
      <c r="A161">
        <v>136</v>
      </c>
      <c r="B161" s="19"/>
      <c r="C161" s="19"/>
      <c r="D161" s="231"/>
      <c r="E161" s="231"/>
      <c r="F161" s="231"/>
      <c r="I161" s="19"/>
      <c r="J161" s="19"/>
      <c r="Q161" s="19"/>
      <c r="R161" s="19"/>
      <c r="S161" s="68"/>
      <c r="T161" s="68"/>
      <c r="U161" s="68"/>
      <c r="V161" s="68"/>
      <c r="W161" s="68"/>
      <c r="X161" s="68"/>
      <c r="Y161" s="68"/>
      <c r="Z161" s="68"/>
      <c r="AA161" s="68"/>
      <c r="AB161" s="68"/>
      <c r="AC161" s="68"/>
      <c r="AD161" s="68"/>
      <c r="AE161" s="68"/>
      <c r="AF161" s="68"/>
      <c r="AG161" s="68"/>
      <c r="AH161" s="19"/>
      <c r="AI161" s="19"/>
      <c r="AJ161" s="105"/>
      <c r="AM161" s="52"/>
      <c r="AN161" s="52"/>
      <c r="AO161" s="19"/>
      <c r="AP161" s="19"/>
      <c r="AQ161" s="19"/>
      <c r="AR161" s="19"/>
      <c r="AS161" s="19"/>
      <c r="AT161" s="19"/>
      <c r="AU161" s="19"/>
      <c r="AV161" s="44"/>
      <c r="AW161" s="44"/>
      <c r="AX161" s="44"/>
      <c r="AY161" s="44"/>
      <c r="AZ161" s="44"/>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20"/>
      <c r="CB161" s="19"/>
      <c r="CC161" s="82"/>
      <c r="CD161" s="82"/>
      <c r="CE161" s="43"/>
      <c r="CF161" s="19"/>
      <c r="CG161" s="19"/>
      <c r="CH161" s="19"/>
      <c r="CI161" s="19"/>
      <c r="CJ161" s="19"/>
      <c r="CL161" s="19"/>
      <c r="CM161" s="19"/>
      <c r="CN161" s="231"/>
      <c r="CO161" s="231"/>
      <c r="CP161" s="67"/>
      <c r="CQ161" s="73"/>
      <c r="CR161" s="104"/>
      <c r="CS161" s="67"/>
      <c r="CT161" s="73"/>
      <c r="CV161" s="67"/>
      <c r="CW161"/>
      <c r="DI161" s="96"/>
      <c r="DJ161"/>
      <c r="DN161" s="96"/>
      <c r="DO161"/>
      <c r="DS161" s="96"/>
      <c r="DT161"/>
      <c r="EN161" s="96"/>
      <c r="EO161"/>
      <c r="ES161" s="96"/>
      <c r="ET161"/>
      <c r="EX161" s="96"/>
      <c r="EY161"/>
      <c r="FY161" s="231"/>
      <c r="GH161" s="258"/>
      <c r="GK161" s="231"/>
      <c r="GT161" s="259"/>
      <c r="GU161" s="258"/>
      <c r="GX161" s="258"/>
      <c r="GY161" s="231"/>
      <c r="HH161" s="258"/>
      <c r="HK161" s="231"/>
      <c r="HT161" s="259"/>
      <c r="HU161" s="258"/>
      <c r="HV161" s="139"/>
      <c r="HW161" s="139"/>
      <c r="HX161" s="231"/>
      <c r="HZ161" s="258"/>
      <c r="IH161" s="258"/>
      <c r="IK161" s="231"/>
      <c r="IT161" s="259"/>
      <c r="IU161" s="258"/>
      <c r="IX161" s="258"/>
      <c r="IY161" s="231"/>
      <c r="JH161" s="258"/>
      <c r="JK161" s="231"/>
      <c r="JT161" s="5"/>
      <c r="JY161" s="109"/>
      <c r="JZ161"/>
      <c r="KA161" s="229"/>
      <c r="KQ161"/>
      <c r="KX161"/>
    </row>
    <row r="162" spans="1:310">
      <c r="A162">
        <v>137</v>
      </c>
      <c r="B162" s="19"/>
      <c r="C162" s="19"/>
      <c r="D162" s="231"/>
      <c r="E162" s="231"/>
      <c r="F162" s="231"/>
      <c r="I162" s="19"/>
      <c r="J162" s="19"/>
      <c r="Q162" s="19"/>
      <c r="R162" s="19"/>
      <c r="S162" s="68"/>
      <c r="T162" s="68"/>
      <c r="U162" s="68"/>
      <c r="V162" s="68"/>
      <c r="W162" s="68"/>
      <c r="X162" s="68"/>
      <c r="Y162" s="68"/>
      <c r="Z162" s="68"/>
      <c r="AA162" s="68"/>
      <c r="AB162" s="68"/>
      <c r="AC162" s="68"/>
      <c r="AD162" s="68"/>
      <c r="AE162" s="68"/>
      <c r="AF162" s="68"/>
      <c r="AG162" s="68"/>
      <c r="AH162" s="19"/>
      <c r="AI162" s="19"/>
      <c r="AJ162" s="105"/>
      <c r="AM162" s="52"/>
      <c r="AN162" s="52"/>
      <c r="AO162" s="19"/>
      <c r="AP162" s="19"/>
      <c r="AQ162" s="19"/>
      <c r="AR162" s="19"/>
      <c r="AS162" s="19"/>
      <c r="AT162" s="19"/>
      <c r="AU162" s="19"/>
      <c r="AV162" s="44"/>
      <c r="AW162" s="44"/>
      <c r="AX162" s="44"/>
      <c r="AY162" s="44"/>
      <c r="AZ162" s="44"/>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20"/>
      <c r="CB162" s="19"/>
      <c r="CC162" s="82"/>
      <c r="CD162" s="82"/>
      <c r="CE162" s="43"/>
      <c r="CF162" s="19"/>
      <c r="CG162" s="19"/>
      <c r="CH162" s="19"/>
      <c r="CI162" s="19"/>
      <c r="CJ162" s="19"/>
      <c r="CL162" s="19"/>
      <c r="CM162" s="19"/>
      <c r="CN162" s="231"/>
      <c r="CO162" s="231"/>
      <c r="CP162" s="67"/>
      <c r="CQ162" s="73"/>
      <c r="CR162" s="104"/>
      <c r="CS162" s="67"/>
      <c r="CT162" s="73"/>
      <c r="CV162" s="67"/>
      <c r="CW162"/>
      <c r="DI162" s="96"/>
      <c r="DJ162"/>
      <c r="DN162" s="96"/>
      <c r="DO162"/>
      <c r="DS162" s="96"/>
      <c r="DT162"/>
      <c r="EN162" s="96"/>
      <c r="EO162"/>
      <c r="ES162" s="96"/>
      <c r="ET162"/>
      <c r="EX162" s="96"/>
      <c r="EY162"/>
      <c r="FY162" s="231"/>
      <c r="GH162" s="258"/>
      <c r="GK162" s="231"/>
      <c r="GT162" s="259"/>
      <c r="GU162" s="258"/>
      <c r="GX162" s="258"/>
      <c r="GY162" s="231"/>
      <c r="HH162" s="258"/>
      <c r="HK162" s="231"/>
      <c r="HT162" s="259"/>
      <c r="HU162" s="258"/>
      <c r="HV162" s="139"/>
      <c r="HW162" s="139"/>
      <c r="HX162" s="231"/>
      <c r="HZ162" s="258"/>
      <c r="IH162" s="258"/>
      <c r="IK162" s="231"/>
      <c r="IT162" s="259"/>
      <c r="IU162" s="258"/>
      <c r="IX162" s="258"/>
      <c r="IY162" s="231"/>
      <c r="JH162" s="258"/>
      <c r="JK162" s="231"/>
      <c r="JT162" s="5"/>
      <c r="JY162" s="109"/>
      <c r="JZ162"/>
      <c r="KA162" s="229"/>
      <c r="KQ162"/>
      <c r="KX162"/>
    </row>
    <row r="163" spans="1:310">
      <c r="A163">
        <v>138</v>
      </c>
      <c r="B163" s="19"/>
      <c r="C163" s="19"/>
      <c r="D163" s="231"/>
      <c r="E163" s="231"/>
      <c r="F163" s="231"/>
      <c r="I163" s="19"/>
      <c r="J163" s="19"/>
      <c r="Q163" s="19"/>
      <c r="R163" s="19"/>
      <c r="S163" s="68"/>
      <c r="T163" s="68"/>
      <c r="U163" s="68"/>
      <c r="V163" s="68"/>
      <c r="W163" s="68"/>
      <c r="X163" s="68"/>
      <c r="Y163" s="68"/>
      <c r="Z163" s="68"/>
      <c r="AA163" s="68"/>
      <c r="AB163" s="68"/>
      <c r="AC163" s="68"/>
      <c r="AD163" s="68"/>
      <c r="AE163" s="68"/>
      <c r="AF163" s="68"/>
      <c r="AG163" s="68"/>
      <c r="AH163" s="19"/>
      <c r="AI163" s="19"/>
      <c r="AJ163" s="105"/>
      <c r="AM163" s="52"/>
      <c r="AN163" s="52"/>
      <c r="AO163" s="19"/>
      <c r="AP163" s="19"/>
      <c r="AQ163" s="19"/>
      <c r="AR163" s="19"/>
      <c r="AS163" s="19"/>
      <c r="AT163" s="19"/>
      <c r="AU163" s="19"/>
      <c r="AV163" s="44"/>
      <c r="AW163" s="44"/>
      <c r="AX163" s="44"/>
      <c r="AY163" s="44"/>
      <c r="AZ163" s="44"/>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20"/>
      <c r="CB163" s="19"/>
      <c r="CC163" s="82"/>
      <c r="CD163" s="82"/>
      <c r="CE163" s="43"/>
      <c r="CF163" s="19"/>
      <c r="CG163" s="19"/>
      <c r="CH163" s="19"/>
      <c r="CI163" s="19"/>
      <c r="CJ163" s="19"/>
      <c r="CL163" s="19"/>
      <c r="CM163" s="19"/>
      <c r="CN163" s="231"/>
      <c r="CO163" s="231"/>
      <c r="CP163" s="67"/>
      <c r="CQ163" s="73"/>
      <c r="CR163" s="104"/>
      <c r="CS163" s="67"/>
      <c r="CT163" s="73"/>
      <c r="CV163" s="67"/>
      <c r="CW163"/>
      <c r="DI163" s="96"/>
      <c r="DJ163"/>
      <c r="DN163" s="96"/>
      <c r="DO163"/>
      <c r="DS163" s="96"/>
      <c r="DT163"/>
      <c r="EN163" s="96"/>
      <c r="EO163"/>
      <c r="ES163" s="96"/>
      <c r="ET163"/>
      <c r="EX163" s="96"/>
      <c r="EY163"/>
      <c r="FY163" s="231"/>
      <c r="GH163" s="258"/>
      <c r="GK163" s="231"/>
      <c r="GT163" s="259"/>
      <c r="GU163" s="258"/>
      <c r="GX163" s="258"/>
      <c r="GY163" s="231"/>
      <c r="HH163" s="258"/>
      <c r="HK163" s="231"/>
      <c r="HT163" s="259"/>
      <c r="HU163" s="258"/>
      <c r="HV163" s="139"/>
      <c r="HW163" s="139"/>
      <c r="HX163" s="231"/>
      <c r="HZ163" s="258"/>
      <c r="IH163" s="258"/>
      <c r="IK163" s="231"/>
      <c r="IT163" s="259"/>
      <c r="IU163" s="258"/>
      <c r="IX163" s="258"/>
      <c r="IY163" s="231"/>
      <c r="JH163" s="258"/>
      <c r="JK163" s="231"/>
      <c r="JT163" s="5"/>
      <c r="JY163" s="109"/>
      <c r="JZ163"/>
      <c r="KA163" s="229"/>
      <c r="KQ163"/>
      <c r="KX163"/>
    </row>
    <row r="164" spans="1:310">
      <c r="A164">
        <v>139</v>
      </c>
      <c r="B164" s="19"/>
      <c r="C164" s="19"/>
      <c r="D164" s="231"/>
      <c r="E164" s="231"/>
      <c r="F164" s="231"/>
      <c r="I164" s="19"/>
      <c r="J164" s="19"/>
      <c r="Q164" s="19"/>
      <c r="R164" s="19"/>
      <c r="S164" s="68"/>
      <c r="T164" s="68"/>
      <c r="U164" s="68"/>
      <c r="V164" s="68"/>
      <c r="W164" s="68"/>
      <c r="X164" s="68"/>
      <c r="Y164" s="68"/>
      <c r="Z164" s="68"/>
      <c r="AA164" s="68"/>
      <c r="AB164" s="68"/>
      <c r="AC164" s="68"/>
      <c r="AD164" s="68"/>
      <c r="AE164" s="68"/>
      <c r="AF164" s="68"/>
      <c r="AG164" s="68"/>
      <c r="AH164" s="19"/>
      <c r="AI164" s="19"/>
      <c r="AJ164" s="105"/>
      <c r="AM164" s="52"/>
      <c r="AN164" s="52"/>
      <c r="AO164" s="19"/>
      <c r="AP164" s="19"/>
      <c r="AQ164" s="19"/>
      <c r="AR164" s="19"/>
      <c r="AS164" s="19"/>
      <c r="AT164" s="19"/>
      <c r="AU164" s="19"/>
      <c r="AV164" s="44"/>
      <c r="AW164" s="44"/>
      <c r="AX164" s="44"/>
      <c r="AY164" s="44"/>
      <c r="AZ164" s="44"/>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20"/>
      <c r="CB164" s="19"/>
      <c r="CC164" s="82"/>
      <c r="CD164" s="82"/>
      <c r="CE164" s="43"/>
      <c r="CF164" s="19"/>
      <c r="CG164" s="19"/>
      <c r="CH164" s="19"/>
      <c r="CI164" s="19"/>
      <c r="CJ164" s="19"/>
      <c r="CL164" s="19"/>
      <c r="CM164" s="19"/>
      <c r="CN164" s="231"/>
      <c r="CO164" s="231"/>
      <c r="CP164" s="67"/>
      <c r="CQ164" s="73"/>
      <c r="CR164" s="104"/>
      <c r="CS164" s="67"/>
      <c r="CT164" s="73"/>
      <c r="CV164" s="67"/>
      <c r="CW164"/>
      <c r="DI164" s="96"/>
      <c r="DJ164"/>
      <c r="DN164" s="96"/>
      <c r="DO164"/>
      <c r="DS164" s="96"/>
      <c r="DT164"/>
      <c r="EN164" s="96"/>
      <c r="EO164"/>
      <c r="ES164" s="96"/>
      <c r="ET164"/>
      <c r="EX164" s="96"/>
      <c r="EY164"/>
      <c r="FY164" s="231"/>
      <c r="GH164" s="258"/>
      <c r="GK164" s="231"/>
      <c r="GT164" s="259"/>
      <c r="GU164" s="258"/>
      <c r="GX164" s="258"/>
      <c r="GY164" s="231"/>
      <c r="HH164" s="258"/>
      <c r="HK164" s="231"/>
      <c r="HT164" s="259"/>
      <c r="HU164" s="258"/>
      <c r="HV164" s="139"/>
      <c r="HW164" s="139"/>
      <c r="HX164" s="231"/>
      <c r="HZ164" s="258"/>
      <c r="IH164" s="258"/>
      <c r="IK164" s="231"/>
      <c r="IT164" s="259"/>
      <c r="IU164" s="258"/>
      <c r="IX164" s="258"/>
      <c r="IY164" s="231"/>
      <c r="JH164" s="258"/>
      <c r="JK164" s="231"/>
      <c r="JT164" s="5"/>
      <c r="JY164" s="109"/>
      <c r="JZ164"/>
      <c r="KA164" s="229"/>
      <c r="KQ164"/>
      <c r="KX164"/>
    </row>
    <row r="165" spans="1:310">
      <c r="A165">
        <v>140</v>
      </c>
      <c r="B165" s="19"/>
      <c r="C165" s="19"/>
      <c r="D165" s="231"/>
      <c r="E165" s="231"/>
      <c r="F165" s="231"/>
      <c r="I165" s="19"/>
      <c r="J165" s="19"/>
      <c r="Q165" s="19"/>
      <c r="R165" s="19"/>
      <c r="S165" s="68"/>
      <c r="T165" s="68"/>
      <c r="U165" s="68"/>
      <c r="V165" s="68"/>
      <c r="W165" s="68"/>
      <c r="X165" s="68"/>
      <c r="Y165" s="68"/>
      <c r="Z165" s="68"/>
      <c r="AA165" s="68"/>
      <c r="AB165" s="68"/>
      <c r="AC165" s="68"/>
      <c r="AD165" s="68"/>
      <c r="AE165" s="68"/>
      <c r="AF165" s="68"/>
      <c r="AG165" s="68"/>
      <c r="AH165" s="19"/>
      <c r="AI165" s="19"/>
      <c r="AJ165" s="105"/>
      <c r="AM165" s="52"/>
      <c r="AN165" s="52"/>
      <c r="AO165" s="19"/>
      <c r="AP165" s="19"/>
      <c r="AQ165" s="19"/>
      <c r="AR165" s="19"/>
      <c r="AS165" s="19"/>
      <c r="AT165" s="19"/>
      <c r="AU165" s="19"/>
      <c r="AV165" s="44"/>
      <c r="AW165" s="44"/>
      <c r="AX165" s="44"/>
      <c r="AY165" s="44"/>
      <c r="AZ165" s="44"/>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20"/>
      <c r="CB165" s="19"/>
      <c r="CC165" s="82"/>
      <c r="CD165" s="82"/>
      <c r="CE165" s="43"/>
      <c r="CF165" s="19"/>
      <c r="CG165" s="19"/>
      <c r="CH165" s="19"/>
      <c r="CI165" s="19"/>
      <c r="CJ165" s="19"/>
      <c r="CL165" s="19"/>
      <c r="CM165" s="19"/>
      <c r="CN165" s="231"/>
      <c r="CO165" s="231"/>
      <c r="CP165" s="67"/>
      <c r="CQ165" s="73"/>
      <c r="CR165" s="104"/>
      <c r="CS165" s="67"/>
      <c r="CT165" s="73"/>
      <c r="CV165" s="67"/>
      <c r="CW165"/>
      <c r="DI165" s="96"/>
      <c r="DJ165"/>
      <c r="DN165" s="96"/>
      <c r="DO165"/>
      <c r="DS165" s="96"/>
      <c r="DT165"/>
      <c r="EN165" s="96"/>
      <c r="EO165"/>
      <c r="ES165" s="96"/>
      <c r="ET165"/>
      <c r="EX165" s="96"/>
      <c r="EY165"/>
      <c r="FY165" s="231"/>
      <c r="GH165" s="258"/>
      <c r="GK165" s="231"/>
      <c r="GT165" s="259"/>
      <c r="GU165" s="258"/>
      <c r="GX165" s="258"/>
      <c r="GY165" s="231"/>
      <c r="HH165" s="258"/>
      <c r="HK165" s="231"/>
      <c r="HT165" s="259"/>
      <c r="HU165" s="258"/>
      <c r="HV165" s="139"/>
      <c r="HW165" s="139"/>
      <c r="HX165" s="231"/>
      <c r="HZ165" s="258"/>
      <c r="IH165" s="258"/>
      <c r="IK165" s="231"/>
      <c r="IT165" s="259"/>
      <c r="IU165" s="258"/>
      <c r="IX165" s="258"/>
      <c r="IY165" s="231"/>
      <c r="JH165" s="258"/>
      <c r="JK165" s="231"/>
      <c r="JT165" s="5"/>
      <c r="JY165" s="109"/>
      <c r="JZ165"/>
      <c r="KA165" s="229"/>
      <c r="KQ165"/>
      <c r="KX165"/>
    </row>
    <row r="166" spans="1:310">
      <c r="A166">
        <v>141</v>
      </c>
      <c r="B166" s="19"/>
      <c r="C166" s="19"/>
      <c r="D166" s="231"/>
      <c r="E166" s="231"/>
      <c r="F166" s="231"/>
      <c r="I166" s="19"/>
      <c r="J166" s="19"/>
      <c r="Q166" s="19"/>
      <c r="R166" s="19"/>
      <c r="S166" s="68"/>
      <c r="T166" s="68"/>
      <c r="U166" s="68"/>
      <c r="V166" s="68"/>
      <c r="W166" s="68"/>
      <c r="X166" s="68"/>
      <c r="Y166" s="68"/>
      <c r="Z166" s="68"/>
      <c r="AA166" s="68"/>
      <c r="AB166" s="68"/>
      <c r="AC166" s="68"/>
      <c r="AD166" s="68"/>
      <c r="AE166" s="68"/>
      <c r="AF166" s="68"/>
      <c r="AG166" s="68"/>
      <c r="AH166" s="19"/>
      <c r="AI166" s="19"/>
      <c r="AJ166" s="105"/>
      <c r="AM166" s="52"/>
      <c r="AN166" s="52"/>
      <c r="AO166" s="19"/>
      <c r="AP166" s="19"/>
      <c r="AQ166" s="19"/>
      <c r="AR166" s="19"/>
      <c r="AS166" s="19"/>
      <c r="AT166" s="19"/>
      <c r="AU166" s="19"/>
      <c r="AV166" s="44"/>
      <c r="AW166" s="44"/>
      <c r="AX166" s="44"/>
      <c r="AY166" s="44"/>
      <c r="AZ166" s="44"/>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20"/>
      <c r="CB166" s="19"/>
      <c r="CC166" s="82"/>
      <c r="CD166" s="82"/>
      <c r="CE166" s="43"/>
      <c r="CF166" s="19"/>
      <c r="CG166" s="19"/>
      <c r="CH166" s="19"/>
      <c r="CI166" s="19"/>
      <c r="CJ166" s="19"/>
      <c r="CL166" s="19"/>
      <c r="CM166" s="19"/>
      <c r="CN166" s="231"/>
      <c r="CO166" s="231"/>
      <c r="CP166" s="67"/>
      <c r="CQ166" s="73"/>
      <c r="CR166" s="104"/>
      <c r="CS166" s="67"/>
      <c r="CT166" s="73"/>
      <c r="CV166" s="67"/>
      <c r="CW166"/>
      <c r="DI166" s="96"/>
      <c r="DJ166"/>
      <c r="DN166" s="96"/>
      <c r="DO166"/>
      <c r="DS166" s="96"/>
      <c r="DT166"/>
      <c r="EN166" s="96"/>
      <c r="EO166"/>
      <c r="ES166" s="96"/>
      <c r="ET166"/>
      <c r="EX166" s="96"/>
      <c r="EY166"/>
      <c r="FY166" s="231"/>
      <c r="GH166" s="258"/>
      <c r="GK166" s="231"/>
      <c r="GT166" s="259"/>
      <c r="GU166" s="258"/>
      <c r="GX166" s="258"/>
      <c r="GY166" s="231"/>
      <c r="HH166" s="258"/>
      <c r="HK166" s="231"/>
      <c r="HT166" s="259"/>
      <c r="HU166" s="258"/>
      <c r="HV166" s="139"/>
      <c r="HW166" s="139"/>
      <c r="HX166" s="231"/>
      <c r="HZ166" s="258"/>
      <c r="IH166" s="258"/>
      <c r="IK166" s="231"/>
      <c r="IT166" s="259"/>
      <c r="IU166" s="258"/>
      <c r="IX166" s="258"/>
      <c r="IY166" s="231"/>
      <c r="JH166" s="258"/>
      <c r="JK166" s="231"/>
      <c r="JT166" s="5"/>
      <c r="JY166" s="109"/>
      <c r="JZ166"/>
      <c r="KA166" s="229"/>
      <c r="KQ166"/>
      <c r="KX166"/>
    </row>
    <row r="167" spans="1:310">
      <c r="A167">
        <v>142</v>
      </c>
      <c r="B167" s="19"/>
      <c r="C167" s="19"/>
      <c r="D167" s="231"/>
      <c r="E167" s="231"/>
      <c r="F167" s="231"/>
      <c r="I167" s="19"/>
      <c r="J167" s="19"/>
      <c r="Q167" s="19"/>
      <c r="R167" s="19"/>
      <c r="S167" s="68"/>
      <c r="T167" s="68"/>
      <c r="U167" s="68"/>
      <c r="V167" s="68"/>
      <c r="W167" s="68"/>
      <c r="X167" s="68"/>
      <c r="Y167" s="68"/>
      <c r="Z167" s="68"/>
      <c r="AA167" s="68"/>
      <c r="AB167" s="68"/>
      <c r="AC167" s="68"/>
      <c r="AD167" s="68"/>
      <c r="AE167" s="68"/>
      <c r="AF167" s="68"/>
      <c r="AG167" s="68"/>
      <c r="AH167" s="19"/>
      <c r="AI167" s="19"/>
      <c r="AJ167" s="105"/>
      <c r="AM167" s="52"/>
      <c r="AN167" s="52"/>
      <c r="AO167" s="19"/>
      <c r="AP167" s="19"/>
      <c r="AQ167" s="19"/>
      <c r="AR167" s="19"/>
      <c r="AS167" s="19"/>
      <c r="AT167" s="19"/>
      <c r="AU167" s="19"/>
      <c r="AV167" s="44"/>
      <c r="AW167" s="44"/>
      <c r="AX167" s="44"/>
      <c r="AY167" s="44"/>
      <c r="AZ167" s="44"/>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20"/>
      <c r="CB167" s="19"/>
      <c r="CC167" s="82"/>
      <c r="CD167" s="82"/>
      <c r="CE167" s="43"/>
      <c r="CF167" s="19"/>
      <c r="CG167" s="19"/>
      <c r="CH167" s="19"/>
      <c r="CI167" s="19"/>
      <c r="CJ167" s="19"/>
      <c r="CL167" s="19"/>
      <c r="CM167" s="19"/>
      <c r="CN167" s="231"/>
      <c r="CO167" s="231"/>
      <c r="CP167" s="67"/>
      <c r="CQ167" s="73"/>
      <c r="CR167" s="104"/>
      <c r="CS167" s="67"/>
      <c r="CT167" s="73"/>
      <c r="CV167" s="67"/>
      <c r="CW167"/>
      <c r="DI167" s="96"/>
      <c r="DJ167"/>
      <c r="DN167" s="96"/>
      <c r="DO167"/>
      <c r="DS167" s="96"/>
      <c r="DT167"/>
      <c r="EN167" s="96"/>
      <c r="EO167"/>
      <c r="ES167" s="96"/>
      <c r="ET167"/>
      <c r="EX167" s="96"/>
      <c r="EY167"/>
      <c r="FY167" s="231"/>
      <c r="GH167" s="258"/>
      <c r="GK167" s="231"/>
      <c r="GT167" s="259"/>
      <c r="GU167" s="258"/>
      <c r="GX167" s="258"/>
      <c r="GY167" s="231"/>
      <c r="HH167" s="258"/>
      <c r="HK167" s="231"/>
      <c r="HT167" s="259"/>
      <c r="HU167" s="258"/>
      <c r="HV167" s="139"/>
      <c r="HW167" s="139"/>
      <c r="HX167" s="231"/>
      <c r="HZ167" s="258"/>
      <c r="IH167" s="258"/>
      <c r="IK167" s="231"/>
      <c r="IT167" s="259"/>
      <c r="IU167" s="258"/>
      <c r="IX167" s="258"/>
      <c r="IY167" s="231"/>
      <c r="JH167" s="258"/>
      <c r="JK167" s="231"/>
      <c r="JT167" s="5"/>
      <c r="JY167" s="109"/>
      <c r="JZ167"/>
      <c r="KA167" s="229"/>
      <c r="KQ167"/>
      <c r="KX167"/>
    </row>
    <row r="168" spans="1:310">
      <c r="A168">
        <v>143</v>
      </c>
      <c r="B168" s="19"/>
      <c r="C168" s="19"/>
      <c r="D168" s="231"/>
      <c r="E168" s="231"/>
      <c r="F168" s="231"/>
      <c r="I168" s="19"/>
      <c r="J168" s="19"/>
      <c r="Q168" s="19"/>
      <c r="R168" s="19"/>
      <c r="S168" s="68"/>
      <c r="T168" s="68"/>
      <c r="U168" s="68"/>
      <c r="V168" s="68"/>
      <c r="W168" s="68"/>
      <c r="X168" s="68"/>
      <c r="Y168" s="68"/>
      <c r="Z168" s="68"/>
      <c r="AA168" s="68"/>
      <c r="AB168" s="68"/>
      <c r="AC168" s="68"/>
      <c r="AD168" s="68"/>
      <c r="AE168" s="68"/>
      <c r="AF168" s="68"/>
      <c r="AG168" s="68"/>
      <c r="AH168" s="19"/>
      <c r="AI168" s="19"/>
      <c r="AJ168" s="105"/>
      <c r="AM168" s="52"/>
      <c r="AN168" s="52"/>
      <c r="AO168" s="19"/>
      <c r="AP168" s="19"/>
      <c r="AQ168" s="19"/>
      <c r="AR168" s="19"/>
      <c r="AS168" s="19"/>
      <c r="AT168" s="19"/>
      <c r="AU168" s="19"/>
      <c r="AV168" s="44"/>
      <c r="AW168" s="44"/>
      <c r="AX168" s="44"/>
      <c r="AY168" s="44"/>
      <c r="AZ168" s="44"/>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20"/>
      <c r="CB168" s="19"/>
      <c r="CC168" s="82"/>
      <c r="CD168" s="82"/>
      <c r="CE168" s="43"/>
      <c r="CF168" s="19"/>
      <c r="CG168" s="19"/>
      <c r="CH168" s="19"/>
      <c r="CI168" s="19"/>
      <c r="CJ168" s="19"/>
      <c r="CL168" s="19"/>
      <c r="CM168" s="19"/>
      <c r="CN168" s="231"/>
      <c r="CO168" s="231"/>
      <c r="CP168" s="67"/>
      <c r="CQ168" s="73"/>
      <c r="CR168" s="104"/>
      <c r="CS168" s="67"/>
      <c r="CT168" s="73"/>
      <c r="CV168" s="67"/>
      <c r="CW168"/>
      <c r="DI168" s="96"/>
      <c r="DJ168"/>
      <c r="DN168" s="96"/>
      <c r="DO168"/>
      <c r="DS168" s="96"/>
      <c r="DT168"/>
      <c r="EN168" s="96"/>
      <c r="EO168"/>
      <c r="ES168" s="96"/>
      <c r="ET168"/>
      <c r="EX168" s="96"/>
      <c r="EY168"/>
      <c r="FY168" s="231"/>
      <c r="GH168" s="258"/>
      <c r="GK168" s="231"/>
      <c r="GT168" s="259"/>
      <c r="GU168" s="258"/>
      <c r="GX168" s="258"/>
      <c r="GY168" s="231"/>
      <c r="HH168" s="258"/>
      <c r="HK168" s="231"/>
      <c r="HT168" s="259"/>
      <c r="HU168" s="258"/>
      <c r="HV168" s="139"/>
      <c r="HW168" s="139"/>
      <c r="HX168" s="231"/>
      <c r="HZ168" s="258"/>
      <c r="IH168" s="258"/>
      <c r="IK168" s="231"/>
      <c r="IT168" s="259"/>
      <c r="IU168" s="258"/>
      <c r="IX168" s="258"/>
      <c r="IY168" s="231"/>
      <c r="JH168" s="258"/>
      <c r="JK168" s="231"/>
      <c r="JT168" s="5"/>
      <c r="JY168" s="109"/>
      <c r="JZ168"/>
      <c r="KA168" s="229"/>
      <c r="KQ168"/>
      <c r="KX168"/>
    </row>
    <row r="169" spans="1:310">
      <c r="A169">
        <v>144</v>
      </c>
      <c r="B169" s="19"/>
      <c r="C169" s="19"/>
      <c r="D169" s="231"/>
      <c r="E169" s="231"/>
      <c r="F169" s="231"/>
      <c r="I169" s="19"/>
      <c r="J169" s="19"/>
      <c r="Q169" s="19"/>
      <c r="R169" s="19"/>
      <c r="S169" s="68"/>
      <c r="T169" s="68"/>
      <c r="U169" s="68"/>
      <c r="V169" s="68"/>
      <c r="W169" s="68"/>
      <c r="X169" s="68"/>
      <c r="Y169" s="68"/>
      <c r="Z169" s="68"/>
      <c r="AA169" s="68"/>
      <c r="AB169" s="68"/>
      <c r="AC169" s="68"/>
      <c r="AD169" s="68"/>
      <c r="AE169" s="68"/>
      <c r="AF169" s="68"/>
      <c r="AG169" s="68"/>
      <c r="AH169" s="19"/>
      <c r="AI169" s="19"/>
      <c r="AJ169" s="105"/>
      <c r="AM169" s="52"/>
      <c r="AN169" s="52"/>
      <c r="AO169" s="19"/>
      <c r="AP169" s="19"/>
      <c r="AQ169" s="19"/>
      <c r="AR169" s="19"/>
      <c r="AS169" s="19"/>
      <c r="AT169" s="19"/>
      <c r="AU169" s="19"/>
      <c r="AV169" s="44"/>
      <c r="AW169" s="44"/>
      <c r="AX169" s="44"/>
      <c r="AY169" s="44"/>
      <c r="AZ169" s="44"/>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20"/>
      <c r="CB169" s="19"/>
      <c r="CC169" s="82"/>
      <c r="CD169" s="82"/>
      <c r="CE169" s="43"/>
      <c r="CF169" s="19"/>
      <c r="CG169" s="19"/>
      <c r="CH169" s="19"/>
      <c r="CI169" s="19"/>
      <c r="CJ169" s="19"/>
      <c r="CL169" s="19"/>
      <c r="CM169" s="19"/>
      <c r="CN169" s="231"/>
      <c r="CO169" s="231"/>
      <c r="CP169" s="67"/>
      <c r="CQ169" s="73"/>
      <c r="CR169" s="104"/>
      <c r="CS169" s="67"/>
      <c r="CT169" s="73"/>
      <c r="CV169" s="67"/>
      <c r="CW169"/>
      <c r="DI169" s="96"/>
      <c r="DJ169"/>
      <c r="DN169" s="96"/>
      <c r="DO169"/>
      <c r="DS169" s="96"/>
      <c r="DT169"/>
      <c r="EN169" s="96"/>
      <c r="EO169"/>
      <c r="ES169" s="96"/>
      <c r="ET169"/>
      <c r="EX169" s="96"/>
      <c r="EY169"/>
      <c r="FY169" s="231"/>
      <c r="GH169" s="258"/>
      <c r="GK169" s="231"/>
      <c r="GT169" s="259"/>
      <c r="GU169" s="258"/>
      <c r="GX169" s="258"/>
      <c r="GY169" s="231"/>
      <c r="HH169" s="258"/>
      <c r="HK169" s="231"/>
      <c r="HT169" s="259"/>
      <c r="HU169" s="258"/>
      <c r="HV169" s="139"/>
      <c r="HW169" s="139"/>
      <c r="HX169" s="231"/>
      <c r="HZ169" s="258"/>
      <c r="IH169" s="258"/>
      <c r="IK169" s="231"/>
      <c r="IT169" s="259"/>
      <c r="IU169" s="258"/>
      <c r="IX169" s="258"/>
      <c r="IY169" s="231"/>
      <c r="JH169" s="258"/>
      <c r="JK169" s="231"/>
      <c r="JT169" s="5"/>
      <c r="JY169" s="109"/>
      <c r="JZ169"/>
      <c r="KA169" s="229"/>
      <c r="KQ169"/>
      <c r="KX169"/>
    </row>
    <row r="170" spans="1:310">
      <c r="A170">
        <v>145</v>
      </c>
      <c r="B170" s="19"/>
      <c r="C170" s="19"/>
      <c r="D170" s="231"/>
      <c r="E170" s="231"/>
      <c r="F170" s="231"/>
      <c r="I170" s="19"/>
      <c r="J170" s="19"/>
      <c r="Q170" s="19"/>
      <c r="R170" s="19"/>
      <c r="S170" s="68"/>
      <c r="T170" s="68"/>
      <c r="U170" s="68"/>
      <c r="V170" s="68"/>
      <c r="W170" s="68"/>
      <c r="X170" s="68"/>
      <c r="Y170" s="68"/>
      <c r="Z170" s="68"/>
      <c r="AA170" s="68"/>
      <c r="AB170" s="68"/>
      <c r="AC170" s="68"/>
      <c r="AD170" s="68"/>
      <c r="AE170" s="68"/>
      <c r="AF170" s="68"/>
      <c r="AG170" s="68"/>
      <c r="AH170" s="19"/>
      <c r="AI170" s="19"/>
      <c r="AJ170" s="105"/>
      <c r="AM170" s="52"/>
      <c r="AN170" s="52"/>
      <c r="AO170" s="19"/>
      <c r="AP170" s="19"/>
      <c r="AQ170" s="19"/>
      <c r="AR170" s="19"/>
      <c r="AS170" s="19"/>
      <c r="AT170" s="19"/>
      <c r="AU170" s="19"/>
      <c r="AV170" s="44"/>
      <c r="AW170" s="44"/>
      <c r="AX170" s="44"/>
      <c r="AY170" s="44"/>
      <c r="AZ170" s="44"/>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20"/>
      <c r="CB170" s="19"/>
      <c r="CC170" s="82"/>
      <c r="CD170" s="82"/>
      <c r="CE170" s="43"/>
      <c r="CF170" s="19"/>
      <c r="CG170" s="19"/>
      <c r="CH170" s="19"/>
      <c r="CI170" s="19"/>
      <c r="CJ170" s="19"/>
      <c r="CL170" s="19"/>
      <c r="CM170" s="19"/>
      <c r="CN170" s="231"/>
      <c r="CO170" s="231"/>
      <c r="CP170" s="67"/>
      <c r="CQ170" s="73"/>
      <c r="CR170" s="104"/>
      <c r="CS170" s="67"/>
      <c r="CT170" s="73"/>
      <c r="CV170" s="67"/>
      <c r="CW170"/>
      <c r="DI170" s="96"/>
      <c r="DJ170"/>
      <c r="DN170" s="96"/>
      <c r="DO170"/>
      <c r="DS170" s="96"/>
      <c r="DT170"/>
      <c r="EN170" s="96"/>
      <c r="EO170"/>
      <c r="ES170" s="96"/>
      <c r="ET170"/>
      <c r="EX170" s="96"/>
      <c r="EY170"/>
      <c r="FY170" s="231"/>
      <c r="GH170" s="258"/>
      <c r="GK170" s="231"/>
      <c r="GT170" s="259"/>
      <c r="GU170" s="258"/>
      <c r="GX170" s="258"/>
      <c r="GY170" s="231"/>
      <c r="HH170" s="258"/>
      <c r="HK170" s="231"/>
      <c r="HT170" s="259"/>
      <c r="HU170" s="258"/>
      <c r="HV170" s="139"/>
      <c r="HW170" s="139"/>
      <c r="HX170" s="231"/>
      <c r="HZ170" s="258"/>
      <c r="IH170" s="258"/>
      <c r="IK170" s="231"/>
      <c r="IT170" s="259"/>
      <c r="IU170" s="258"/>
      <c r="IX170" s="258"/>
      <c r="IY170" s="231"/>
      <c r="JH170" s="258"/>
      <c r="JK170" s="231"/>
      <c r="JT170" s="5"/>
      <c r="JY170" s="109"/>
      <c r="JZ170"/>
      <c r="KA170" s="229"/>
      <c r="KQ170"/>
      <c r="KX170"/>
    </row>
    <row r="171" spans="1:310">
      <c r="A171">
        <v>146</v>
      </c>
      <c r="B171" s="19"/>
      <c r="C171" s="19"/>
      <c r="D171" s="231"/>
      <c r="E171" s="231"/>
      <c r="F171" s="231"/>
      <c r="I171" s="19"/>
      <c r="J171" s="19"/>
      <c r="Q171" s="19"/>
      <c r="R171" s="19"/>
      <c r="S171" s="68"/>
      <c r="T171" s="68"/>
      <c r="U171" s="68"/>
      <c r="V171" s="68"/>
      <c r="W171" s="68"/>
      <c r="X171" s="68"/>
      <c r="Y171" s="68"/>
      <c r="Z171" s="68"/>
      <c r="AA171" s="68"/>
      <c r="AB171" s="68"/>
      <c r="AC171" s="68"/>
      <c r="AD171" s="68"/>
      <c r="AE171" s="68"/>
      <c r="AF171" s="68"/>
      <c r="AG171" s="68"/>
      <c r="AH171" s="19"/>
      <c r="AI171" s="19"/>
      <c r="AJ171" s="105"/>
      <c r="AM171" s="52"/>
      <c r="AN171" s="52"/>
      <c r="AO171" s="19"/>
      <c r="AP171" s="19"/>
      <c r="AQ171" s="19"/>
      <c r="AR171" s="19"/>
      <c r="AS171" s="19"/>
      <c r="AT171" s="19"/>
      <c r="AU171" s="19"/>
      <c r="AV171" s="44"/>
      <c r="AW171" s="44"/>
      <c r="AX171" s="44"/>
      <c r="AY171" s="44"/>
      <c r="AZ171" s="44"/>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20"/>
      <c r="CB171" s="19"/>
      <c r="CC171" s="82"/>
      <c r="CD171" s="82"/>
      <c r="CE171" s="43"/>
      <c r="CF171" s="19"/>
      <c r="CG171" s="19"/>
      <c r="CH171" s="19"/>
      <c r="CI171" s="19"/>
      <c r="CJ171" s="19"/>
      <c r="CL171" s="19"/>
      <c r="CM171" s="19"/>
      <c r="CN171" s="231"/>
      <c r="CO171" s="231"/>
      <c r="CP171" s="67"/>
      <c r="CQ171" s="73"/>
      <c r="CR171" s="104"/>
      <c r="CS171" s="67"/>
      <c r="CT171" s="73"/>
      <c r="CV171" s="67"/>
      <c r="CW171"/>
      <c r="DI171" s="96"/>
      <c r="DJ171"/>
      <c r="DN171" s="96"/>
      <c r="DO171"/>
      <c r="DS171" s="96"/>
      <c r="DT171"/>
      <c r="EN171" s="96"/>
      <c r="EO171"/>
      <c r="ES171" s="96"/>
      <c r="ET171"/>
      <c r="EX171" s="96"/>
      <c r="EY171"/>
      <c r="FY171" s="231"/>
      <c r="GH171" s="258"/>
      <c r="GK171" s="231"/>
      <c r="GT171" s="259"/>
      <c r="GU171" s="258"/>
      <c r="GX171" s="258"/>
      <c r="GY171" s="231"/>
      <c r="HH171" s="258"/>
      <c r="HK171" s="231"/>
      <c r="HT171" s="259"/>
      <c r="HU171" s="258"/>
      <c r="HV171" s="139"/>
      <c r="HW171" s="139"/>
      <c r="HX171" s="231"/>
      <c r="HZ171" s="258"/>
      <c r="IH171" s="258"/>
      <c r="IK171" s="231"/>
      <c r="IT171" s="259"/>
      <c r="IU171" s="258"/>
      <c r="IX171" s="258"/>
      <c r="IY171" s="231"/>
      <c r="JH171" s="258"/>
      <c r="JK171" s="231"/>
      <c r="JT171" s="5"/>
      <c r="JY171" s="109"/>
      <c r="JZ171"/>
      <c r="KA171" s="229"/>
      <c r="KQ171"/>
      <c r="KX171"/>
    </row>
    <row r="172" spans="1:310">
      <c r="A172">
        <v>147</v>
      </c>
      <c r="B172" s="19"/>
      <c r="C172" s="19"/>
      <c r="D172" s="231"/>
      <c r="E172" s="231"/>
      <c r="F172" s="231"/>
      <c r="I172" s="19"/>
      <c r="J172" s="19"/>
      <c r="Q172" s="19"/>
      <c r="R172" s="19"/>
      <c r="S172" s="68"/>
      <c r="T172" s="68"/>
      <c r="U172" s="68"/>
      <c r="V172" s="68"/>
      <c r="W172" s="68"/>
      <c r="X172" s="68"/>
      <c r="Y172" s="68"/>
      <c r="Z172" s="68"/>
      <c r="AA172" s="68"/>
      <c r="AB172" s="68"/>
      <c r="AC172" s="68"/>
      <c r="AD172" s="68"/>
      <c r="AE172" s="68"/>
      <c r="AF172" s="68"/>
      <c r="AG172" s="68"/>
      <c r="AH172" s="19"/>
      <c r="AI172" s="19"/>
      <c r="AJ172" s="105"/>
      <c r="AM172" s="52"/>
      <c r="AN172" s="52"/>
      <c r="AO172" s="19"/>
      <c r="AP172" s="19"/>
      <c r="AQ172" s="19"/>
      <c r="AR172" s="19"/>
      <c r="AS172" s="19"/>
      <c r="AT172" s="19"/>
      <c r="AU172" s="19"/>
      <c r="AV172" s="44"/>
      <c r="AW172" s="44"/>
      <c r="AX172" s="44"/>
      <c r="AY172" s="44"/>
      <c r="AZ172" s="44"/>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20"/>
      <c r="CB172" s="19"/>
      <c r="CC172" s="82"/>
      <c r="CD172" s="82"/>
      <c r="CE172" s="43"/>
      <c r="CF172" s="19"/>
      <c r="CG172" s="19"/>
      <c r="CH172" s="19"/>
      <c r="CI172" s="19"/>
      <c r="CJ172" s="19"/>
      <c r="CL172" s="19"/>
      <c r="CM172" s="19"/>
      <c r="CN172" s="231"/>
      <c r="CO172" s="231"/>
      <c r="CP172" s="67"/>
      <c r="CQ172" s="73"/>
      <c r="CR172" s="104"/>
      <c r="CS172" s="67"/>
      <c r="CT172" s="73"/>
      <c r="CV172" s="67"/>
      <c r="CW172"/>
      <c r="DI172" s="96"/>
      <c r="DJ172"/>
      <c r="DN172" s="96"/>
      <c r="DO172"/>
      <c r="DS172" s="96"/>
      <c r="DT172"/>
      <c r="EN172" s="96"/>
      <c r="EO172"/>
      <c r="ES172" s="96"/>
      <c r="ET172"/>
      <c r="EX172" s="96"/>
      <c r="EY172"/>
      <c r="FY172" s="231"/>
      <c r="GH172" s="258"/>
      <c r="GK172" s="231"/>
      <c r="GT172" s="259"/>
      <c r="GU172" s="258"/>
      <c r="GX172" s="258"/>
      <c r="GY172" s="231"/>
      <c r="HH172" s="258"/>
      <c r="HK172" s="231"/>
      <c r="HT172" s="259"/>
      <c r="HU172" s="258"/>
      <c r="HV172" s="139"/>
      <c r="HW172" s="139"/>
      <c r="HX172" s="231"/>
      <c r="HZ172" s="258"/>
      <c r="IH172" s="258"/>
      <c r="IK172" s="231"/>
      <c r="IT172" s="259"/>
      <c r="IU172" s="258"/>
      <c r="IX172" s="258"/>
      <c r="IY172" s="231"/>
      <c r="JH172" s="258"/>
      <c r="JK172" s="231"/>
      <c r="JT172" s="5"/>
      <c r="JY172" s="109"/>
      <c r="JZ172"/>
      <c r="KA172" s="229"/>
      <c r="KQ172"/>
      <c r="KX172"/>
    </row>
    <row r="173" spans="1:310">
      <c r="A173">
        <v>148</v>
      </c>
      <c r="B173" s="19"/>
      <c r="C173" s="19"/>
      <c r="D173" s="231"/>
      <c r="E173" s="231"/>
      <c r="F173" s="231"/>
      <c r="I173" s="19"/>
      <c r="J173" s="19"/>
      <c r="Q173" s="19"/>
      <c r="R173" s="19"/>
      <c r="S173" s="68"/>
      <c r="T173" s="68"/>
      <c r="U173" s="68"/>
      <c r="V173" s="68"/>
      <c r="W173" s="68"/>
      <c r="X173" s="68"/>
      <c r="Y173" s="68"/>
      <c r="Z173" s="68"/>
      <c r="AA173" s="68"/>
      <c r="AB173" s="68"/>
      <c r="AC173" s="68"/>
      <c r="AD173" s="68"/>
      <c r="AE173" s="68"/>
      <c r="AF173" s="68"/>
      <c r="AG173" s="68"/>
      <c r="AH173" s="19"/>
      <c r="AI173" s="19"/>
      <c r="AJ173" s="105"/>
      <c r="AM173" s="52"/>
      <c r="AN173" s="52"/>
      <c r="AO173" s="19"/>
      <c r="AP173" s="19"/>
      <c r="AQ173" s="19"/>
      <c r="AR173" s="19"/>
      <c r="AS173" s="19"/>
      <c r="AT173" s="19"/>
      <c r="AU173" s="19"/>
      <c r="AV173" s="44"/>
      <c r="AW173" s="44"/>
      <c r="AX173" s="44"/>
      <c r="AY173" s="44"/>
      <c r="AZ173" s="44"/>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20"/>
      <c r="CB173" s="19"/>
      <c r="CC173" s="82"/>
      <c r="CD173" s="82"/>
      <c r="CE173" s="43"/>
      <c r="CF173" s="19"/>
      <c r="CG173" s="19"/>
      <c r="CH173" s="19"/>
      <c r="CI173" s="19"/>
      <c r="CJ173" s="19"/>
      <c r="CL173" s="19"/>
      <c r="CM173" s="19"/>
      <c r="CN173" s="231"/>
      <c r="CO173" s="231"/>
      <c r="CP173" s="67"/>
      <c r="CQ173" s="73"/>
      <c r="CR173" s="104"/>
      <c r="CS173" s="67"/>
      <c r="CT173" s="73"/>
      <c r="CV173" s="67"/>
      <c r="CW173"/>
      <c r="DI173" s="96"/>
      <c r="DJ173"/>
      <c r="DN173" s="96"/>
      <c r="DO173"/>
      <c r="DS173" s="96"/>
      <c r="DT173"/>
      <c r="EN173" s="96"/>
      <c r="EO173"/>
      <c r="ES173" s="96"/>
      <c r="ET173"/>
      <c r="EX173" s="96"/>
      <c r="EY173"/>
      <c r="FY173" s="231"/>
      <c r="GH173" s="258"/>
      <c r="GK173" s="231"/>
      <c r="GT173" s="259"/>
      <c r="GU173" s="258"/>
      <c r="GX173" s="258"/>
      <c r="GY173" s="231"/>
      <c r="HH173" s="258"/>
      <c r="HK173" s="231"/>
      <c r="HT173" s="259"/>
      <c r="HU173" s="258"/>
      <c r="HV173" s="139"/>
      <c r="HW173" s="139"/>
      <c r="HX173" s="231"/>
      <c r="HZ173" s="258"/>
      <c r="IH173" s="258"/>
      <c r="IK173" s="231"/>
      <c r="IT173" s="259"/>
      <c r="IU173" s="258"/>
      <c r="IX173" s="258"/>
      <c r="IY173" s="231"/>
      <c r="JH173" s="258"/>
      <c r="JK173" s="231"/>
      <c r="JT173" s="5"/>
      <c r="JY173" s="109"/>
      <c r="JZ173"/>
      <c r="KA173" s="229"/>
      <c r="KQ173"/>
      <c r="KX173"/>
    </row>
    <row r="174" spans="1:310">
      <c r="A174">
        <v>149</v>
      </c>
      <c r="B174" s="19"/>
      <c r="C174" s="19"/>
      <c r="D174" s="231"/>
      <c r="E174" s="231"/>
      <c r="F174" s="231"/>
      <c r="I174" s="19"/>
      <c r="J174" s="19"/>
      <c r="Q174" s="19"/>
      <c r="R174" s="19"/>
      <c r="S174" s="68"/>
      <c r="T174" s="68"/>
      <c r="U174" s="68"/>
      <c r="V174" s="68"/>
      <c r="W174" s="68"/>
      <c r="X174" s="68"/>
      <c r="Y174" s="68"/>
      <c r="Z174" s="68"/>
      <c r="AA174" s="68"/>
      <c r="AB174" s="68"/>
      <c r="AC174" s="68"/>
      <c r="AD174" s="68"/>
      <c r="AE174" s="68"/>
      <c r="AF174" s="68"/>
      <c r="AG174" s="68"/>
      <c r="AH174" s="19"/>
      <c r="AI174" s="19"/>
      <c r="AJ174" s="105"/>
      <c r="AM174" s="52"/>
      <c r="AN174" s="52"/>
      <c r="AO174" s="19"/>
      <c r="AP174" s="19"/>
      <c r="AQ174" s="19"/>
      <c r="AR174" s="19"/>
      <c r="AS174" s="19"/>
      <c r="AT174" s="19"/>
      <c r="AU174" s="19"/>
      <c r="AV174" s="44"/>
      <c r="AW174" s="44"/>
      <c r="AX174" s="44"/>
      <c r="AY174" s="44"/>
      <c r="AZ174" s="44"/>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20"/>
      <c r="CB174" s="19"/>
      <c r="CC174" s="82"/>
      <c r="CD174" s="82"/>
      <c r="CE174" s="43"/>
      <c r="CF174" s="19"/>
      <c r="CG174" s="19"/>
      <c r="CH174" s="19"/>
      <c r="CI174" s="19"/>
      <c r="CJ174" s="19"/>
      <c r="CL174" s="19"/>
      <c r="CM174" s="19"/>
      <c r="CN174" s="231"/>
      <c r="CO174" s="231"/>
      <c r="CP174" s="67"/>
      <c r="CQ174" s="73"/>
      <c r="CR174" s="104"/>
      <c r="CS174" s="67"/>
      <c r="CT174" s="73"/>
      <c r="CV174" s="67"/>
      <c r="CW174"/>
      <c r="DI174" s="96"/>
      <c r="DJ174"/>
      <c r="DN174" s="96"/>
      <c r="DO174"/>
      <c r="DS174" s="96"/>
      <c r="DT174"/>
      <c r="EN174" s="96"/>
      <c r="EO174"/>
      <c r="ES174" s="96"/>
      <c r="ET174"/>
      <c r="EX174" s="96"/>
      <c r="EY174"/>
      <c r="FY174" s="231"/>
      <c r="GH174" s="258"/>
      <c r="GK174" s="231"/>
      <c r="GT174" s="259"/>
      <c r="GU174" s="258"/>
      <c r="GX174" s="258"/>
      <c r="GY174" s="231"/>
      <c r="HH174" s="258"/>
      <c r="HK174" s="231"/>
      <c r="HT174" s="259"/>
      <c r="HU174" s="258"/>
      <c r="HV174" s="139"/>
      <c r="HW174" s="139"/>
      <c r="HX174" s="231"/>
      <c r="HZ174" s="258"/>
      <c r="IH174" s="258"/>
      <c r="IK174" s="231"/>
      <c r="IT174" s="259"/>
      <c r="IU174" s="258"/>
      <c r="IX174" s="258"/>
      <c r="IY174" s="231"/>
      <c r="JH174" s="258"/>
      <c r="JK174" s="231"/>
      <c r="JT174" s="5"/>
      <c r="JY174" s="109"/>
      <c r="JZ174"/>
      <c r="KA174" s="229"/>
      <c r="KQ174"/>
      <c r="KX174"/>
    </row>
    <row r="175" spans="1:310">
      <c r="A175">
        <v>150</v>
      </c>
      <c r="B175" s="19"/>
      <c r="C175" s="19"/>
      <c r="D175" s="231"/>
      <c r="E175" s="231"/>
      <c r="F175" s="231"/>
      <c r="I175" s="19"/>
      <c r="J175" s="19"/>
      <c r="Q175" s="19"/>
      <c r="R175" s="19"/>
      <c r="S175" s="68"/>
      <c r="T175" s="68"/>
      <c r="U175" s="68"/>
      <c r="V175" s="68"/>
      <c r="W175" s="68"/>
      <c r="X175" s="68"/>
      <c r="Y175" s="68"/>
      <c r="Z175" s="68"/>
      <c r="AA175" s="68"/>
      <c r="AB175" s="68"/>
      <c r="AC175" s="68"/>
      <c r="AD175" s="68"/>
      <c r="AE175" s="68"/>
      <c r="AF175" s="68"/>
      <c r="AG175" s="68"/>
      <c r="AH175" s="19"/>
      <c r="AI175" s="19"/>
      <c r="AJ175" s="105"/>
      <c r="AM175" s="52"/>
      <c r="AN175" s="52"/>
      <c r="AO175" s="19"/>
      <c r="AP175" s="19"/>
      <c r="AQ175" s="19"/>
      <c r="AR175" s="19"/>
      <c r="AS175" s="19"/>
      <c r="AT175" s="19"/>
      <c r="AU175" s="19"/>
      <c r="AV175" s="44"/>
      <c r="AW175" s="44"/>
      <c r="AX175" s="44"/>
      <c r="AY175" s="44"/>
      <c r="AZ175" s="44"/>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20"/>
      <c r="CB175" s="19"/>
      <c r="CC175" s="82"/>
      <c r="CD175" s="82"/>
      <c r="CE175" s="43"/>
      <c r="CF175" s="19"/>
      <c r="CG175" s="19"/>
      <c r="CH175" s="19"/>
      <c r="CI175" s="19"/>
      <c r="CJ175" s="19"/>
      <c r="CL175" s="19"/>
      <c r="CM175" s="19"/>
      <c r="CN175" s="231"/>
      <c r="CO175" s="231"/>
      <c r="CP175" s="67"/>
      <c r="CQ175" s="73"/>
      <c r="CR175" s="104"/>
      <c r="CS175" s="67"/>
      <c r="CT175" s="73"/>
      <c r="CV175" s="67"/>
      <c r="CW175"/>
      <c r="DI175" s="96"/>
      <c r="DJ175"/>
      <c r="DN175" s="96"/>
      <c r="DO175"/>
      <c r="DS175" s="96"/>
      <c r="DT175"/>
      <c r="EN175" s="96"/>
      <c r="EO175"/>
      <c r="ES175" s="96"/>
      <c r="ET175"/>
      <c r="EX175" s="96"/>
      <c r="EY175"/>
      <c r="FY175" s="231"/>
      <c r="GH175" s="258"/>
      <c r="GK175" s="231"/>
      <c r="GT175" s="259"/>
      <c r="GU175" s="258"/>
      <c r="GX175" s="258"/>
      <c r="GY175" s="231"/>
      <c r="HH175" s="258"/>
      <c r="HK175" s="231"/>
      <c r="HT175" s="259"/>
      <c r="HU175" s="258"/>
      <c r="HV175" s="139"/>
      <c r="HW175" s="139"/>
      <c r="HX175" s="231"/>
      <c r="HZ175" s="258"/>
      <c r="IH175" s="258"/>
      <c r="IK175" s="231"/>
      <c r="IT175" s="259"/>
      <c r="IU175" s="258"/>
      <c r="IX175" s="258"/>
      <c r="IY175" s="231"/>
      <c r="JH175" s="258"/>
      <c r="JK175" s="231"/>
      <c r="JT175" s="5"/>
      <c r="JY175" s="109"/>
      <c r="JZ175"/>
      <c r="KA175" s="229"/>
      <c r="KQ175"/>
      <c r="KX175"/>
    </row>
    <row r="176" spans="1:310">
      <c r="A176">
        <v>151</v>
      </c>
      <c r="B176" s="19"/>
      <c r="C176" s="19"/>
      <c r="D176" s="231"/>
      <c r="E176" s="231"/>
      <c r="F176" s="231"/>
      <c r="I176" s="19"/>
      <c r="J176" s="19"/>
      <c r="Q176" s="19"/>
      <c r="R176" s="19"/>
      <c r="S176" s="68"/>
      <c r="T176" s="68"/>
      <c r="U176" s="68"/>
      <c r="V176" s="68"/>
      <c r="W176" s="68"/>
      <c r="X176" s="68"/>
      <c r="Y176" s="68"/>
      <c r="Z176" s="68"/>
      <c r="AA176" s="68"/>
      <c r="AB176" s="68"/>
      <c r="AC176" s="68"/>
      <c r="AD176" s="68"/>
      <c r="AE176" s="68"/>
      <c r="AF176" s="68"/>
      <c r="AG176" s="68"/>
      <c r="AH176" s="19"/>
      <c r="AI176" s="19"/>
      <c r="AJ176" s="105"/>
      <c r="AM176" s="52"/>
      <c r="AN176" s="52"/>
      <c r="AO176" s="19"/>
      <c r="AP176" s="19"/>
      <c r="AQ176" s="19"/>
      <c r="AR176" s="19"/>
      <c r="AS176" s="19"/>
      <c r="AT176" s="19"/>
      <c r="AU176" s="19"/>
      <c r="AV176" s="44"/>
      <c r="AW176" s="44"/>
      <c r="AX176" s="44"/>
      <c r="AY176" s="44"/>
      <c r="AZ176" s="44"/>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20"/>
      <c r="CB176" s="19"/>
      <c r="CC176" s="82"/>
      <c r="CD176" s="82"/>
      <c r="CE176" s="43"/>
      <c r="CF176" s="19"/>
      <c r="CG176" s="19"/>
      <c r="CH176" s="19"/>
      <c r="CI176" s="19"/>
      <c r="CJ176" s="19"/>
      <c r="CL176" s="19"/>
      <c r="CM176" s="19"/>
      <c r="CN176" s="231"/>
      <c r="CO176" s="231"/>
      <c r="CP176" s="67"/>
      <c r="CQ176" s="73"/>
      <c r="CR176" s="104"/>
      <c r="CS176" s="67"/>
      <c r="CT176" s="73"/>
      <c r="CV176" s="67"/>
      <c r="CW176"/>
      <c r="DI176" s="96"/>
      <c r="DJ176"/>
      <c r="DN176" s="96"/>
      <c r="DO176"/>
      <c r="DS176" s="96"/>
      <c r="DT176"/>
      <c r="EN176" s="96"/>
      <c r="EO176"/>
      <c r="ES176" s="96"/>
      <c r="ET176"/>
      <c r="EX176" s="96"/>
      <c r="EY176"/>
      <c r="FY176" s="231"/>
      <c r="GH176" s="258"/>
      <c r="GK176" s="231"/>
      <c r="GT176" s="259"/>
      <c r="GU176" s="258"/>
      <c r="GX176" s="258"/>
      <c r="GY176" s="231"/>
      <c r="HH176" s="258"/>
      <c r="HK176" s="231"/>
      <c r="HT176" s="259"/>
      <c r="HU176" s="258"/>
      <c r="HV176" s="139"/>
      <c r="HW176" s="139"/>
      <c r="HX176" s="231"/>
      <c r="HZ176" s="258"/>
      <c r="IH176" s="258"/>
      <c r="IK176" s="231"/>
      <c r="IT176" s="259"/>
      <c r="IU176" s="258"/>
      <c r="IX176" s="258"/>
      <c r="IY176" s="231"/>
      <c r="JH176" s="258"/>
      <c r="JK176" s="231"/>
      <c r="JT176" s="5"/>
      <c r="JY176" s="109"/>
      <c r="JZ176"/>
      <c r="KA176" s="229"/>
      <c r="KQ176"/>
      <c r="KX176"/>
    </row>
    <row r="177" spans="1:310">
      <c r="A177">
        <v>152</v>
      </c>
      <c r="B177" s="19"/>
      <c r="C177" s="19"/>
      <c r="D177" s="231"/>
      <c r="E177" s="231"/>
      <c r="F177" s="231"/>
      <c r="I177" s="19"/>
      <c r="J177" s="19"/>
      <c r="Q177" s="19"/>
      <c r="R177" s="19"/>
      <c r="S177" s="68"/>
      <c r="T177" s="68"/>
      <c r="U177" s="68"/>
      <c r="V177" s="68"/>
      <c r="W177" s="68"/>
      <c r="X177" s="68"/>
      <c r="Y177" s="68"/>
      <c r="Z177" s="68"/>
      <c r="AA177" s="68"/>
      <c r="AB177" s="68"/>
      <c r="AC177" s="68"/>
      <c r="AD177" s="68"/>
      <c r="AE177" s="68"/>
      <c r="AF177" s="68"/>
      <c r="AG177" s="68"/>
      <c r="AH177" s="19"/>
      <c r="AI177" s="19"/>
      <c r="AJ177" s="105"/>
      <c r="AM177" s="52"/>
      <c r="AN177" s="52"/>
      <c r="AO177" s="19"/>
      <c r="AP177" s="19"/>
      <c r="AQ177" s="19"/>
      <c r="AR177" s="19"/>
      <c r="AS177" s="19"/>
      <c r="AT177" s="19"/>
      <c r="AU177" s="19"/>
      <c r="AV177" s="44"/>
      <c r="AW177" s="44"/>
      <c r="AX177" s="44"/>
      <c r="AY177" s="44"/>
      <c r="AZ177" s="44"/>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20"/>
      <c r="CB177" s="19"/>
      <c r="CC177" s="82"/>
      <c r="CD177" s="82"/>
      <c r="CE177" s="43"/>
      <c r="CF177" s="19"/>
      <c r="CG177" s="19"/>
      <c r="CH177" s="19"/>
      <c r="CI177" s="19"/>
      <c r="CJ177" s="19"/>
      <c r="CL177" s="19"/>
      <c r="CM177" s="19"/>
      <c r="CN177" s="231"/>
      <c r="CO177" s="231"/>
      <c r="CP177" s="67"/>
      <c r="CQ177" s="73"/>
      <c r="CR177" s="104"/>
      <c r="CS177" s="67"/>
      <c r="CT177" s="73"/>
      <c r="CV177" s="67"/>
      <c r="CW177"/>
      <c r="DI177" s="96"/>
      <c r="DJ177"/>
      <c r="DN177" s="96"/>
      <c r="DO177"/>
      <c r="DS177" s="96"/>
      <c r="DT177"/>
      <c r="EN177" s="96"/>
      <c r="EO177"/>
      <c r="ES177" s="96"/>
      <c r="ET177"/>
      <c r="EX177" s="96"/>
      <c r="EY177"/>
      <c r="FY177" s="231"/>
      <c r="GH177" s="258"/>
      <c r="GK177" s="231"/>
      <c r="GT177" s="259"/>
      <c r="GU177" s="258"/>
      <c r="GX177" s="258"/>
      <c r="GY177" s="231"/>
      <c r="HH177" s="258"/>
      <c r="HK177" s="231"/>
      <c r="HT177" s="259"/>
      <c r="HU177" s="258"/>
      <c r="HV177" s="139"/>
      <c r="HW177" s="139"/>
      <c r="HX177" s="231"/>
      <c r="HZ177" s="258"/>
      <c r="IH177" s="258"/>
      <c r="IK177" s="231"/>
      <c r="IT177" s="259"/>
      <c r="IU177" s="258"/>
      <c r="IX177" s="258"/>
      <c r="IY177" s="231"/>
      <c r="JH177" s="258"/>
      <c r="JK177" s="231"/>
      <c r="JT177" s="5"/>
      <c r="JY177" s="109"/>
      <c r="JZ177"/>
      <c r="KA177" s="229"/>
      <c r="KQ177"/>
      <c r="KX177"/>
    </row>
    <row r="178" spans="1:310">
      <c r="A178">
        <v>153</v>
      </c>
      <c r="B178" s="19"/>
      <c r="C178" s="19"/>
      <c r="D178" s="231"/>
      <c r="E178" s="231"/>
      <c r="F178" s="231"/>
      <c r="I178" s="19"/>
      <c r="J178" s="19"/>
      <c r="Q178" s="19"/>
      <c r="R178" s="19"/>
      <c r="S178" s="68"/>
      <c r="T178" s="68"/>
      <c r="U178" s="68"/>
      <c r="V178" s="68"/>
      <c r="W178" s="68"/>
      <c r="X178" s="68"/>
      <c r="Y178" s="68"/>
      <c r="Z178" s="68"/>
      <c r="AA178" s="68"/>
      <c r="AB178" s="68"/>
      <c r="AC178" s="68"/>
      <c r="AD178" s="68"/>
      <c r="AE178" s="68"/>
      <c r="AF178" s="68"/>
      <c r="AG178" s="68"/>
      <c r="AH178" s="19"/>
      <c r="AI178" s="19"/>
      <c r="AJ178" s="105"/>
      <c r="AM178" s="52"/>
      <c r="AN178" s="52"/>
      <c r="AO178" s="19"/>
      <c r="AP178" s="19"/>
      <c r="AQ178" s="19"/>
      <c r="AR178" s="19"/>
      <c r="AS178" s="19"/>
      <c r="AT178" s="19"/>
      <c r="AU178" s="19"/>
      <c r="AV178" s="44"/>
      <c r="AW178" s="44"/>
      <c r="AX178" s="44"/>
      <c r="AY178" s="44"/>
      <c r="AZ178" s="44"/>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20"/>
      <c r="CB178" s="19"/>
      <c r="CC178" s="82"/>
      <c r="CD178" s="82"/>
      <c r="CE178" s="43"/>
      <c r="CF178" s="19"/>
      <c r="CG178" s="19"/>
      <c r="CH178" s="19"/>
      <c r="CI178" s="19"/>
      <c r="CJ178" s="19"/>
      <c r="CL178" s="19"/>
      <c r="CM178" s="19"/>
      <c r="CN178" s="231"/>
      <c r="CO178" s="231"/>
      <c r="CP178" s="67"/>
      <c r="CQ178" s="73"/>
      <c r="CR178" s="104"/>
      <c r="CS178" s="67"/>
      <c r="CT178" s="73"/>
      <c r="CV178" s="67"/>
      <c r="CW178"/>
      <c r="DI178" s="96"/>
      <c r="DJ178"/>
      <c r="DN178" s="96"/>
      <c r="DO178"/>
      <c r="DS178" s="96"/>
      <c r="DT178"/>
      <c r="EN178" s="96"/>
      <c r="EO178"/>
      <c r="ES178" s="96"/>
      <c r="ET178"/>
      <c r="EX178" s="96"/>
      <c r="EY178"/>
      <c r="FY178" s="231"/>
      <c r="GH178" s="258"/>
      <c r="GK178" s="231"/>
      <c r="GT178" s="259"/>
      <c r="GU178" s="258"/>
      <c r="GX178" s="258"/>
      <c r="GY178" s="231"/>
      <c r="HH178" s="258"/>
      <c r="HK178" s="231"/>
      <c r="HT178" s="259"/>
      <c r="HU178" s="258"/>
      <c r="HV178" s="139"/>
      <c r="HW178" s="139"/>
      <c r="HX178" s="231"/>
      <c r="HZ178" s="258"/>
      <c r="IH178" s="258"/>
      <c r="IK178" s="231"/>
      <c r="IT178" s="259"/>
      <c r="IU178" s="258"/>
      <c r="IX178" s="258"/>
      <c r="IY178" s="231"/>
      <c r="JH178" s="258"/>
      <c r="JK178" s="231"/>
      <c r="JT178" s="5"/>
      <c r="JY178" s="109"/>
      <c r="JZ178"/>
      <c r="KA178" s="229"/>
      <c r="KQ178"/>
      <c r="KX178"/>
    </row>
    <row r="179" spans="1:310">
      <c r="A179">
        <v>154</v>
      </c>
      <c r="B179" s="19"/>
      <c r="C179" s="19"/>
      <c r="D179" s="231"/>
      <c r="E179" s="231"/>
      <c r="F179" s="231"/>
      <c r="I179" s="19"/>
      <c r="J179" s="19"/>
      <c r="Q179" s="19"/>
      <c r="R179" s="19"/>
      <c r="S179" s="68"/>
      <c r="T179" s="68"/>
      <c r="U179" s="68"/>
      <c r="V179" s="68"/>
      <c r="W179" s="68"/>
      <c r="X179" s="68"/>
      <c r="Y179" s="68"/>
      <c r="Z179" s="68"/>
      <c r="AA179" s="68"/>
      <c r="AB179" s="68"/>
      <c r="AC179" s="68"/>
      <c r="AD179" s="68"/>
      <c r="AE179" s="68"/>
      <c r="AF179" s="68"/>
      <c r="AG179" s="68"/>
      <c r="AH179" s="19"/>
      <c r="AI179" s="19"/>
      <c r="AJ179" s="105"/>
      <c r="AM179" s="52"/>
      <c r="AN179" s="52"/>
      <c r="AO179" s="19"/>
      <c r="AP179" s="19"/>
      <c r="AQ179" s="19"/>
      <c r="AR179" s="19"/>
      <c r="AS179" s="19"/>
      <c r="AT179" s="19"/>
      <c r="AU179" s="19"/>
      <c r="AV179" s="44"/>
      <c r="AW179" s="44"/>
      <c r="AX179" s="44"/>
      <c r="AY179" s="44"/>
      <c r="AZ179" s="44"/>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20"/>
      <c r="CB179" s="19"/>
      <c r="CC179" s="82"/>
      <c r="CD179" s="82"/>
      <c r="CE179" s="43"/>
      <c r="CF179" s="19"/>
      <c r="CG179" s="19"/>
      <c r="CH179" s="19"/>
      <c r="CI179" s="19"/>
      <c r="CJ179" s="19"/>
      <c r="CL179" s="19"/>
      <c r="CM179" s="19"/>
      <c r="CN179" s="231"/>
      <c r="CO179" s="231"/>
      <c r="CP179" s="67"/>
      <c r="CQ179" s="73"/>
      <c r="CR179" s="104"/>
      <c r="CS179" s="67"/>
      <c r="CT179" s="73"/>
      <c r="CV179" s="67"/>
      <c r="CW179"/>
      <c r="DI179" s="96"/>
      <c r="DJ179"/>
      <c r="DN179" s="96"/>
      <c r="DO179"/>
      <c r="DS179" s="96"/>
      <c r="DT179"/>
      <c r="EN179" s="96"/>
      <c r="EO179"/>
      <c r="ES179" s="96"/>
      <c r="ET179"/>
      <c r="EX179" s="96"/>
      <c r="EY179"/>
      <c r="FY179" s="231"/>
      <c r="GH179" s="258"/>
      <c r="GK179" s="231"/>
      <c r="GT179" s="259"/>
      <c r="GU179" s="258"/>
      <c r="GX179" s="258"/>
      <c r="GY179" s="231"/>
      <c r="HH179" s="258"/>
      <c r="HK179" s="231"/>
      <c r="HT179" s="259"/>
      <c r="HU179" s="258"/>
      <c r="HV179" s="139"/>
      <c r="HW179" s="139"/>
      <c r="HX179" s="231"/>
      <c r="HZ179" s="258"/>
      <c r="IH179" s="258"/>
      <c r="IK179" s="231"/>
      <c r="IT179" s="259"/>
      <c r="IU179" s="258"/>
      <c r="IX179" s="258"/>
      <c r="IY179" s="231"/>
      <c r="JH179" s="258"/>
      <c r="JK179" s="231"/>
      <c r="JT179" s="5"/>
      <c r="JY179" s="109"/>
      <c r="JZ179"/>
      <c r="KA179" s="229"/>
      <c r="KQ179"/>
      <c r="KX179"/>
    </row>
    <row r="180" spans="1:310">
      <c r="A180">
        <v>155</v>
      </c>
      <c r="B180" s="19"/>
      <c r="C180" s="19"/>
      <c r="D180" s="231"/>
      <c r="E180" s="231"/>
      <c r="F180" s="231"/>
      <c r="I180" s="19"/>
      <c r="J180" s="19"/>
      <c r="Q180" s="19"/>
      <c r="R180" s="19"/>
      <c r="S180" s="68"/>
      <c r="T180" s="68"/>
      <c r="U180" s="68"/>
      <c r="V180" s="68"/>
      <c r="W180" s="68"/>
      <c r="X180" s="68"/>
      <c r="Y180" s="68"/>
      <c r="Z180" s="68"/>
      <c r="AA180" s="68"/>
      <c r="AB180" s="68"/>
      <c r="AC180" s="68"/>
      <c r="AD180" s="68"/>
      <c r="AE180" s="68"/>
      <c r="AF180" s="68"/>
      <c r="AG180" s="68"/>
      <c r="AH180" s="19"/>
      <c r="AI180" s="19"/>
      <c r="AJ180" s="105"/>
      <c r="AM180" s="52"/>
      <c r="AN180" s="52"/>
      <c r="AO180" s="19"/>
      <c r="AP180" s="19"/>
      <c r="AQ180" s="19"/>
      <c r="AR180" s="19"/>
      <c r="AS180" s="19"/>
      <c r="AT180" s="19"/>
      <c r="AU180" s="19"/>
      <c r="AV180" s="44"/>
      <c r="AW180" s="44"/>
      <c r="AX180" s="44"/>
      <c r="AY180" s="44"/>
      <c r="AZ180" s="44"/>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20"/>
      <c r="CB180" s="19"/>
      <c r="CC180" s="82"/>
      <c r="CD180" s="82"/>
      <c r="CE180" s="43"/>
      <c r="CF180" s="19"/>
      <c r="CG180" s="19"/>
      <c r="CH180" s="19"/>
      <c r="CI180" s="19"/>
      <c r="CJ180" s="19"/>
      <c r="CL180" s="19"/>
      <c r="CM180" s="19"/>
      <c r="CN180" s="231"/>
      <c r="CO180" s="231"/>
      <c r="CP180" s="67"/>
      <c r="CQ180" s="73"/>
      <c r="CR180" s="104"/>
      <c r="CS180" s="67"/>
      <c r="CT180" s="73"/>
      <c r="CV180" s="67"/>
      <c r="CW180"/>
      <c r="DI180" s="96"/>
      <c r="DJ180"/>
      <c r="DN180" s="96"/>
      <c r="DO180"/>
      <c r="DS180" s="96"/>
      <c r="DT180"/>
      <c r="EN180" s="96"/>
      <c r="EO180"/>
      <c r="ES180" s="96"/>
      <c r="ET180"/>
      <c r="EX180" s="96"/>
      <c r="EY180"/>
      <c r="FY180" s="231"/>
      <c r="GH180" s="258"/>
      <c r="GK180" s="231"/>
      <c r="GT180" s="259"/>
      <c r="GU180" s="258"/>
      <c r="GX180" s="258"/>
      <c r="GY180" s="231"/>
      <c r="HH180" s="258"/>
      <c r="HK180" s="231"/>
      <c r="HT180" s="259"/>
      <c r="HU180" s="258"/>
      <c r="HV180" s="139"/>
      <c r="HW180" s="139"/>
      <c r="HX180" s="231"/>
      <c r="HZ180" s="258"/>
      <c r="IH180" s="258"/>
      <c r="IK180" s="231"/>
      <c r="IT180" s="259"/>
      <c r="IU180" s="258"/>
      <c r="IX180" s="258"/>
      <c r="IY180" s="231"/>
      <c r="JH180" s="258"/>
      <c r="JK180" s="231"/>
      <c r="JT180" s="5"/>
      <c r="JY180" s="109"/>
      <c r="JZ180"/>
      <c r="KA180" s="229"/>
      <c r="KQ180"/>
      <c r="KX180"/>
    </row>
    <row r="181" spans="1:310">
      <c r="A181">
        <v>156</v>
      </c>
      <c r="B181" s="19"/>
      <c r="C181" s="19"/>
      <c r="D181" s="231"/>
      <c r="E181" s="231"/>
      <c r="F181" s="231"/>
      <c r="I181" s="19"/>
      <c r="J181" s="19"/>
      <c r="Q181" s="19"/>
      <c r="R181" s="19"/>
      <c r="S181" s="68"/>
      <c r="T181" s="68"/>
      <c r="U181" s="68"/>
      <c r="V181" s="68"/>
      <c r="W181" s="68"/>
      <c r="X181" s="68"/>
      <c r="Y181" s="68"/>
      <c r="Z181" s="68"/>
      <c r="AA181" s="68"/>
      <c r="AB181" s="68"/>
      <c r="AC181" s="68"/>
      <c r="AD181" s="68"/>
      <c r="AE181" s="68"/>
      <c r="AF181" s="68"/>
      <c r="AG181" s="68"/>
      <c r="AH181" s="19"/>
      <c r="AI181" s="19"/>
      <c r="AJ181" s="105"/>
      <c r="AM181" s="52"/>
      <c r="AN181" s="52"/>
      <c r="AO181" s="19"/>
      <c r="AP181" s="19"/>
      <c r="AQ181" s="19"/>
      <c r="AR181" s="19"/>
      <c r="AS181" s="19"/>
      <c r="AT181" s="19"/>
      <c r="AU181" s="19"/>
      <c r="AV181" s="44"/>
      <c r="AW181" s="44"/>
      <c r="AX181" s="44"/>
      <c r="AY181" s="44"/>
      <c r="AZ181" s="44"/>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20"/>
      <c r="CB181" s="19"/>
      <c r="CC181" s="82"/>
      <c r="CD181" s="82"/>
      <c r="CE181" s="43"/>
      <c r="CF181" s="19"/>
      <c r="CG181" s="19"/>
      <c r="CH181" s="19"/>
      <c r="CI181" s="19"/>
      <c r="CJ181" s="19"/>
      <c r="CL181" s="19"/>
      <c r="CM181" s="19"/>
      <c r="CN181" s="231"/>
      <c r="CO181" s="231"/>
      <c r="CP181" s="67"/>
      <c r="CQ181" s="73"/>
      <c r="CR181" s="104"/>
      <c r="CS181" s="67"/>
      <c r="CT181" s="73"/>
      <c r="CV181" s="67"/>
      <c r="CW181"/>
      <c r="DI181" s="96"/>
      <c r="DJ181"/>
      <c r="DN181" s="96"/>
      <c r="DO181"/>
      <c r="DS181" s="96"/>
      <c r="DT181"/>
      <c r="EN181" s="96"/>
      <c r="EO181"/>
      <c r="ES181" s="96"/>
      <c r="ET181"/>
      <c r="EX181" s="96"/>
      <c r="EY181"/>
      <c r="FY181" s="231"/>
      <c r="GH181" s="258"/>
      <c r="GK181" s="231"/>
      <c r="GT181" s="259"/>
      <c r="GU181" s="258"/>
      <c r="GX181" s="258"/>
      <c r="GY181" s="231"/>
      <c r="HH181" s="258"/>
      <c r="HK181" s="231"/>
      <c r="HT181" s="259"/>
      <c r="HU181" s="258"/>
      <c r="HV181" s="139"/>
      <c r="HW181" s="139"/>
      <c r="HX181" s="231"/>
      <c r="HZ181" s="258"/>
      <c r="IH181" s="258"/>
      <c r="IK181" s="231"/>
      <c r="IT181" s="259"/>
      <c r="IU181" s="258"/>
      <c r="IX181" s="258"/>
      <c r="IY181" s="231"/>
      <c r="JH181" s="258"/>
      <c r="JK181" s="231"/>
      <c r="JT181" s="5"/>
      <c r="JY181" s="109"/>
      <c r="JZ181"/>
      <c r="KA181" s="229"/>
      <c r="KQ181"/>
      <c r="KX181"/>
    </row>
    <row r="182" spans="1:310">
      <c r="A182">
        <v>157</v>
      </c>
      <c r="B182" s="19"/>
      <c r="C182" s="19"/>
      <c r="D182" s="231"/>
      <c r="E182" s="231"/>
      <c r="F182" s="231"/>
      <c r="I182" s="19"/>
      <c r="J182" s="19"/>
      <c r="Q182" s="19"/>
      <c r="R182" s="19"/>
      <c r="S182" s="68"/>
      <c r="T182" s="68"/>
      <c r="U182" s="68"/>
      <c r="V182" s="68"/>
      <c r="W182" s="68"/>
      <c r="X182" s="68"/>
      <c r="Y182" s="68"/>
      <c r="Z182" s="68"/>
      <c r="AA182" s="68"/>
      <c r="AB182" s="68"/>
      <c r="AC182" s="68"/>
      <c r="AD182" s="68"/>
      <c r="AE182" s="68"/>
      <c r="AF182" s="68"/>
      <c r="AG182" s="68"/>
      <c r="AH182" s="19"/>
      <c r="AI182" s="19"/>
      <c r="AJ182" s="105"/>
      <c r="AM182" s="52"/>
      <c r="AN182" s="52"/>
      <c r="AO182" s="19"/>
      <c r="AP182" s="19"/>
      <c r="AQ182" s="19"/>
      <c r="AR182" s="19"/>
      <c r="AS182" s="19"/>
      <c r="AT182" s="19"/>
      <c r="AU182" s="19"/>
      <c r="AV182" s="44"/>
      <c r="AW182" s="44"/>
      <c r="AX182" s="44"/>
      <c r="AY182" s="44"/>
      <c r="AZ182" s="44"/>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20"/>
      <c r="CB182" s="19"/>
      <c r="CC182" s="82"/>
      <c r="CD182" s="82"/>
      <c r="CE182" s="43"/>
      <c r="CF182" s="19"/>
      <c r="CG182" s="19"/>
      <c r="CH182" s="19"/>
      <c r="CI182" s="19"/>
      <c r="CJ182" s="19"/>
      <c r="CL182" s="19"/>
      <c r="CM182" s="19"/>
      <c r="CN182" s="231"/>
      <c r="CO182" s="231"/>
      <c r="CP182" s="67"/>
      <c r="CQ182" s="73"/>
      <c r="CR182" s="104"/>
      <c r="CS182" s="67"/>
      <c r="CT182" s="73"/>
      <c r="CV182" s="67"/>
      <c r="CW182"/>
      <c r="DI182" s="96"/>
      <c r="DJ182"/>
      <c r="DN182" s="96"/>
      <c r="DO182"/>
      <c r="DS182" s="96"/>
      <c r="DT182"/>
      <c r="EN182" s="96"/>
      <c r="EO182"/>
      <c r="ES182" s="96"/>
      <c r="ET182"/>
      <c r="EX182" s="96"/>
      <c r="EY182"/>
      <c r="FY182" s="231"/>
      <c r="GH182" s="258"/>
      <c r="GK182" s="231"/>
      <c r="GT182" s="259"/>
      <c r="GU182" s="258"/>
      <c r="GX182" s="258"/>
      <c r="GY182" s="231"/>
      <c r="HH182" s="258"/>
      <c r="HK182" s="231"/>
      <c r="HT182" s="259"/>
      <c r="HU182" s="258"/>
      <c r="HV182" s="139"/>
      <c r="HW182" s="139"/>
      <c r="HX182" s="231"/>
      <c r="HZ182" s="258"/>
      <c r="IH182" s="258"/>
      <c r="IK182" s="231"/>
      <c r="IT182" s="259"/>
      <c r="IU182" s="258"/>
      <c r="IX182" s="258"/>
      <c r="IY182" s="231"/>
      <c r="JH182" s="258"/>
      <c r="JK182" s="231"/>
      <c r="JT182" s="5"/>
      <c r="JY182" s="109"/>
      <c r="JZ182"/>
      <c r="KA182" s="229"/>
      <c r="KQ182"/>
      <c r="KX182"/>
    </row>
    <row r="183" spans="1:310">
      <c r="A183">
        <v>158</v>
      </c>
      <c r="B183" s="19"/>
      <c r="C183" s="19"/>
      <c r="D183" s="231"/>
      <c r="E183" s="231"/>
      <c r="F183" s="231"/>
      <c r="I183" s="19"/>
      <c r="J183" s="19"/>
      <c r="Q183" s="19"/>
      <c r="R183" s="19"/>
      <c r="S183" s="68"/>
      <c r="T183" s="68"/>
      <c r="U183" s="68"/>
      <c r="V183" s="68"/>
      <c r="W183" s="68"/>
      <c r="X183" s="68"/>
      <c r="Y183" s="68"/>
      <c r="Z183" s="68"/>
      <c r="AA183" s="68"/>
      <c r="AB183" s="68"/>
      <c r="AC183" s="68"/>
      <c r="AD183" s="68"/>
      <c r="AE183" s="68"/>
      <c r="AF183" s="68"/>
      <c r="AG183" s="68"/>
      <c r="AH183" s="19"/>
      <c r="AI183" s="19"/>
      <c r="AJ183" s="105"/>
      <c r="AM183" s="52"/>
      <c r="AN183" s="52"/>
      <c r="AO183" s="19"/>
      <c r="AP183" s="19"/>
      <c r="AQ183" s="19"/>
      <c r="AR183" s="19"/>
      <c r="AS183" s="19"/>
      <c r="AT183" s="19"/>
      <c r="AU183" s="19"/>
      <c r="AV183" s="44"/>
      <c r="AW183" s="44"/>
      <c r="AX183" s="44"/>
      <c r="AY183" s="44"/>
      <c r="AZ183" s="44"/>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20"/>
      <c r="CB183" s="19"/>
      <c r="CC183" s="82"/>
      <c r="CD183" s="82"/>
      <c r="CE183" s="43"/>
      <c r="CF183" s="19"/>
      <c r="CG183" s="19"/>
      <c r="CH183" s="19"/>
      <c r="CI183" s="19"/>
      <c r="CJ183" s="19"/>
      <c r="CL183" s="19"/>
      <c r="CM183" s="19"/>
      <c r="CN183" s="231"/>
      <c r="CO183" s="231"/>
      <c r="CP183" s="67"/>
      <c r="CQ183" s="73"/>
      <c r="CR183" s="104"/>
      <c r="CS183" s="67"/>
      <c r="CT183" s="73"/>
      <c r="CV183" s="67"/>
      <c r="CW183"/>
      <c r="DI183" s="96"/>
      <c r="DJ183"/>
      <c r="DN183" s="96"/>
      <c r="DO183"/>
      <c r="DS183" s="96"/>
      <c r="DT183"/>
      <c r="EN183" s="96"/>
      <c r="EO183"/>
      <c r="ES183" s="96"/>
      <c r="ET183"/>
      <c r="EX183" s="96"/>
      <c r="EY183"/>
      <c r="FY183" s="231"/>
      <c r="GH183" s="258"/>
      <c r="GK183" s="231"/>
      <c r="GT183" s="259"/>
      <c r="GU183" s="258"/>
      <c r="GX183" s="258"/>
      <c r="GY183" s="231"/>
      <c r="HH183" s="258"/>
      <c r="HK183" s="231"/>
      <c r="HT183" s="259"/>
      <c r="HU183" s="258"/>
      <c r="HV183" s="139"/>
      <c r="HW183" s="139"/>
      <c r="HX183" s="231"/>
      <c r="HZ183" s="258"/>
      <c r="IH183" s="258"/>
      <c r="IK183" s="231"/>
      <c r="IT183" s="259"/>
      <c r="IU183" s="258"/>
      <c r="IX183" s="258"/>
      <c r="IY183" s="231"/>
      <c r="JH183" s="258"/>
      <c r="JK183" s="231"/>
      <c r="JT183" s="5"/>
      <c r="JY183" s="109"/>
      <c r="JZ183"/>
      <c r="KA183" s="229"/>
      <c r="KQ183"/>
      <c r="KX183"/>
    </row>
    <row r="184" spans="1:310">
      <c r="A184">
        <v>159</v>
      </c>
      <c r="B184" s="19"/>
      <c r="C184" s="19"/>
      <c r="D184" s="231"/>
      <c r="E184" s="231"/>
      <c r="F184" s="231"/>
      <c r="I184" s="19"/>
      <c r="J184" s="19"/>
      <c r="Q184" s="19"/>
      <c r="R184" s="19"/>
      <c r="S184" s="68"/>
      <c r="T184" s="68"/>
      <c r="U184" s="68"/>
      <c r="V184" s="68"/>
      <c r="W184" s="68"/>
      <c r="X184" s="68"/>
      <c r="Y184" s="68"/>
      <c r="Z184" s="68"/>
      <c r="AA184" s="68"/>
      <c r="AB184" s="68"/>
      <c r="AC184" s="68"/>
      <c r="AD184" s="68"/>
      <c r="AE184" s="68"/>
      <c r="AF184" s="68"/>
      <c r="AG184" s="68"/>
      <c r="AH184" s="19"/>
      <c r="AI184" s="19"/>
      <c r="AJ184" s="105"/>
      <c r="AM184" s="52"/>
      <c r="AN184" s="52"/>
      <c r="AO184" s="19"/>
      <c r="AP184" s="19"/>
      <c r="AQ184" s="19"/>
      <c r="AR184" s="19"/>
      <c r="AS184" s="19"/>
      <c r="AT184" s="19"/>
      <c r="AU184" s="19"/>
      <c r="AV184" s="44"/>
      <c r="AW184" s="44"/>
      <c r="AX184" s="44"/>
      <c r="AY184" s="44"/>
      <c r="AZ184" s="44"/>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20"/>
      <c r="CB184" s="19"/>
      <c r="CC184" s="82"/>
      <c r="CD184" s="82"/>
      <c r="CE184" s="43"/>
      <c r="CF184" s="19"/>
      <c r="CG184" s="19"/>
      <c r="CH184" s="19"/>
      <c r="CI184" s="19"/>
      <c r="CJ184" s="19"/>
      <c r="CL184" s="19"/>
      <c r="CM184" s="19"/>
      <c r="CN184" s="231"/>
      <c r="CO184" s="231"/>
      <c r="CP184" s="67"/>
      <c r="CQ184" s="73"/>
      <c r="CR184" s="104"/>
      <c r="CS184" s="67"/>
      <c r="CT184" s="73"/>
      <c r="CV184" s="67"/>
      <c r="CW184"/>
      <c r="DI184" s="96"/>
      <c r="DJ184"/>
      <c r="DN184" s="96"/>
      <c r="DO184"/>
      <c r="DS184" s="96"/>
      <c r="DT184"/>
      <c r="EN184" s="96"/>
      <c r="EO184"/>
      <c r="ES184" s="96"/>
      <c r="ET184"/>
      <c r="EX184" s="96"/>
      <c r="EY184"/>
      <c r="FY184" s="231"/>
      <c r="GH184" s="258"/>
      <c r="GK184" s="231"/>
      <c r="GT184" s="259"/>
      <c r="GU184" s="258"/>
      <c r="GX184" s="258"/>
      <c r="GY184" s="231"/>
      <c r="HH184" s="258"/>
      <c r="HK184" s="231"/>
      <c r="HT184" s="259"/>
      <c r="HU184" s="258"/>
      <c r="HV184" s="139"/>
      <c r="HW184" s="139"/>
      <c r="HX184" s="231"/>
      <c r="HZ184" s="258"/>
      <c r="IH184" s="258"/>
      <c r="IK184" s="231"/>
      <c r="IT184" s="259"/>
      <c r="IU184" s="258"/>
      <c r="IX184" s="258"/>
      <c r="IY184" s="231"/>
      <c r="JH184" s="258"/>
      <c r="JK184" s="231"/>
      <c r="JT184" s="5"/>
      <c r="JY184" s="109"/>
      <c r="JZ184"/>
      <c r="KA184" s="229"/>
      <c r="KQ184"/>
      <c r="KX184"/>
    </row>
    <row r="185" spans="1:310">
      <c r="A185">
        <v>160</v>
      </c>
      <c r="B185" s="19"/>
      <c r="C185" s="19"/>
      <c r="D185" s="231"/>
      <c r="E185" s="231"/>
      <c r="F185" s="231"/>
      <c r="I185" s="19"/>
      <c r="J185" s="19"/>
      <c r="Q185" s="19"/>
      <c r="R185" s="19"/>
      <c r="S185" s="68"/>
      <c r="T185" s="68"/>
      <c r="U185" s="68"/>
      <c r="V185" s="68"/>
      <c r="W185" s="68"/>
      <c r="X185" s="68"/>
      <c r="Y185" s="68"/>
      <c r="Z185" s="68"/>
      <c r="AA185" s="68"/>
      <c r="AB185" s="68"/>
      <c r="AC185" s="68"/>
      <c r="AD185" s="68"/>
      <c r="AE185" s="68"/>
      <c r="AF185" s="68"/>
      <c r="AG185" s="68"/>
      <c r="AH185" s="19"/>
      <c r="AI185" s="19"/>
      <c r="AJ185" s="105"/>
      <c r="AM185" s="52"/>
      <c r="AN185" s="52"/>
      <c r="AO185" s="19"/>
      <c r="AP185" s="19"/>
      <c r="AQ185" s="19"/>
      <c r="AR185" s="19"/>
      <c r="AS185" s="19"/>
      <c r="AT185" s="19"/>
      <c r="AU185" s="19"/>
      <c r="AV185" s="44"/>
      <c r="AW185" s="44"/>
      <c r="AX185" s="44"/>
      <c r="AY185" s="44"/>
      <c r="AZ185" s="44"/>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20"/>
      <c r="CB185" s="19"/>
      <c r="CC185" s="82"/>
      <c r="CD185" s="82"/>
      <c r="CE185" s="43"/>
      <c r="CF185" s="19"/>
      <c r="CG185" s="19"/>
      <c r="CH185" s="19"/>
      <c r="CI185" s="19"/>
      <c r="CJ185" s="19"/>
      <c r="CL185" s="19"/>
      <c r="CM185" s="19"/>
      <c r="CN185" s="231"/>
      <c r="CO185" s="231"/>
      <c r="CP185" s="67"/>
      <c r="CQ185" s="73"/>
      <c r="CR185" s="104"/>
      <c r="CS185" s="67"/>
      <c r="CT185" s="73"/>
      <c r="CV185" s="67"/>
      <c r="CW185"/>
      <c r="DI185" s="96"/>
      <c r="DJ185"/>
      <c r="DN185" s="96"/>
      <c r="DO185"/>
      <c r="DS185" s="96"/>
      <c r="DT185"/>
      <c r="EN185" s="96"/>
      <c r="EO185"/>
      <c r="ES185" s="96"/>
      <c r="ET185"/>
      <c r="EX185" s="96"/>
      <c r="EY185"/>
      <c r="FY185" s="231"/>
      <c r="GH185" s="258"/>
      <c r="GK185" s="231"/>
      <c r="GT185" s="259"/>
      <c r="GU185" s="258"/>
      <c r="GX185" s="258"/>
      <c r="GY185" s="231"/>
      <c r="HH185" s="258"/>
      <c r="HK185" s="231"/>
      <c r="HT185" s="259"/>
      <c r="HU185" s="258"/>
      <c r="HV185" s="139"/>
      <c r="HW185" s="139"/>
      <c r="HX185" s="231"/>
      <c r="HZ185" s="258"/>
      <c r="IH185" s="258"/>
      <c r="IK185" s="231"/>
      <c r="IT185" s="259"/>
      <c r="IU185" s="258"/>
      <c r="IX185" s="258"/>
      <c r="IY185" s="231"/>
      <c r="JH185" s="258"/>
      <c r="JK185" s="231"/>
      <c r="JT185" s="5"/>
      <c r="JY185" s="109"/>
      <c r="JZ185"/>
      <c r="KA185" s="229"/>
      <c r="KQ185"/>
      <c r="KX185"/>
    </row>
    <row r="186" spans="1:310">
      <c r="A186">
        <v>161</v>
      </c>
      <c r="B186" s="19"/>
      <c r="C186" s="19"/>
      <c r="D186" s="231"/>
      <c r="E186" s="231"/>
      <c r="F186" s="231"/>
      <c r="I186" s="19"/>
      <c r="J186" s="19"/>
      <c r="Q186" s="19"/>
      <c r="R186" s="19"/>
      <c r="S186" s="68"/>
      <c r="T186" s="68"/>
      <c r="U186" s="68"/>
      <c r="V186" s="68"/>
      <c r="W186" s="68"/>
      <c r="X186" s="68"/>
      <c r="Y186" s="68"/>
      <c r="Z186" s="68"/>
      <c r="AA186" s="68"/>
      <c r="AB186" s="68"/>
      <c r="AC186" s="68"/>
      <c r="AD186" s="68"/>
      <c r="AE186" s="68"/>
      <c r="AF186" s="68"/>
      <c r="AG186" s="68"/>
      <c r="AH186" s="19"/>
      <c r="AI186" s="19"/>
      <c r="AJ186" s="105"/>
      <c r="AM186" s="52"/>
      <c r="AN186" s="52"/>
      <c r="AO186" s="19"/>
      <c r="AP186" s="19"/>
      <c r="AQ186" s="19"/>
      <c r="AR186" s="19"/>
      <c r="AS186" s="19"/>
      <c r="AT186" s="19"/>
      <c r="AU186" s="19"/>
      <c r="AV186" s="44"/>
      <c r="AW186" s="44"/>
      <c r="AX186" s="44"/>
      <c r="AY186" s="44"/>
      <c r="AZ186" s="44"/>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20"/>
      <c r="CB186" s="19"/>
      <c r="CC186" s="82"/>
      <c r="CD186" s="82"/>
      <c r="CE186" s="43"/>
      <c r="CF186" s="19"/>
      <c r="CG186" s="19"/>
      <c r="CH186" s="19"/>
      <c r="CI186" s="19"/>
      <c r="CJ186" s="19"/>
      <c r="CL186" s="19"/>
      <c r="CM186" s="19"/>
      <c r="CN186" s="231"/>
      <c r="CO186" s="231"/>
      <c r="CP186" s="67"/>
      <c r="CQ186" s="73"/>
      <c r="CR186" s="104"/>
      <c r="CS186" s="67"/>
      <c r="CT186" s="73"/>
      <c r="CV186" s="67"/>
      <c r="CW186"/>
      <c r="DI186" s="96"/>
      <c r="DJ186"/>
      <c r="DN186" s="96"/>
      <c r="DO186"/>
      <c r="DS186" s="96"/>
      <c r="DT186"/>
      <c r="EN186" s="96"/>
      <c r="EO186"/>
      <c r="ES186" s="96"/>
      <c r="ET186"/>
      <c r="EX186" s="96"/>
      <c r="EY186"/>
      <c r="FY186" s="231"/>
      <c r="GH186" s="258"/>
      <c r="GK186" s="231"/>
      <c r="GT186" s="259"/>
      <c r="GU186" s="258"/>
      <c r="GX186" s="258"/>
      <c r="GY186" s="231"/>
      <c r="HH186" s="258"/>
      <c r="HK186" s="231"/>
      <c r="HT186" s="259"/>
      <c r="HU186" s="258"/>
      <c r="HV186" s="139"/>
      <c r="HW186" s="139"/>
      <c r="HX186" s="231"/>
      <c r="HZ186" s="258"/>
      <c r="IH186" s="258"/>
      <c r="IK186" s="231"/>
      <c r="IT186" s="259"/>
      <c r="IU186" s="258"/>
      <c r="IX186" s="258"/>
      <c r="IY186" s="231"/>
      <c r="JH186" s="258"/>
      <c r="JK186" s="231"/>
      <c r="JT186" s="5"/>
      <c r="JY186" s="109"/>
      <c r="JZ186"/>
      <c r="KA186" s="229"/>
      <c r="KQ186"/>
      <c r="KX186"/>
    </row>
    <row r="187" spans="1:310">
      <c r="A187">
        <v>162</v>
      </c>
      <c r="B187" s="19"/>
      <c r="C187" s="19"/>
      <c r="D187" s="231"/>
      <c r="E187" s="231"/>
      <c r="F187" s="231"/>
      <c r="I187" s="19"/>
      <c r="J187" s="19"/>
      <c r="Q187" s="19"/>
      <c r="R187" s="19"/>
      <c r="S187" s="68"/>
      <c r="T187" s="68"/>
      <c r="U187" s="68"/>
      <c r="V187" s="68"/>
      <c r="W187" s="68"/>
      <c r="X187" s="68"/>
      <c r="Y187" s="68"/>
      <c r="Z187" s="68"/>
      <c r="AA187" s="68"/>
      <c r="AB187" s="68"/>
      <c r="AC187" s="68"/>
      <c r="AD187" s="68"/>
      <c r="AE187" s="68"/>
      <c r="AF187" s="68"/>
      <c r="AG187" s="68"/>
      <c r="AH187" s="19"/>
      <c r="AI187" s="19"/>
      <c r="AJ187" s="105"/>
      <c r="AM187" s="52"/>
      <c r="AN187" s="52"/>
      <c r="AO187" s="19"/>
      <c r="AP187" s="19"/>
      <c r="AQ187" s="19"/>
      <c r="AR187" s="19"/>
      <c r="AS187" s="19"/>
      <c r="AT187" s="19"/>
      <c r="AU187" s="19"/>
      <c r="AV187" s="44"/>
      <c r="AW187" s="44"/>
      <c r="AX187" s="44"/>
      <c r="AY187" s="44"/>
      <c r="AZ187" s="44"/>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20"/>
      <c r="CB187" s="19"/>
      <c r="CC187" s="82"/>
      <c r="CD187" s="82"/>
      <c r="CE187" s="43"/>
      <c r="CF187" s="19"/>
      <c r="CG187" s="19"/>
      <c r="CH187" s="19"/>
      <c r="CI187" s="19"/>
      <c r="CJ187" s="19"/>
      <c r="CL187" s="19"/>
      <c r="CM187" s="19"/>
      <c r="CN187" s="231"/>
      <c r="CO187" s="231"/>
      <c r="CP187" s="67"/>
      <c r="CQ187" s="73"/>
      <c r="CR187" s="104"/>
      <c r="CS187" s="67"/>
      <c r="CT187" s="73"/>
      <c r="CV187" s="67"/>
      <c r="CW187"/>
      <c r="DI187" s="96"/>
      <c r="DJ187"/>
      <c r="DN187" s="96"/>
      <c r="DO187"/>
      <c r="DS187" s="96"/>
      <c r="DT187"/>
      <c r="EN187" s="96"/>
      <c r="EO187"/>
      <c r="ES187" s="96"/>
      <c r="ET187"/>
      <c r="EX187" s="96"/>
      <c r="EY187"/>
      <c r="FY187" s="231"/>
      <c r="GH187" s="258"/>
      <c r="GK187" s="231"/>
      <c r="GT187" s="259"/>
      <c r="GU187" s="258"/>
      <c r="GX187" s="258"/>
      <c r="GY187" s="231"/>
      <c r="HH187" s="258"/>
      <c r="HK187" s="231"/>
      <c r="HT187" s="259"/>
      <c r="HU187" s="258"/>
      <c r="HV187" s="139"/>
      <c r="HW187" s="139"/>
      <c r="HX187" s="231"/>
      <c r="HZ187" s="258"/>
      <c r="IH187" s="258"/>
      <c r="IK187" s="231"/>
      <c r="IT187" s="259"/>
      <c r="IU187" s="258"/>
      <c r="IX187" s="258"/>
      <c r="IY187" s="231"/>
      <c r="JH187" s="258"/>
      <c r="JK187" s="231"/>
      <c r="JT187" s="5"/>
      <c r="JY187" s="109"/>
      <c r="JZ187"/>
      <c r="KA187" s="229"/>
      <c r="KQ187"/>
      <c r="KX187"/>
    </row>
    <row r="188" spans="1:310">
      <c r="A188">
        <v>163</v>
      </c>
      <c r="B188" s="19"/>
      <c r="C188" s="19"/>
      <c r="D188" s="231"/>
      <c r="E188" s="231"/>
      <c r="F188" s="231"/>
      <c r="I188" s="19"/>
      <c r="J188" s="19"/>
      <c r="Q188" s="19"/>
      <c r="R188" s="19"/>
      <c r="S188" s="68"/>
      <c r="T188" s="68"/>
      <c r="U188" s="68"/>
      <c r="V188" s="68"/>
      <c r="W188" s="68"/>
      <c r="X188" s="68"/>
      <c r="Y188" s="68"/>
      <c r="Z188" s="68"/>
      <c r="AA188" s="68"/>
      <c r="AB188" s="68"/>
      <c r="AC188" s="68"/>
      <c r="AD188" s="68"/>
      <c r="AE188" s="68"/>
      <c r="AF188" s="68"/>
      <c r="AG188" s="68"/>
      <c r="AH188" s="19"/>
      <c r="AI188" s="19"/>
      <c r="AJ188" s="105"/>
      <c r="AM188" s="52"/>
      <c r="AN188" s="52"/>
      <c r="AO188" s="19"/>
      <c r="AP188" s="19"/>
      <c r="AQ188" s="19"/>
      <c r="AR188" s="19"/>
      <c r="AS188" s="19"/>
      <c r="AT188" s="19"/>
      <c r="AU188" s="19"/>
      <c r="AV188" s="44"/>
      <c r="AW188" s="44"/>
      <c r="AX188" s="44"/>
      <c r="AY188" s="44"/>
      <c r="AZ188" s="44"/>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20"/>
      <c r="CB188" s="19"/>
      <c r="CC188" s="82"/>
      <c r="CD188" s="82"/>
      <c r="CE188" s="43"/>
      <c r="CF188" s="19"/>
      <c r="CG188" s="19"/>
      <c r="CH188" s="19"/>
      <c r="CI188" s="19"/>
      <c r="CJ188" s="19"/>
      <c r="CL188" s="19"/>
      <c r="CM188" s="19"/>
      <c r="CN188" s="231"/>
      <c r="CO188" s="231"/>
      <c r="CP188" s="67"/>
      <c r="CQ188" s="73"/>
      <c r="CR188" s="104"/>
      <c r="CS188" s="67"/>
      <c r="CT188" s="73"/>
      <c r="CV188" s="67"/>
      <c r="CW188"/>
      <c r="DI188" s="96"/>
      <c r="DJ188"/>
      <c r="DN188" s="96"/>
      <c r="DO188"/>
      <c r="DS188" s="96"/>
      <c r="DT188"/>
      <c r="EN188" s="96"/>
      <c r="EO188"/>
      <c r="ES188" s="96"/>
      <c r="ET188"/>
      <c r="EX188" s="96"/>
      <c r="EY188"/>
      <c r="FY188" s="231"/>
      <c r="GH188" s="258"/>
      <c r="GK188" s="231"/>
      <c r="GT188" s="259"/>
      <c r="GU188" s="258"/>
      <c r="GX188" s="258"/>
      <c r="GY188" s="231"/>
      <c r="HH188" s="258"/>
      <c r="HK188" s="231"/>
      <c r="HT188" s="259"/>
      <c r="HU188" s="258"/>
      <c r="HV188" s="139"/>
      <c r="HW188" s="139"/>
      <c r="HX188" s="231"/>
      <c r="HZ188" s="258"/>
      <c r="IH188" s="258"/>
      <c r="IK188" s="231"/>
      <c r="IT188" s="259"/>
      <c r="IU188" s="258"/>
      <c r="IX188" s="258"/>
      <c r="IY188" s="231"/>
      <c r="JH188" s="258"/>
      <c r="JK188" s="231"/>
      <c r="JT188" s="5"/>
      <c r="JY188" s="109"/>
      <c r="JZ188"/>
      <c r="KA188" s="229"/>
      <c r="KQ188"/>
      <c r="KX188"/>
    </row>
    <row r="189" spans="1:310">
      <c r="A189">
        <v>164</v>
      </c>
      <c r="B189" s="19"/>
      <c r="C189" s="19"/>
      <c r="D189" s="231"/>
      <c r="E189" s="231"/>
      <c r="F189" s="231"/>
      <c r="I189" s="19"/>
      <c r="J189" s="19"/>
      <c r="Q189" s="19"/>
      <c r="R189" s="19"/>
      <c r="S189" s="68"/>
      <c r="T189" s="68"/>
      <c r="U189" s="68"/>
      <c r="V189" s="68"/>
      <c r="W189" s="68"/>
      <c r="X189" s="68"/>
      <c r="Y189" s="68"/>
      <c r="Z189" s="68"/>
      <c r="AA189" s="68"/>
      <c r="AB189" s="68"/>
      <c r="AC189" s="68"/>
      <c r="AD189" s="68"/>
      <c r="AE189" s="68"/>
      <c r="AF189" s="68"/>
      <c r="AG189" s="68"/>
      <c r="AH189" s="19"/>
      <c r="AI189" s="19"/>
      <c r="AJ189" s="105"/>
      <c r="AM189" s="52"/>
      <c r="AN189" s="52"/>
      <c r="AO189" s="19"/>
      <c r="AP189" s="19"/>
      <c r="AQ189" s="19"/>
      <c r="AR189" s="19"/>
      <c r="AS189" s="19"/>
      <c r="AT189" s="19"/>
      <c r="AU189" s="19"/>
      <c r="AV189" s="44"/>
      <c r="AW189" s="44"/>
      <c r="AX189" s="44"/>
      <c r="AY189" s="44"/>
      <c r="AZ189" s="44"/>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20"/>
      <c r="CB189" s="19"/>
      <c r="CC189" s="82"/>
      <c r="CD189" s="82"/>
      <c r="CE189" s="43"/>
      <c r="CF189" s="19"/>
      <c r="CG189" s="19"/>
      <c r="CH189" s="19"/>
      <c r="CI189" s="19"/>
      <c r="CJ189" s="19"/>
      <c r="CL189" s="19"/>
      <c r="CM189" s="19"/>
      <c r="CN189" s="231"/>
      <c r="CO189" s="231"/>
      <c r="CP189" s="67"/>
      <c r="CQ189" s="73"/>
      <c r="CR189" s="104"/>
      <c r="CS189" s="67"/>
      <c r="CT189" s="73"/>
      <c r="CV189" s="67"/>
      <c r="CW189"/>
      <c r="DI189" s="96"/>
      <c r="DJ189"/>
      <c r="DN189" s="96"/>
      <c r="DO189"/>
      <c r="DS189" s="96"/>
      <c r="DT189"/>
      <c r="EN189" s="96"/>
      <c r="EO189"/>
      <c r="ES189" s="96"/>
      <c r="ET189"/>
      <c r="EX189" s="96"/>
      <c r="EY189"/>
      <c r="FY189" s="231"/>
      <c r="GH189" s="258"/>
      <c r="GK189" s="231"/>
      <c r="GT189" s="259"/>
      <c r="GU189" s="258"/>
      <c r="GX189" s="258"/>
      <c r="GY189" s="231"/>
      <c r="HH189" s="258"/>
      <c r="HK189" s="231"/>
      <c r="HT189" s="259"/>
      <c r="HU189" s="258"/>
      <c r="HV189" s="139"/>
      <c r="HW189" s="139"/>
      <c r="HX189" s="231"/>
      <c r="HZ189" s="258"/>
      <c r="IH189" s="258"/>
      <c r="IK189" s="231"/>
      <c r="IT189" s="259"/>
      <c r="IU189" s="258"/>
      <c r="IX189" s="258"/>
      <c r="IY189" s="231"/>
      <c r="JH189" s="258"/>
      <c r="JK189" s="231"/>
      <c r="JT189" s="5"/>
      <c r="JY189" s="109"/>
      <c r="JZ189"/>
      <c r="KA189" s="229"/>
      <c r="KQ189"/>
      <c r="KX189"/>
    </row>
    <row r="190" spans="1:310">
      <c r="A190">
        <v>165</v>
      </c>
      <c r="B190" s="19"/>
      <c r="C190" s="19"/>
      <c r="D190" s="231"/>
      <c r="E190" s="231"/>
      <c r="F190" s="231"/>
      <c r="I190" s="19"/>
      <c r="J190" s="19"/>
      <c r="Q190" s="19"/>
      <c r="R190" s="19"/>
      <c r="S190" s="68"/>
      <c r="T190" s="68"/>
      <c r="U190" s="68"/>
      <c r="V190" s="68"/>
      <c r="W190" s="68"/>
      <c r="X190" s="68"/>
      <c r="Y190" s="68"/>
      <c r="Z190" s="68"/>
      <c r="AA190" s="68"/>
      <c r="AB190" s="68"/>
      <c r="AC190" s="68"/>
      <c r="AD190" s="68"/>
      <c r="AE190" s="68"/>
      <c r="AF190" s="68"/>
      <c r="AG190" s="68"/>
      <c r="AH190" s="19"/>
      <c r="AI190" s="19"/>
      <c r="AJ190" s="105"/>
      <c r="AM190" s="52"/>
      <c r="AN190" s="52"/>
      <c r="AO190" s="19"/>
      <c r="AP190" s="19"/>
      <c r="AQ190" s="19"/>
      <c r="AR190" s="19"/>
      <c r="AS190" s="19"/>
      <c r="AT190" s="19"/>
      <c r="AU190" s="19"/>
      <c r="AV190" s="44"/>
      <c r="AW190" s="44"/>
      <c r="AX190" s="44"/>
      <c r="AY190" s="44"/>
      <c r="AZ190" s="44"/>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20"/>
      <c r="CB190" s="19"/>
      <c r="CC190" s="82"/>
      <c r="CD190" s="82"/>
      <c r="CE190" s="43"/>
      <c r="CF190" s="19"/>
      <c r="CG190" s="19"/>
      <c r="CH190" s="19"/>
      <c r="CI190" s="19"/>
      <c r="CJ190" s="19"/>
      <c r="CL190" s="19"/>
      <c r="CM190" s="19"/>
      <c r="CN190" s="231"/>
      <c r="CO190" s="231"/>
      <c r="CP190" s="67"/>
      <c r="CQ190" s="73"/>
      <c r="CR190" s="104"/>
      <c r="CS190" s="67"/>
      <c r="CT190" s="73"/>
      <c r="CV190" s="67"/>
      <c r="CW190"/>
      <c r="DI190" s="96"/>
      <c r="DJ190"/>
      <c r="DN190" s="96"/>
      <c r="DO190"/>
      <c r="DS190" s="96"/>
      <c r="DT190"/>
      <c r="EN190" s="96"/>
      <c r="EO190"/>
      <c r="ES190" s="96"/>
      <c r="ET190"/>
      <c r="EX190" s="96"/>
      <c r="EY190"/>
      <c r="FY190" s="231"/>
      <c r="GH190" s="258"/>
      <c r="GK190" s="231"/>
      <c r="GT190" s="259"/>
      <c r="GU190" s="258"/>
      <c r="GX190" s="258"/>
      <c r="GY190" s="231"/>
      <c r="HH190" s="258"/>
      <c r="HK190" s="231"/>
      <c r="HT190" s="259"/>
      <c r="HU190" s="258"/>
      <c r="HV190" s="139"/>
      <c r="HW190" s="139"/>
      <c r="HX190" s="231"/>
      <c r="HZ190" s="258"/>
      <c r="IH190" s="258"/>
      <c r="IK190" s="231"/>
      <c r="IT190" s="259"/>
      <c r="IU190" s="258"/>
      <c r="IX190" s="258"/>
      <c r="IY190" s="231"/>
      <c r="JH190" s="258"/>
      <c r="JK190" s="231"/>
      <c r="JT190" s="5"/>
      <c r="JY190" s="109"/>
      <c r="JZ190"/>
      <c r="KA190" s="229"/>
      <c r="KQ190"/>
      <c r="KX190"/>
    </row>
    <row r="191" spans="1:310">
      <c r="A191">
        <v>166</v>
      </c>
      <c r="B191" s="19"/>
      <c r="C191" s="19"/>
      <c r="D191" s="231"/>
      <c r="E191" s="231"/>
      <c r="F191" s="231"/>
      <c r="I191" s="19"/>
      <c r="J191" s="19"/>
      <c r="Q191" s="19"/>
      <c r="R191" s="19"/>
      <c r="S191" s="68"/>
      <c r="T191" s="68"/>
      <c r="U191" s="68"/>
      <c r="V191" s="68"/>
      <c r="W191" s="68"/>
      <c r="X191" s="68"/>
      <c r="Y191" s="68"/>
      <c r="Z191" s="68"/>
      <c r="AA191" s="68"/>
      <c r="AB191" s="68"/>
      <c r="AC191" s="68"/>
      <c r="AD191" s="68"/>
      <c r="AE191" s="68"/>
      <c r="AF191" s="68"/>
      <c r="AG191" s="68"/>
      <c r="AH191" s="19"/>
      <c r="AI191" s="19"/>
      <c r="AJ191" s="105"/>
      <c r="AM191" s="52"/>
      <c r="AN191" s="52"/>
      <c r="AO191" s="19"/>
      <c r="AP191" s="19"/>
      <c r="AQ191" s="19"/>
      <c r="AR191" s="19"/>
      <c r="AS191" s="19"/>
      <c r="AT191" s="19"/>
      <c r="AU191" s="19"/>
      <c r="AV191" s="44"/>
      <c r="AW191" s="44"/>
      <c r="AX191" s="44"/>
      <c r="AY191" s="44"/>
      <c r="AZ191" s="44"/>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20"/>
      <c r="CB191" s="19"/>
      <c r="CC191" s="82"/>
      <c r="CD191" s="82"/>
      <c r="CE191" s="43"/>
      <c r="CF191" s="19"/>
      <c r="CG191" s="19"/>
      <c r="CH191" s="19"/>
      <c r="CI191" s="19"/>
      <c r="CJ191" s="19"/>
      <c r="CL191" s="19"/>
      <c r="CM191" s="19"/>
      <c r="CN191" s="231"/>
      <c r="CO191" s="231"/>
      <c r="CP191" s="67"/>
      <c r="CQ191" s="73"/>
      <c r="CR191" s="104"/>
      <c r="CS191" s="67"/>
      <c r="CT191" s="73"/>
      <c r="CV191" s="67"/>
      <c r="CW191"/>
      <c r="DI191" s="96"/>
      <c r="DJ191"/>
      <c r="DN191" s="96"/>
      <c r="DO191"/>
      <c r="DS191" s="96"/>
      <c r="DT191"/>
      <c r="EN191" s="96"/>
      <c r="EO191"/>
      <c r="ES191" s="96"/>
      <c r="ET191"/>
      <c r="EX191" s="96"/>
      <c r="EY191"/>
      <c r="FY191" s="231"/>
      <c r="GH191" s="258"/>
      <c r="GK191" s="231"/>
      <c r="GT191" s="259"/>
      <c r="GU191" s="258"/>
      <c r="GX191" s="258"/>
      <c r="GY191" s="231"/>
      <c r="HH191" s="258"/>
      <c r="HK191" s="231"/>
      <c r="HT191" s="259"/>
      <c r="HU191" s="258"/>
      <c r="HV191" s="139"/>
      <c r="HW191" s="139"/>
      <c r="HX191" s="231"/>
      <c r="HZ191" s="258"/>
      <c r="IH191" s="258"/>
      <c r="IK191" s="231"/>
      <c r="IT191" s="259"/>
      <c r="IU191" s="258"/>
      <c r="IX191" s="258"/>
      <c r="IY191" s="231"/>
      <c r="JH191" s="258"/>
      <c r="JK191" s="231"/>
      <c r="JT191" s="5"/>
      <c r="JY191" s="109"/>
      <c r="JZ191"/>
      <c r="KA191" s="229"/>
      <c r="KQ191"/>
      <c r="KX191"/>
    </row>
    <row r="192" spans="1:310">
      <c r="A192">
        <v>167</v>
      </c>
      <c r="B192" s="19"/>
      <c r="C192" s="19"/>
      <c r="D192" s="231"/>
      <c r="E192" s="231"/>
      <c r="F192" s="231"/>
      <c r="I192" s="19"/>
      <c r="J192" s="19"/>
      <c r="Q192" s="19"/>
      <c r="R192" s="19"/>
      <c r="S192" s="68"/>
      <c r="T192" s="68"/>
      <c r="U192" s="68"/>
      <c r="V192" s="68"/>
      <c r="W192" s="68"/>
      <c r="X192" s="68"/>
      <c r="Y192" s="68"/>
      <c r="Z192" s="68"/>
      <c r="AA192" s="68"/>
      <c r="AB192" s="68"/>
      <c r="AC192" s="68"/>
      <c r="AD192" s="68"/>
      <c r="AE192" s="68"/>
      <c r="AF192" s="68"/>
      <c r="AG192" s="68"/>
      <c r="AH192" s="19"/>
      <c r="AI192" s="19"/>
      <c r="AJ192" s="105"/>
      <c r="AM192" s="52"/>
      <c r="AN192" s="52"/>
      <c r="AO192" s="19"/>
      <c r="AP192" s="19"/>
      <c r="AQ192" s="19"/>
      <c r="AR192" s="19"/>
      <c r="AS192" s="19"/>
      <c r="AT192" s="19"/>
      <c r="AU192" s="19"/>
      <c r="AV192" s="44"/>
      <c r="AW192" s="44"/>
      <c r="AX192" s="44"/>
      <c r="AY192" s="44"/>
      <c r="AZ192" s="44"/>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20"/>
      <c r="CB192" s="19"/>
      <c r="CC192" s="82"/>
      <c r="CD192" s="82"/>
      <c r="CE192" s="43"/>
      <c r="CF192" s="19"/>
      <c r="CG192" s="19"/>
      <c r="CH192" s="19"/>
      <c r="CI192" s="19"/>
      <c r="CJ192" s="19"/>
      <c r="CL192" s="19"/>
      <c r="CM192" s="19"/>
      <c r="CN192" s="231"/>
      <c r="CO192" s="231"/>
      <c r="CP192" s="67"/>
      <c r="CQ192" s="73"/>
      <c r="CR192" s="104"/>
      <c r="CS192" s="67"/>
      <c r="CT192" s="73"/>
      <c r="CV192" s="67"/>
      <c r="CW192"/>
      <c r="DI192" s="96"/>
      <c r="DJ192"/>
      <c r="DN192" s="96"/>
      <c r="DO192"/>
      <c r="DS192" s="96"/>
      <c r="DT192"/>
      <c r="EN192" s="96"/>
      <c r="EO192"/>
      <c r="ES192" s="96"/>
      <c r="ET192"/>
      <c r="EX192" s="96"/>
      <c r="EY192"/>
      <c r="FY192" s="231"/>
      <c r="GH192" s="258"/>
      <c r="GK192" s="231"/>
      <c r="GT192" s="259"/>
      <c r="GU192" s="258"/>
      <c r="GX192" s="258"/>
      <c r="GY192" s="231"/>
      <c r="HH192" s="258"/>
      <c r="HK192" s="231"/>
      <c r="HT192" s="259"/>
      <c r="HU192" s="258"/>
      <c r="HV192" s="139"/>
      <c r="HW192" s="139"/>
      <c r="HX192" s="231"/>
      <c r="HZ192" s="258"/>
      <c r="IH192" s="258"/>
      <c r="IK192" s="231"/>
      <c r="IT192" s="259"/>
      <c r="IU192" s="258"/>
      <c r="IX192" s="258"/>
      <c r="IY192" s="231"/>
      <c r="JH192" s="258"/>
      <c r="JK192" s="231"/>
      <c r="JT192" s="5"/>
      <c r="JY192" s="109"/>
      <c r="JZ192"/>
      <c r="KA192" s="229"/>
      <c r="KQ192"/>
      <c r="KX192"/>
    </row>
    <row r="193" spans="1:310">
      <c r="A193">
        <v>168</v>
      </c>
      <c r="B193" s="19"/>
      <c r="C193" s="19"/>
      <c r="D193" s="231"/>
      <c r="E193" s="231"/>
      <c r="F193" s="231"/>
      <c r="I193" s="19"/>
      <c r="J193" s="19"/>
      <c r="Q193" s="19"/>
      <c r="R193" s="19"/>
      <c r="S193" s="68"/>
      <c r="T193" s="68"/>
      <c r="U193" s="68"/>
      <c r="V193" s="68"/>
      <c r="W193" s="68"/>
      <c r="X193" s="68"/>
      <c r="Y193" s="68"/>
      <c r="Z193" s="68"/>
      <c r="AA193" s="68"/>
      <c r="AB193" s="68"/>
      <c r="AC193" s="68"/>
      <c r="AD193" s="68"/>
      <c r="AE193" s="68"/>
      <c r="AF193" s="68"/>
      <c r="AG193" s="68"/>
      <c r="AH193" s="19"/>
      <c r="AI193" s="19"/>
      <c r="AJ193" s="105"/>
      <c r="AM193" s="52"/>
      <c r="AN193" s="52"/>
      <c r="AO193" s="19"/>
      <c r="AP193" s="19"/>
      <c r="AQ193" s="19"/>
      <c r="AR193" s="19"/>
      <c r="AS193" s="19"/>
      <c r="AT193" s="19"/>
      <c r="AU193" s="19"/>
      <c r="AV193" s="44"/>
      <c r="AW193" s="44"/>
      <c r="AX193" s="44"/>
      <c r="AY193" s="44"/>
      <c r="AZ193" s="44"/>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20"/>
      <c r="CB193" s="19"/>
      <c r="CC193" s="82"/>
      <c r="CD193" s="82"/>
      <c r="CE193" s="43"/>
      <c r="CF193" s="19"/>
      <c r="CG193" s="19"/>
      <c r="CH193" s="19"/>
      <c r="CI193" s="19"/>
      <c r="CJ193" s="19"/>
      <c r="CL193" s="19"/>
      <c r="CM193" s="19"/>
      <c r="CN193" s="231"/>
      <c r="CO193" s="231"/>
      <c r="CP193" s="67"/>
      <c r="CQ193" s="73"/>
      <c r="CR193" s="104"/>
      <c r="CS193" s="67"/>
      <c r="CT193" s="73"/>
      <c r="CV193" s="67"/>
      <c r="CW193"/>
      <c r="DI193" s="96"/>
      <c r="DJ193"/>
      <c r="DN193" s="96"/>
      <c r="DO193"/>
      <c r="DS193" s="96"/>
      <c r="DT193"/>
      <c r="EN193" s="96"/>
      <c r="EO193"/>
      <c r="ES193" s="96"/>
      <c r="ET193"/>
      <c r="EX193" s="96"/>
      <c r="EY193"/>
      <c r="FY193" s="231"/>
      <c r="GH193" s="258"/>
      <c r="GK193" s="231"/>
      <c r="GT193" s="259"/>
      <c r="GU193" s="258"/>
      <c r="GX193" s="258"/>
      <c r="GY193" s="231"/>
      <c r="HH193" s="258"/>
      <c r="HK193" s="231"/>
      <c r="HT193" s="259"/>
      <c r="HU193" s="258"/>
      <c r="HV193" s="139"/>
      <c r="HW193" s="139"/>
      <c r="HX193" s="231"/>
      <c r="HZ193" s="258"/>
      <c r="IH193" s="258"/>
      <c r="IK193" s="231"/>
      <c r="IT193" s="259"/>
      <c r="IU193" s="258"/>
      <c r="IX193" s="258"/>
      <c r="IY193" s="231"/>
      <c r="JH193" s="258"/>
      <c r="JK193" s="231"/>
      <c r="JT193" s="5"/>
      <c r="JY193" s="109"/>
      <c r="JZ193"/>
      <c r="KA193" s="229"/>
      <c r="KQ193"/>
      <c r="KX193"/>
    </row>
    <row r="194" spans="1:310">
      <c r="A194">
        <v>169</v>
      </c>
      <c r="B194" s="19"/>
      <c r="C194" s="19"/>
      <c r="D194" s="231"/>
      <c r="E194" s="231"/>
      <c r="F194" s="231"/>
      <c r="I194" s="19"/>
      <c r="J194" s="19"/>
      <c r="Q194" s="19"/>
      <c r="R194" s="19"/>
      <c r="S194" s="68"/>
      <c r="T194" s="68"/>
      <c r="U194" s="68"/>
      <c r="V194" s="68"/>
      <c r="W194" s="68"/>
      <c r="X194" s="68"/>
      <c r="Y194" s="68"/>
      <c r="Z194" s="68"/>
      <c r="AA194" s="68"/>
      <c r="AB194" s="68"/>
      <c r="AC194" s="68"/>
      <c r="AD194" s="68"/>
      <c r="AE194" s="68"/>
      <c r="AF194" s="68"/>
      <c r="AG194" s="68"/>
      <c r="AH194" s="19"/>
      <c r="AI194" s="19"/>
      <c r="AJ194" s="105"/>
      <c r="AM194" s="52"/>
      <c r="AN194" s="52"/>
      <c r="AO194" s="19"/>
      <c r="AP194" s="19"/>
      <c r="AQ194" s="19"/>
      <c r="AR194" s="19"/>
      <c r="AS194" s="19"/>
      <c r="AT194" s="19"/>
      <c r="AU194" s="19"/>
      <c r="AV194" s="44"/>
      <c r="AW194" s="44"/>
      <c r="AX194" s="44"/>
      <c r="AY194" s="44"/>
      <c r="AZ194" s="44"/>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20"/>
      <c r="CB194" s="19"/>
      <c r="CC194" s="82"/>
      <c r="CD194" s="82"/>
      <c r="CE194" s="43"/>
      <c r="CF194" s="19"/>
      <c r="CG194" s="19"/>
      <c r="CH194" s="19"/>
      <c r="CI194" s="19"/>
      <c r="CJ194" s="19"/>
      <c r="CL194" s="19"/>
      <c r="CM194" s="19"/>
      <c r="CN194" s="231"/>
      <c r="CO194" s="231"/>
      <c r="CP194" s="67"/>
      <c r="CQ194" s="73"/>
      <c r="CR194" s="104"/>
      <c r="CS194" s="67"/>
      <c r="CT194" s="73"/>
      <c r="CV194" s="67"/>
      <c r="CW194"/>
      <c r="DI194" s="96"/>
      <c r="DJ194"/>
      <c r="DN194" s="96"/>
      <c r="DO194"/>
      <c r="DS194" s="96"/>
      <c r="DT194"/>
      <c r="EN194" s="96"/>
      <c r="EO194"/>
      <c r="ES194" s="96"/>
      <c r="ET194"/>
      <c r="EX194" s="96"/>
      <c r="EY194"/>
      <c r="FY194" s="231"/>
      <c r="GH194" s="258"/>
      <c r="GK194" s="231"/>
      <c r="GT194" s="259"/>
      <c r="GU194" s="258"/>
      <c r="GX194" s="258"/>
      <c r="GY194" s="231"/>
      <c r="HH194" s="258"/>
      <c r="HK194" s="231"/>
      <c r="HT194" s="259"/>
      <c r="HU194" s="258"/>
      <c r="HV194" s="139"/>
      <c r="HW194" s="139"/>
      <c r="HX194" s="231"/>
      <c r="HZ194" s="258"/>
      <c r="IH194" s="258"/>
      <c r="IK194" s="231"/>
      <c r="IT194" s="259"/>
      <c r="IU194" s="258"/>
      <c r="IX194" s="258"/>
      <c r="IY194" s="231"/>
      <c r="JH194" s="258"/>
      <c r="JK194" s="231"/>
      <c r="JT194" s="5"/>
      <c r="JY194" s="109"/>
      <c r="JZ194"/>
      <c r="KA194" s="229"/>
      <c r="KQ194"/>
      <c r="KX194"/>
    </row>
    <row r="195" spans="1:310">
      <c r="A195">
        <v>170</v>
      </c>
      <c r="B195" s="19"/>
      <c r="C195" s="19"/>
      <c r="D195" s="231"/>
      <c r="E195" s="231"/>
      <c r="F195" s="231"/>
      <c r="I195" s="19"/>
      <c r="J195" s="19"/>
      <c r="Q195" s="19"/>
      <c r="R195" s="19"/>
      <c r="S195" s="68"/>
      <c r="T195" s="68"/>
      <c r="U195" s="68"/>
      <c r="V195" s="68"/>
      <c r="W195" s="68"/>
      <c r="X195" s="68"/>
      <c r="Y195" s="68"/>
      <c r="Z195" s="68"/>
      <c r="AA195" s="68"/>
      <c r="AB195" s="68"/>
      <c r="AC195" s="68"/>
      <c r="AD195" s="68"/>
      <c r="AE195" s="68"/>
      <c r="AF195" s="68"/>
      <c r="AG195" s="68"/>
      <c r="AH195" s="19"/>
      <c r="AI195" s="19"/>
      <c r="AJ195" s="105"/>
      <c r="AM195" s="52"/>
      <c r="AN195" s="52"/>
      <c r="AO195" s="19"/>
      <c r="AP195" s="19"/>
      <c r="AQ195" s="19"/>
      <c r="AR195" s="19"/>
      <c r="AS195" s="19"/>
      <c r="AT195" s="19"/>
      <c r="AU195" s="19"/>
      <c r="AV195" s="44"/>
      <c r="AW195" s="44"/>
      <c r="AX195" s="44"/>
      <c r="AY195" s="44"/>
      <c r="AZ195" s="44"/>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20"/>
      <c r="CB195" s="19"/>
      <c r="CC195" s="82"/>
      <c r="CD195" s="82"/>
      <c r="CE195" s="43"/>
      <c r="CF195" s="19"/>
      <c r="CG195" s="19"/>
      <c r="CH195" s="19"/>
      <c r="CI195" s="19"/>
      <c r="CJ195" s="19"/>
      <c r="CL195" s="19"/>
      <c r="CM195" s="19"/>
      <c r="CN195" s="231"/>
      <c r="CO195" s="231"/>
      <c r="CP195" s="67"/>
      <c r="CQ195" s="73"/>
      <c r="CR195" s="104"/>
      <c r="CS195" s="67"/>
      <c r="CT195" s="73"/>
      <c r="CV195" s="67"/>
      <c r="CW195"/>
      <c r="DI195" s="96"/>
      <c r="DJ195"/>
      <c r="DN195" s="96"/>
      <c r="DO195"/>
      <c r="DS195" s="96"/>
      <c r="DT195"/>
      <c r="EN195" s="96"/>
      <c r="EO195"/>
      <c r="ES195" s="96"/>
      <c r="ET195"/>
      <c r="EX195" s="96"/>
      <c r="EY195"/>
      <c r="FY195" s="231"/>
      <c r="GH195" s="258"/>
      <c r="GK195" s="231"/>
      <c r="GT195" s="259"/>
      <c r="GU195" s="258"/>
      <c r="GX195" s="258"/>
      <c r="GY195" s="231"/>
      <c r="HH195" s="258"/>
      <c r="HK195" s="231"/>
      <c r="HT195" s="259"/>
      <c r="HU195" s="258"/>
      <c r="HV195" s="139"/>
      <c r="HW195" s="139"/>
      <c r="HX195" s="231"/>
      <c r="HZ195" s="258"/>
      <c r="IH195" s="258"/>
      <c r="IK195" s="231"/>
      <c r="IT195" s="259"/>
      <c r="IU195" s="258"/>
      <c r="IX195" s="258"/>
      <c r="IY195" s="231"/>
      <c r="JH195" s="258"/>
      <c r="JK195" s="231"/>
      <c r="JT195" s="5"/>
      <c r="JY195" s="109"/>
      <c r="JZ195"/>
      <c r="KA195" s="229"/>
      <c r="KQ195"/>
      <c r="KX195"/>
    </row>
    <row r="196" spans="1:310">
      <c r="A196">
        <v>171</v>
      </c>
      <c r="B196" s="19"/>
      <c r="C196" s="19"/>
      <c r="D196" s="231"/>
      <c r="E196" s="231"/>
      <c r="F196" s="231"/>
      <c r="I196" s="19"/>
      <c r="J196" s="19"/>
      <c r="Q196" s="19"/>
      <c r="R196" s="19"/>
      <c r="S196" s="68"/>
      <c r="T196" s="68"/>
      <c r="U196" s="68"/>
      <c r="V196" s="68"/>
      <c r="W196" s="68"/>
      <c r="X196" s="68"/>
      <c r="Y196" s="68"/>
      <c r="Z196" s="68"/>
      <c r="AA196" s="68"/>
      <c r="AB196" s="68"/>
      <c r="AC196" s="68"/>
      <c r="AD196" s="68"/>
      <c r="AE196" s="68"/>
      <c r="AF196" s="68"/>
      <c r="AG196" s="68"/>
      <c r="AH196" s="19"/>
      <c r="AI196" s="19"/>
      <c r="AJ196" s="105"/>
      <c r="AM196" s="52"/>
      <c r="AN196" s="52"/>
      <c r="AO196" s="19"/>
      <c r="AP196" s="19"/>
      <c r="AQ196" s="19"/>
      <c r="AR196" s="19"/>
      <c r="AS196" s="19"/>
      <c r="AT196" s="19"/>
      <c r="AU196" s="19"/>
      <c r="AV196" s="44"/>
      <c r="AW196" s="44"/>
      <c r="AX196" s="44"/>
      <c r="AY196" s="44"/>
      <c r="AZ196" s="44"/>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20"/>
      <c r="CB196" s="19"/>
      <c r="CC196" s="82"/>
      <c r="CD196" s="82"/>
      <c r="CE196" s="43"/>
      <c r="CF196" s="19"/>
      <c r="CG196" s="19"/>
      <c r="CH196" s="19"/>
      <c r="CI196" s="19"/>
      <c r="CJ196" s="19"/>
      <c r="CL196" s="19"/>
      <c r="CM196" s="19"/>
      <c r="CN196" s="231"/>
      <c r="CO196" s="231"/>
      <c r="CP196" s="67"/>
      <c r="CQ196" s="73"/>
      <c r="CR196" s="104"/>
      <c r="CS196" s="67"/>
      <c r="CT196" s="73"/>
      <c r="CV196" s="67"/>
      <c r="CW196"/>
      <c r="DI196" s="96"/>
      <c r="DJ196"/>
      <c r="DN196" s="96"/>
      <c r="DO196"/>
      <c r="DS196" s="96"/>
      <c r="DT196"/>
      <c r="EN196" s="96"/>
      <c r="EO196"/>
      <c r="ES196" s="96"/>
      <c r="ET196"/>
      <c r="EX196" s="96"/>
      <c r="EY196"/>
      <c r="FY196" s="231"/>
      <c r="GH196" s="258"/>
      <c r="GK196" s="231"/>
      <c r="GT196" s="259"/>
      <c r="GU196" s="258"/>
      <c r="GX196" s="258"/>
      <c r="GY196" s="231"/>
      <c r="HH196" s="258"/>
      <c r="HK196" s="231"/>
      <c r="HT196" s="259"/>
      <c r="HU196" s="258"/>
      <c r="HV196" s="139"/>
      <c r="HW196" s="139"/>
      <c r="HX196" s="231"/>
      <c r="HZ196" s="258"/>
      <c r="IH196" s="258"/>
      <c r="IK196" s="231"/>
      <c r="IT196" s="259"/>
      <c r="IU196" s="258"/>
      <c r="IX196" s="258"/>
      <c r="IY196" s="231"/>
      <c r="JH196" s="258"/>
      <c r="JK196" s="231"/>
      <c r="JT196" s="5"/>
      <c r="JY196" s="109"/>
      <c r="JZ196"/>
      <c r="KA196" s="229"/>
      <c r="KQ196"/>
      <c r="KX196"/>
    </row>
    <row r="197" spans="1:310">
      <c r="A197">
        <v>172</v>
      </c>
      <c r="B197" s="19"/>
      <c r="C197" s="19"/>
      <c r="D197" s="231"/>
      <c r="E197" s="231"/>
      <c r="F197" s="231"/>
      <c r="I197" s="19"/>
      <c r="J197" s="19"/>
      <c r="Q197" s="19"/>
      <c r="R197" s="19"/>
      <c r="S197" s="68"/>
      <c r="T197" s="68"/>
      <c r="U197" s="68"/>
      <c r="V197" s="68"/>
      <c r="W197" s="68"/>
      <c r="X197" s="68"/>
      <c r="Y197" s="68"/>
      <c r="Z197" s="68"/>
      <c r="AA197" s="68"/>
      <c r="AB197" s="68"/>
      <c r="AC197" s="68"/>
      <c r="AD197" s="68"/>
      <c r="AE197" s="68"/>
      <c r="AF197" s="68"/>
      <c r="AG197" s="68"/>
      <c r="AH197" s="19"/>
      <c r="AI197" s="19"/>
      <c r="AJ197" s="105"/>
      <c r="AM197" s="52"/>
      <c r="AN197" s="52"/>
      <c r="AO197" s="19"/>
      <c r="AP197" s="19"/>
      <c r="AQ197" s="19"/>
      <c r="AR197" s="19"/>
      <c r="AS197" s="19"/>
      <c r="AT197" s="19"/>
      <c r="AU197" s="19"/>
      <c r="AV197" s="44"/>
      <c r="AW197" s="44"/>
      <c r="AX197" s="44"/>
      <c r="AY197" s="44"/>
      <c r="AZ197" s="44"/>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20"/>
      <c r="CB197" s="19"/>
      <c r="CC197" s="82"/>
      <c r="CD197" s="82"/>
      <c r="CE197" s="43"/>
      <c r="CF197" s="19"/>
      <c r="CG197" s="19"/>
      <c r="CH197" s="19"/>
      <c r="CI197" s="19"/>
      <c r="CJ197" s="19"/>
      <c r="CL197" s="19"/>
      <c r="CM197" s="19"/>
      <c r="CN197" s="231"/>
      <c r="CO197" s="231"/>
      <c r="CP197" s="67"/>
      <c r="CQ197" s="73"/>
      <c r="CR197" s="104"/>
      <c r="CS197" s="67"/>
      <c r="CT197" s="73"/>
      <c r="CV197" s="67"/>
      <c r="CW197"/>
      <c r="DI197" s="96"/>
      <c r="DJ197"/>
      <c r="DN197" s="96"/>
      <c r="DO197"/>
      <c r="DS197" s="96"/>
      <c r="DT197"/>
      <c r="EN197" s="96"/>
      <c r="EO197"/>
      <c r="ES197" s="96"/>
      <c r="ET197"/>
      <c r="EX197" s="96"/>
      <c r="EY197"/>
      <c r="FY197" s="231"/>
      <c r="GH197" s="258"/>
      <c r="GK197" s="231"/>
      <c r="GT197" s="259"/>
      <c r="GU197" s="258"/>
      <c r="GX197" s="258"/>
      <c r="GY197" s="231"/>
      <c r="HH197" s="258"/>
      <c r="HK197" s="231"/>
      <c r="HT197" s="259"/>
      <c r="HU197" s="258"/>
      <c r="HV197" s="139"/>
      <c r="HW197" s="139"/>
      <c r="HX197" s="231"/>
      <c r="HZ197" s="258"/>
      <c r="IH197" s="258"/>
      <c r="IK197" s="231"/>
      <c r="IT197" s="259"/>
      <c r="IU197" s="258"/>
      <c r="IX197" s="258"/>
      <c r="IY197" s="231"/>
      <c r="JH197" s="258"/>
      <c r="JK197" s="231"/>
      <c r="JT197" s="5"/>
      <c r="JY197" s="109"/>
      <c r="JZ197"/>
      <c r="KA197" s="229"/>
      <c r="KQ197"/>
      <c r="KX197"/>
    </row>
    <row r="198" spans="1:310">
      <c r="A198">
        <v>173</v>
      </c>
      <c r="B198" s="19"/>
      <c r="C198" s="19"/>
      <c r="D198" s="231"/>
      <c r="E198" s="231"/>
      <c r="F198" s="231"/>
      <c r="I198" s="19"/>
      <c r="J198" s="19"/>
      <c r="Q198" s="19"/>
      <c r="R198" s="19"/>
      <c r="S198" s="68"/>
      <c r="T198" s="68"/>
      <c r="U198" s="68"/>
      <c r="V198" s="68"/>
      <c r="W198" s="68"/>
      <c r="X198" s="68"/>
      <c r="Y198" s="68"/>
      <c r="Z198" s="68"/>
      <c r="AA198" s="68"/>
      <c r="AB198" s="68"/>
      <c r="AC198" s="68"/>
      <c r="AD198" s="68"/>
      <c r="AE198" s="68"/>
      <c r="AF198" s="68"/>
      <c r="AG198" s="68"/>
      <c r="AH198" s="19"/>
      <c r="AI198" s="19"/>
      <c r="AJ198" s="105"/>
      <c r="AM198" s="52"/>
      <c r="AN198" s="52"/>
      <c r="AO198" s="19"/>
      <c r="AP198" s="19"/>
      <c r="AQ198" s="19"/>
      <c r="AR198" s="19"/>
      <c r="AS198" s="19"/>
      <c r="AT198" s="19"/>
      <c r="AU198" s="19"/>
      <c r="AV198" s="44"/>
      <c r="AW198" s="44"/>
      <c r="AX198" s="44"/>
      <c r="AY198" s="44"/>
      <c r="AZ198" s="44"/>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20"/>
      <c r="CB198" s="19"/>
      <c r="CC198" s="82"/>
      <c r="CD198" s="82"/>
      <c r="CE198" s="43"/>
      <c r="CF198" s="19"/>
      <c r="CG198" s="19"/>
      <c r="CH198" s="19"/>
      <c r="CI198" s="19"/>
      <c r="CJ198" s="19"/>
      <c r="CL198" s="19"/>
      <c r="CM198" s="19"/>
      <c r="CN198" s="231"/>
      <c r="CO198" s="231"/>
      <c r="CP198" s="67"/>
      <c r="CQ198" s="73"/>
      <c r="CR198" s="104"/>
      <c r="CS198" s="67"/>
      <c r="CT198" s="73"/>
      <c r="CV198" s="67"/>
      <c r="CW198"/>
      <c r="DI198" s="96"/>
      <c r="DJ198"/>
      <c r="DN198" s="96"/>
      <c r="DO198"/>
      <c r="DS198" s="96"/>
      <c r="DT198"/>
      <c r="EN198" s="96"/>
      <c r="EO198"/>
      <c r="ES198" s="96"/>
      <c r="ET198"/>
      <c r="EX198" s="96"/>
      <c r="EY198"/>
      <c r="FY198" s="231"/>
      <c r="GH198" s="258"/>
      <c r="GK198" s="231"/>
      <c r="GT198" s="259"/>
      <c r="GU198" s="258"/>
      <c r="GX198" s="258"/>
      <c r="GY198" s="231"/>
      <c r="HH198" s="258"/>
      <c r="HK198" s="231"/>
      <c r="HT198" s="259"/>
      <c r="HU198" s="258"/>
      <c r="HV198" s="139"/>
      <c r="HW198" s="139"/>
      <c r="HX198" s="231"/>
      <c r="HZ198" s="258"/>
      <c r="IH198" s="258"/>
      <c r="IK198" s="231"/>
      <c r="IT198" s="259"/>
      <c r="IU198" s="258"/>
      <c r="IX198" s="258"/>
      <c r="IY198" s="231"/>
      <c r="JH198" s="258"/>
      <c r="JK198" s="231"/>
      <c r="JT198" s="5"/>
      <c r="JY198" s="109"/>
      <c r="JZ198"/>
      <c r="KA198" s="229"/>
      <c r="KQ198"/>
      <c r="KX198"/>
    </row>
    <row r="199" spans="1:310">
      <c r="A199">
        <v>174</v>
      </c>
      <c r="B199" s="19"/>
      <c r="C199" s="19"/>
      <c r="D199" s="231"/>
      <c r="E199" s="231"/>
      <c r="F199" s="231"/>
      <c r="I199" s="19"/>
      <c r="J199" s="19"/>
      <c r="Q199" s="19"/>
      <c r="R199" s="19"/>
      <c r="S199" s="68"/>
      <c r="T199" s="68"/>
      <c r="U199" s="68"/>
      <c r="V199" s="68"/>
      <c r="W199" s="68"/>
      <c r="X199" s="68"/>
      <c r="Y199" s="68"/>
      <c r="Z199" s="68"/>
      <c r="AA199" s="68"/>
      <c r="AB199" s="68"/>
      <c r="AC199" s="68"/>
      <c r="AD199" s="68"/>
      <c r="AE199" s="68"/>
      <c r="AF199" s="68"/>
      <c r="AG199" s="68"/>
      <c r="AH199" s="19"/>
      <c r="AI199" s="19"/>
      <c r="AJ199" s="105"/>
      <c r="AM199" s="52"/>
      <c r="AN199" s="52"/>
      <c r="AO199" s="19"/>
      <c r="AP199" s="19"/>
      <c r="AQ199" s="19"/>
      <c r="AR199" s="19"/>
      <c r="AS199" s="19"/>
      <c r="AT199" s="19"/>
      <c r="AU199" s="19"/>
      <c r="AV199" s="44"/>
      <c r="AW199" s="44"/>
      <c r="AX199" s="44"/>
      <c r="AY199" s="44"/>
      <c r="AZ199" s="44"/>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20"/>
      <c r="CB199" s="19"/>
      <c r="CC199" s="82"/>
      <c r="CD199" s="82"/>
      <c r="CE199" s="43"/>
      <c r="CF199" s="19"/>
      <c r="CG199" s="19"/>
      <c r="CH199" s="19"/>
      <c r="CI199" s="19"/>
      <c r="CJ199" s="19"/>
      <c r="CL199" s="19"/>
      <c r="CM199" s="19"/>
      <c r="CN199" s="231"/>
      <c r="CO199" s="231"/>
      <c r="CP199" s="67"/>
      <c r="CQ199" s="73"/>
      <c r="CR199" s="104"/>
      <c r="CS199" s="67"/>
      <c r="CT199" s="73"/>
      <c r="CV199" s="67"/>
      <c r="CW199"/>
      <c r="DI199" s="96"/>
      <c r="DJ199"/>
      <c r="DN199" s="96"/>
      <c r="DO199"/>
      <c r="DS199" s="96"/>
      <c r="DT199"/>
      <c r="EN199" s="96"/>
      <c r="EO199"/>
      <c r="ES199" s="96"/>
      <c r="ET199"/>
      <c r="EX199" s="96"/>
      <c r="EY199"/>
      <c r="FY199" s="231"/>
      <c r="GH199" s="258"/>
      <c r="GK199" s="231"/>
      <c r="GT199" s="259"/>
      <c r="GU199" s="258"/>
      <c r="GX199" s="258"/>
      <c r="GY199" s="231"/>
      <c r="HH199" s="258"/>
      <c r="HK199" s="231"/>
      <c r="HT199" s="259"/>
      <c r="HU199" s="258"/>
      <c r="HV199" s="139"/>
      <c r="HW199" s="139"/>
      <c r="HX199" s="231"/>
      <c r="HZ199" s="258"/>
      <c r="IH199" s="258"/>
      <c r="IK199" s="231"/>
      <c r="IT199" s="259"/>
      <c r="IU199" s="258"/>
      <c r="IX199" s="258"/>
      <c r="IY199" s="231"/>
      <c r="JH199" s="258"/>
      <c r="JK199" s="231"/>
      <c r="JT199" s="5"/>
      <c r="JY199" s="109"/>
      <c r="JZ199"/>
      <c r="KA199" s="229"/>
      <c r="KQ199"/>
      <c r="KX199"/>
    </row>
    <row r="200" spans="1:310">
      <c r="A200">
        <v>175</v>
      </c>
      <c r="B200" s="19"/>
      <c r="C200" s="19"/>
      <c r="D200" s="231"/>
      <c r="E200" s="231"/>
      <c r="F200" s="231"/>
      <c r="I200" s="19"/>
      <c r="J200" s="19"/>
      <c r="Q200" s="19"/>
      <c r="R200" s="19"/>
      <c r="S200" s="68"/>
      <c r="T200" s="68"/>
      <c r="U200" s="68"/>
      <c r="V200" s="68"/>
      <c r="W200" s="68"/>
      <c r="X200" s="68"/>
      <c r="Y200" s="68"/>
      <c r="Z200" s="68"/>
      <c r="AA200" s="68"/>
      <c r="AB200" s="68"/>
      <c r="AC200" s="68"/>
      <c r="AD200" s="68"/>
      <c r="AE200" s="68"/>
      <c r="AF200" s="68"/>
      <c r="AG200" s="68"/>
      <c r="AH200" s="19"/>
      <c r="AI200" s="19"/>
      <c r="AJ200" s="105"/>
      <c r="AM200" s="52"/>
      <c r="AN200" s="52"/>
      <c r="AO200" s="19"/>
      <c r="AP200" s="19"/>
      <c r="AQ200" s="19"/>
      <c r="AR200" s="19"/>
      <c r="AS200" s="19"/>
      <c r="AT200" s="19"/>
      <c r="AU200" s="19"/>
      <c r="AV200" s="44"/>
      <c r="AW200" s="44"/>
      <c r="AX200" s="44"/>
      <c r="AY200" s="44"/>
      <c r="AZ200" s="44"/>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20"/>
      <c r="CB200" s="19"/>
      <c r="CC200" s="82"/>
      <c r="CD200" s="82"/>
      <c r="CE200" s="43"/>
      <c r="CF200" s="19"/>
      <c r="CG200" s="19"/>
      <c r="CH200" s="19"/>
      <c r="CI200" s="19"/>
      <c r="CJ200" s="19"/>
      <c r="CL200" s="19"/>
      <c r="CM200" s="19"/>
      <c r="CN200" s="231"/>
      <c r="CO200" s="231"/>
      <c r="CP200" s="67"/>
      <c r="CQ200" s="73"/>
      <c r="CR200" s="104"/>
      <c r="CS200" s="67"/>
      <c r="CT200" s="73"/>
      <c r="CV200" s="67"/>
      <c r="CW200"/>
      <c r="DI200" s="96"/>
      <c r="DJ200"/>
      <c r="DN200" s="96"/>
      <c r="DO200"/>
      <c r="DS200" s="96"/>
      <c r="DT200"/>
      <c r="EN200" s="96"/>
      <c r="EO200"/>
      <c r="ES200" s="96"/>
      <c r="ET200"/>
      <c r="EX200" s="96"/>
      <c r="EY200"/>
      <c r="FY200" s="231"/>
      <c r="GH200" s="258"/>
      <c r="GK200" s="231"/>
      <c r="GT200" s="259"/>
      <c r="GU200" s="258"/>
      <c r="GX200" s="258"/>
      <c r="GY200" s="231"/>
      <c r="HH200" s="258"/>
      <c r="HK200" s="231"/>
      <c r="HT200" s="259"/>
      <c r="HU200" s="258"/>
      <c r="HV200" s="139"/>
      <c r="HW200" s="139"/>
      <c r="HX200" s="231"/>
      <c r="HZ200" s="258"/>
      <c r="IH200" s="258"/>
      <c r="IK200" s="231"/>
      <c r="IT200" s="259"/>
      <c r="IU200" s="258"/>
      <c r="IX200" s="258"/>
      <c r="IY200" s="231"/>
      <c r="JH200" s="258"/>
      <c r="JK200" s="231"/>
      <c r="JT200" s="5"/>
      <c r="JY200" s="109"/>
      <c r="JZ200"/>
      <c r="KA200" s="229"/>
      <c r="KQ200"/>
      <c r="KX200"/>
    </row>
    <row r="201" spans="1:310">
      <c r="A201">
        <v>176</v>
      </c>
      <c r="B201" s="19"/>
      <c r="C201" s="19"/>
      <c r="D201" s="231"/>
      <c r="E201" s="231"/>
      <c r="F201" s="231"/>
      <c r="I201" s="19"/>
      <c r="J201" s="19"/>
      <c r="Q201" s="19"/>
      <c r="R201" s="19"/>
      <c r="S201" s="68"/>
      <c r="T201" s="68"/>
      <c r="U201" s="68"/>
      <c r="V201" s="68"/>
      <c r="W201" s="68"/>
      <c r="X201" s="68"/>
      <c r="Y201" s="68"/>
      <c r="Z201" s="68"/>
      <c r="AA201" s="68"/>
      <c r="AB201" s="68"/>
      <c r="AC201" s="68"/>
      <c r="AD201" s="68"/>
      <c r="AE201" s="68"/>
      <c r="AF201" s="68"/>
      <c r="AG201" s="68"/>
      <c r="AH201" s="19"/>
      <c r="AI201" s="19"/>
      <c r="AJ201" s="105"/>
      <c r="AM201" s="52"/>
      <c r="AN201" s="52"/>
      <c r="AO201" s="19"/>
      <c r="AP201" s="19"/>
      <c r="AQ201" s="19"/>
      <c r="AR201" s="19"/>
      <c r="AS201" s="19"/>
      <c r="AT201" s="19"/>
      <c r="AU201" s="19"/>
      <c r="AV201" s="44"/>
      <c r="AW201" s="44"/>
      <c r="AX201" s="44"/>
      <c r="AY201" s="44"/>
      <c r="AZ201" s="44"/>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20"/>
      <c r="CB201" s="19"/>
      <c r="CC201" s="82"/>
      <c r="CD201" s="82"/>
      <c r="CE201" s="43"/>
      <c r="CF201" s="19"/>
      <c r="CG201" s="19"/>
      <c r="CH201" s="19"/>
      <c r="CI201" s="19"/>
      <c r="CJ201" s="19"/>
      <c r="CL201" s="19"/>
      <c r="CM201" s="19"/>
      <c r="CN201" s="231"/>
      <c r="CO201" s="231"/>
      <c r="CP201" s="67"/>
      <c r="CQ201" s="73"/>
      <c r="CR201" s="104"/>
      <c r="CS201" s="67"/>
      <c r="CT201" s="73"/>
      <c r="CV201" s="67"/>
      <c r="CW201"/>
      <c r="DI201" s="96"/>
      <c r="DJ201"/>
      <c r="DN201" s="96"/>
      <c r="DO201"/>
      <c r="DS201" s="96"/>
      <c r="DT201"/>
      <c r="EN201" s="96"/>
      <c r="EO201"/>
      <c r="ES201" s="96"/>
      <c r="ET201"/>
      <c r="EX201" s="96"/>
      <c r="EY201"/>
      <c r="FY201" s="231"/>
      <c r="GH201" s="258"/>
      <c r="GK201" s="231"/>
      <c r="GT201" s="259"/>
      <c r="GU201" s="258"/>
      <c r="GX201" s="258"/>
      <c r="GY201" s="231"/>
      <c r="HH201" s="258"/>
      <c r="HK201" s="231"/>
      <c r="HT201" s="259"/>
      <c r="HU201" s="258"/>
      <c r="HV201" s="139"/>
      <c r="HW201" s="139"/>
      <c r="HX201" s="231"/>
      <c r="HZ201" s="258"/>
      <c r="IH201" s="258"/>
      <c r="IK201" s="231"/>
      <c r="IT201" s="259"/>
      <c r="IU201" s="258"/>
      <c r="IX201" s="258"/>
      <c r="IY201" s="231"/>
      <c r="JH201" s="258"/>
      <c r="JK201" s="231"/>
      <c r="JT201" s="5"/>
      <c r="JY201" s="109"/>
      <c r="JZ201"/>
      <c r="KA201" s="229"/>
      <c r="KQ201"/>
      <c r="KX201"/>
    </row>
    <row r="202" spans="1:310">
      <c r="A202">
        <v>177</v>
      </c>
      <c r="B202" s="19"/>
      <c r="C202" s="19"/>
      <c r="D202" s="231"/>
      <c r="E202" s="231"/>
      <c r="F202" s="231"/>
      <c r="I202" s="19"/>
      <c r="J202" s="19"/>
      <c r="Q202" s="19"/>
      <c r="R202" s="19"/>
      <c r="S202" s="68"/>
      <c r="T202" s="68"/>
      <c r="U202" s="68"/>
      <c r="V202" s="68"/>
      <c r="W202" s="68"/>
      <c r="X202" s="68"/>
      <c r="Y202" s="68"/>
      <c r="Z202" s="68"/>
      <c r="AA202" s="68"/>
      <c r="AB202" s="68"/>
      <c r="AC202" s="68"/>
      <c r="AD202" s="68"/>
      <c r="AE202" s="68"/>
      <c r="AF202" s="68"/>
      <c r="AG202" s="68"/>
      <c r="AH202" s="19"/>
      <c r="AI202" s="19"/>
      <c r="AJ202" s="105"/>
      <c r="AM202" s="52"/>
      <c r="AN202" s="52"/>
      <c r="AO202" s="19"/>
      <c r="AP202" s="19"/>
      <c r="AQ202" s="19"/>
      <c r="AR202" s="19"/>
      <c r="AS202" s="19"/>
      <c r="AT202" s="19"/>
      <c r="AU202" s="19"/>
      <c r="AV202" s="44"/>
      <c r="AW202" s="44"/>
      <c r="AX202" s="44"/>
      <c r="AY202" s="44"/>
      <c r="AZ202" s="44"/>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20"/>
      <c r="CB202" s="19"/>
      <c r="CC202" s="82"/>
      <c r="CD202" s="82"/>
      <c r="CE202" s="43"/>
      <c r="CF202" s="19"/>
      <c r="CG202" s="19"/>
      <c r="CH202" s="19"/>
      <c r="CI202" s="19"/>
      <c r="CJ202" s="19"/>
      <c r="CL202" s="19"/>
      <c r="CM202" s="19"/>
      <c r="CN202" s="231"/>
      <c r="CO202" s="231"/>
      <c r="CP202" s="67"/>
      <c r="CQ202" s="73"/>
      <c r="CR202" s="104"/>
      <c r="CS202" s="67"/>
      <c r="CT202" s="73"/>
      <c r="CV202" s="67"/>
      <c r="CW202"/>
      <c r="DI202" s="96"/>
      <c r="DJ202"/>
      <c r="DN202" s="96"/>
      <c r="DO202"/>
      <c r="DS202" s="96"/>
      <c r="DT202"/>
      <c r="EN202" s="96"/>
      <c r="EO202"/>
      <c r="ES202" s="96"/>
      <c r="ET202"/>
      <c r="EX202" s="96"/>
      <c r="EY202"/>
      <c r="FY202" s="231"/>
      <c r="GH202" s="258"/>
      <c r="GK202" s="231"/>
      <c r="GT202" s="259"/>
      <c r="GU202" s="258"/>
      <c r="GX202" s="258"/>
      <c r="GY202" s="231"/>
      <c r="HH202" s="258"/>
      <c r="HK202" s="231"/>
      <c r="HT202" s="259"/>
      <c r="HU202" s="258"/>
      <c r="HV202" s="139"/>
      <c r="HW202" s="139"/>
      <c r="HX202" s="231"/>
      <c r="HZ202" s="258"/>
      <c r="IH202" s="258"/>
      <c r="IK202" s="231"/>
      <c r="IT202" s="259"/>
      <c r="IU202" s="258"/>
      <c r="IX202" s="258"/>
      <c r="IY202" s="231"/>
      <c r="JH202" s="258"/>
      <c r="JK202" s="231"/>
      <c r="JT202" s="5"/>
      <c r="JY202" s="109"/>
      <c r="JZ202"/>
      <c r="KA202" s="229"/>
      <c r="KQ202"/>
      <c r="KX202"/>
    </row>
    <row r="203" spans="1:310">
      <c r="A203">
        <v>178</v>
      </c>
      <c r="B203" s="19"/>
      <c r="C203" s="19"/>
      <c r="D203" s="231"/>
      <c r="E203" s="231"/>
      <c r="F203" s="231"/>
      <c r="I203" s="19"/>
      <c r="J203" s="19"/>
      <c r="Q203" s="19"/>
      <c r="R203" s="19"/>
      <c r="S203" s="68"/>
      <c r="T203" s="68"/>
      <c r="U203" s="68"/>
      <c r="V203" s="68"/>
      <c r="W203" s="68"/>
      <c r="X203" s="68"/>
      <c r="Y203" s="68"/>
      <c r="Z203" s="68"/>
      <c r="AA203" s="68"/>
      <c r="AB203" s="68"/>
      <c r="AC203" s="68"/>
      <c r="AD203" s="68"/>
      <c r="AE203" s="68"/>
      <c r="AF203" s="68"/>
      <c r="AG203" s="68"/>
      <c r="AH203" s="19"/>
      <c r="AI203" s="19"/>
      <c r="AJ203" s="105"/>
      <c r="AM203" s="52"/>
      <c r="AN203" s="52"/>
      <c r="AO203" s="19"/>
      <c r="AP203" s="19"/>
      <c r="AQ203" s="19"/>
      <c r="AR203" s="19"/>
      <c r="AS203" s="19"/>
      <c r="AT203" s="19"/>
      <c r="AU203" s="19"/>
      <c r="AV203" s="44"/>
      <c r="AW203" s="44"/>
      <c r="AX203" s="44"/>
      <c r="AY203" s="44"/>
      <c r="AZ203" s="44"/>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20"/>
      <c r="CB203" s="19"/>
      <c r="CC203" s="82"/>
      <c r="CD203" s="82"/>
      <c r="CE203" s="43"/>
      <c r="CF203" s="19"/>
      <c r="CG203" s="19"/>
      <c r="CH203" s="19"/>
      <c r="CI203" s="19"/>
      <c r="CJ203" s="19"/>
      <c r="CL203" s="19"/>
      <c r="CM203" s="19"/>
      <c r="CN203" s="231"/>
      <c r="CO203" s="231"/>
      <c r="CP203" s="67"/>
      <c r="CQ203" s="73"/>
      <c r="CR203" s="104"/>
      <c r="CS203" s="67"/>
      <c r="CT203" s="73"/>
      <c r="CV203" s="67"/>
      <c r="CW203"/>
      <c r="DI203" s="96"/>
      <c r="DJ203"/>
      <c r="DN203" s="96"/>
      <c r="DO203"/>
      <c r="DS203" s="96"/>
      <c r="DT203"/>
      <c r="EN203" s="96"/>
      <c r="EO203"/>
      <c r="ES203" s="96"/>
      <c r="ET203"/>
      <c r="EX203" s="96"/>
      <c r="EY203"/>
      <c r="FY203" s="231"/>
      <c r="GH203" s="258"/>
      <c r="GK203" s="231"/>
      <c r="GT203" s="259"/>
      <c r="GU203" s="258"/>
      <c r="GX203" s="258"/>
      <c r="GY203" s="231"/>
      <c r="HH203" s="258"/>
      <c r="HK203" s="231"/>
      <c r="HT203" s="259"/>
      <c r="HU203" s="258"/>
      <c r="HV203" s="139"/>
      <c r="HW203" s="139"/>
      <c r="HX203" s="231"/>
      <c r="HZ203" s="258"/>
      <c r="IH203" s="258"/>
      <c r="IK203" s="231"/>
      <c r="IT203" s="259"/>
      <c r="IU203" s="258"/>
      <c r="IX203" s="258"/>
      <c r="IY203" s="231"/>
      <c r="JH203" s="258"/>
      <c r="JK203" s="231"/>
      <c r="JT203" s="5"/>
      <c r="JY203" s="109"/>
      <c r="JZ203"/>
      <c r="KA203" s="229"/>
      <c r="KQ203"/>
      <c r="KX203"/>
    </row>
    <row r="204" spans="1:310">
      <c r="A204">
        <v>179</v>
      </c>
      <c r="B204" s="19"/>
      <c r="C204" s="19"/>
      <c r="D204" s="231"/>
      <c r="E204" s="231"/>
      <c r="F204" s="231"/>
      <c r="I204" s="19"/>
      <c r="J204" s="19"/>
      <c r="Q204" s="19"/>
      <c r="R204" s="19"/>
      <c r="S204" s="19"/>
      <c r="T204" s="19"/>
      <c r="U204" s="19"/>
      <c r="V204" s="19"/>
      <c r="W204" s="231"/>
      <c r="X204" s="231"/>
      <c r="Y204" s="231"/>
      <c r="Z204" s="231"/>
      <c r="AA204" s="19"/>
      <c r="AB204" s="231"/>
      <c r="AC204" s="19"/>
      <c r="AD204" s="231"/>
      <c r="AE204" s="19"/>
      <c r="AF204" s="19"/>
      <c r="AG204" s="19"/>
      <c r="AH204" s="19"/>
      <c r="AI204" s="19"/>
      <c r="AJ204" s="105"/>
      <c r="AM204" s="52"/>
      <c r="AN204" s="52"/>
      <c r="AO204" s="19"/>
      <c r="AP204" s="19"/>
      <c r="AQ204" s="19"/>
      <c r="AR204" s="19"/>
      <c r="AS204" s="19"/>
      <c r="AT204" s="19"/>
      <c r="AU204" s="19"/>
      <c r="AV204" s="44"/>
      <c r="AW204" s="44"/>
      <c r="AX204" s="44"/>
      <c r="AY204" s="44"/>
      <c r="AZ204" s="44"/>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20"/>
      <c r="CB204" s="19"/>
      <c r="CC204" s="82"/>
      <c r="CD204" s="82"/>
      <c r="CE204" s="43"/>
      <c r="CF204" s="19"/>
      <c r="CG204" s="19"/>
      <c r="CH204" s="19"/>
      <c r="CI204" s="19"/>
      <c r="CJ204" s="19"/>
      <c r="CL204" s="19"/>
      <c r="CM204" s="19"/>
      <c r="CN204" s="231"/>
      <c r="CO204" s="231"/>
      <c r="CP204" s="67"/>
      <c r="CQ204" s="73"/>
      <c r="CR204" s="104"/>
      <c r="CS204" s="67"/>
      <c r="CT204" s="73"/>
      <c r="CV204" s="67"/>
      <c r="CW204"/>
      <c r="DI204" s="96"/>
      <c r="DJ204"/>
      <c r="DN204" s="96"/>
      <c r="DO204"/>
      <c r="DS204" s="96"/>
      <c r="DT204"/>
      <c r="EN204" s="96"/>
      <c r="EO204"/>
      <c r="ES204" s="96"/>
      <c r="ET204"/>
      <c r="EX204" s="96"/>
      <c r="EY204"/>
      <c r="FY204" s="231"/>
      <c r="GH204" s="258"/>
      <c r="GK204" s="231"/>
      <c r="GT204" s="259"/>
      <c r="GU204" s="258"/>
      <c r="GX204" s="258"/>
      <c r="GY204" s="231"/>
      <c r="HH204" s="258"/>
      <c r="HK204" s="231"/>
      <c r="HT204" s="259"/>
      <c r="HU204" s="258"/>
      <c r="HV204" s="139"/>
      <c r="HW204" s="139"/>
      <c r="HX204" s="231"/>
      <c r="HZ204" s="258"/>
      <c r="IH204" s="258"/>
      <c r="IK204" s="231"/>
      <c r="IT204" s="259"/>
      <c r="IU204" s="258"/>
      <c r="IX204" s="258"/>
      <c r="IY204" s="231"/>
      <c r="JH204" s="258"/>
      <c r="JK204" s="231"/>
      <c r="JT204" s="5"/>
      <c r="JY204" s="109"/>
      <c r="JZ204"/>
      <c r="KA204" s="229"/>
      <c r="KQ204"/>
      <c r="KX204"/>
    </row>
    <row r="205" spans="1:310">
      <c r="A205">
        <v>180</v>
      </c>
      <c r="B205" s="19"/>
      <c r="C205" s="19"/>
      <c r="D205" s="231"/>
      <c r="E205" s="231"/>
      <c r="F205" s="231"/>
      <c r="I205" s="19"/>
      <c r="J205" s="19"/>
      <c r="Q205" s="19"/>
      <c r="R205" s="19"/>
      <c r="S205" s="19"/>
      <c r="T205" s="19"/>
      <c r="U205" s="19"/>
      <c r="V205" s="19"/>
      <c r="W205" s="231"/>
      <c r="X205" s="231"/>
      <c r="Y205" s="231"/>
      <c r="Z205" s="231"/>
      <c r="AA205" s="19"/>
      <c r="AB205" s="231"/>
      <c r="AC205" s="19"/>
      <c r="AD205" s="231"/>
      <c r="AE205" s="19"/>
      <c r="AF205" s="19"/>
      <c r="AG205" s="19"/>
      <c r="AH205" s="19"/>
      <c r="AI205" s="19"/>
      <c r="AJ205" s="105"/>
      <c r="AM205" s="52"/>
      <c r="AN205" s="52"/>
      <c r="AO205" s="19"/>
      <c r="AP205" s="19"/>
      <c r="AQ205" s="19"/>
      <c r="AR205" s="19"/>
      <c r="AS205" s="19"/>
      <c r="AT205" s="19"/>
      <c r="AU205" s="19"/>
      <c r="AV205" s="44"/>
      <c r="AW205" s="44"/>
      <c r="AX205" s="44"/>
      <c r="AY205" s="44"/>
      <c r="AZ205" s="44"/>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20"/>
      <c r="CB205" s="19"/>
      <c r="CC205" s="82"/>
      <c r="CD205" s="82"/>
      <c r="CE205" s="43"/>
      <c r="CF205" s="19"/>
      <c r="CG205" s="19"/>
      <c r="CH205" s="19"/>
      <c r="CI205" s="19"/>
      <c r="CJ205" s="19"/>
      <c r="CL205" s="19"/>
      <c r="CM205" s="19"/>
      <c r="CN205" s="231"/>
      <c r="CO205" s="231"/>
      <c r="CP205" s="67"/>
      <c r="CQ205" s="73"/>
      <c r="CR205" s="104"/>
      <c r="CS205" s="67"/>
      <c r="CT205" s="73"/>
      <c r="CV205" s="67"/>
      <c r="CW205"/>
      <c r="DI205" s="96"/>
      <c r="DJ205"/>
      <c r="DN205" s="96"/>
      <c r="DO205"/>
      <c r="DS205" s="96"/>
      <c r="DT205"/>
      <c r="EN205" s="96"/>
      <c r="EO205"/>
      <c r="ES205" s="96"/>
      <c r="ET205"/>
      <c r="EX205" s="96"/>
      <c r="EY205"/>
      <c r="FY205" s="231"/>
      <c r="GH205" s="258"/>
      <c r="GK205" s="231"/>
      <c r="GT205" s="259"/>
      <c r="GU205" s="258"/>
      <c r="GX205" s="258"/>
      <c r="GY205" s="231"/>
      <c r="HH205" s="258"/>
      <c r="HK205" s="231"/>
      <c r="HT205" s="259"/>
      <c r="HU205" s="258"/>
      <c r="HV205" s="139"/>
      <c r="HW205" s="139"/>
      <c r="HX205" s="231"/>
      <c r="HZ205" s="258"/>
      <c r="IH205" s="258"/>
      <c r="IK205" s="231"/>
      <c r="IT205" s="259"/>
      <c r="IU205" s="258"/>
      <c r="IX205" s="258"/>
      <c r="IY205" s="231"/>
      <c r="JH205" s="258"/>
      <c r="JK205" s="231"/>
      <c r="JT205" s="5"/>
      <c r="JY205" s="109"/>
      <c r="JZ205"/>
      <c r="KA205" s="229"/>
      <c r="KQ205"/>
      <c r="KX205"/>
    </row>
    <row r="206" spans="1:310">
      <c r="A206">
        <v>181</v>
      </c>
      <c r="B206" s="19"/>
      <c r="C206" s="19"/>
      <c r="D206" s="231"/>
      <c r="E206" s="231"/>
      <c r="F206" s="231"/>
      <c r="I206" s="19"/>
      <c r="J206" s="19"/>
      <c r="Q206" s="19"/>
      <c r="R206" s="19"/>
      <c r="S206" s="19"/>
      <c r="T206" s="19"/>
      <c r="U206" s="19"/>
      <c r="V206" s="19"/>
      <c r="W206" s="231"/>
      <c r="X206" s="231"/>
      <c r="Y206" s="231"/>
      <c r="Z206" s="231"/>
      <c r="AA206" s="19"/>
      <c r="AB206" s="231"/>
      <c r="AC206" s="19"/>
      <c r="AD206" s="231"/>
      <c r="AE206" s="19"/>
      <c r="AF206" s="19"/>
      <c r="AG206" s="19"/>
      <c r="AH206" s="19"/>
      <c r="AI206" s="19"/>
      <c r="AJ206" s="105"/>
      <c r="AM206" s="52"/>
      <c r="AN206" s="52"/>
      <c r="AO206" s="19"/>
      <c r="AP206" s="19"/>
      <c r="AQ206" s="19"/>
      <c r="AR206" s="19"/>
      <c r="AS206" s="19"/>
      <c r="AT206" s="19"/>
      <c r="AU206" s="19"/>
      <c r="AV206" s="44"/>
      <c r="AW206" s="44"/>
      <c r="AX206" s="44"/>
      <c r="AY206" s="44"/>
      <c r="AZ206" s="44"/>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20"/>
      <c r="CB206" s="19"/>
      <c r="CC206" s="82"/>
      <c r="CD206" s="82"/>
      <c r="CE206" s="43"/>
      <c r="CF206" s="19"/>
      <c r="CG206" s="19"/>
      <c r="CH206" s="19"/>
      <c r="CI206" s="19"/>
      <c r="CJ206" s="19"/>
      <c r="CL206" s="19"/>
      <c r="CM206" s="19"/>
      <c r="CN206" s="231"/>
      <c r="CO206" s="231"/>
      <c r="CP206" s="67"/>
      <c r="CQ206" s="73"/>
      <c r="CR206" s="104"/>
      <c r="CS206" s="67"/>
      <c r="CT206" s="73"/>
      <c r="CV206" s="67"/>
      <c r="CW206"/>
      <c r="DI206" s="96"/>
      <c r="DJ206"/>
      <c r="DN206" s="96"/>
      <c r="DO206"/>
      <c r="DS206" s="96"/>
      <c r="DT206"/>
      <c r="EN206" s="96"/>
      <c r="EO206"/>
      <c r="ES206" s="96"/>
      <c r="ET206"/>
      <c r="EX206" s="96"/>
      <c r="EY206"/>
      <c r="FY206" s="231"/>
      <c r="GH206" s="258"/>
      <c r="GK206" s="231"/>
      <c r="GT206" s="259"/>
      <c r="GU206" s="258"/>
      <c r="GX206" s="258"/>
      <c r="GY206" s="231"/>
      <c r="HH206" s="258"/>
      <c r="HK206" s="231"/>
      <c r="HT206" s="259"/>
      <c r="HU206" s="258"/>
      <c r="HV206" s="139"/>
      <c r="HW206" s="139"/>
      <c r="HX206" s="231"/>
      <c r="HZ206" s="258"/>
      <c r="IH206" s="258"/>
      <c r="IK206" s="231"/>
      <c r="IT206" s="259"/>
      <c r="IU206" s="258"/>
      <c r="IX206" s="258"/>
      <c r="IY206" s="231"/>
      <c r="JH206" s="258"/>
      <c r="JK206" s="231"/>
      <c r="JT206" s="5"/>
      <c r="JY206" s="109"/>
      <c r="JZ206"/>
      <c r="KA206" s="229"/>
      <c r="KQ206"/>
      <c r="KX206"/>
    </row>
    <row r="207" spans="1:310">
      <c r="A207">
        <v>182</v>
      </c>
      <c r="B207" s="19"/>
      <c r="C207" s="19"/>
      <c r="D207" s="231"/>
      <c r="E207" s="231"/>
      <c r="F207" s="231"/>
      <c r="I207" s="19"/>
      <c r="J207" s="19"/>
      <c r="Q207" s="19"/>
      <c r="R207" s="19"/>
      <c r="S207" s="19"/>
      <c r="T207" s="19"/>
      <c r="U207" s="19"/>
      <c r="V207" s="19"/>
      <c r="W207" s="231"/>
      <c r="X207" s="231"/>
      <c r="Y207" s="231"/>
      <c r="Z207" s="231"/>
      <c r="AA207" s="19"/>
      <c r="AB207" s="231"/>
      <c r="AC207" s="19"/>
      <c r="AD207" s="231"/>
      <c r="AE207" s="19"/>
      <c r="AF207" s="19"/>
      <c r="AG207" s="19"/>
      <c r="AH207" s="19"/>
      <c r="AI207" s="19"/>
      <c r="AJ207" s="105"/>
      <c r="AM207" s="52"/>
      <c r="AN207" s="52"/>
      <c r="AO207" s="19"/>
      <c r="AP207" s="19"/>
      <c r="AQ207" s="19"/>
      <c r="AR207" s="19"/>
      <c r="AS207" s="19"/>
      <c r="AT207" s="19"/>
      <c r="AU207" s="19"/>
      <c r="AV207" s="44"/>
      <c r="AW207" s="44"/>
      <c r="AX207" s="44"/>
      <c r="AY207" s="44"/>
      <c r="AZ207" s="44"/>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20"/>
      <c r="CB207" s="19"/>
      <c r="CC207" s="82"/>
      <c r="CD207" s="82"/>
      <c r="CE207" s="43"/>
      <c r="CF207" s="19"/>
      <c r="CG207" s="19"/>
      <c r="CH207" s="19"/>
      <c r="CI207" s="19"/>
      <c r="CJ207" s="19"/>
      <c r="CL207" s="19"/>
      <c r="CM207" s="19"/>
      <c r="CN207" s="231"/>
      <c r="CO207" s="231"/>
      <c r="CP207" s="67"/>
      <c r="CQ207" s="73"/>
      <c r="CR207" s="104"/>
      <c r="CS207" s="67"/>
      <c r="CT207" s="73"/>
      <c r="CV207" s="67"/>
      <c r="CW207"/>
      <c r="DI207" s="96"/>
      <c r="DJ207"/>
      <c r="DN207" s="96"/>
      <c r="DO207"/>
      <c r="DS207" s="96"/>
      <c r="DT207"/>
      <c r="EN207" s="96"/>
      <c r="EO207"/>
      <c r="ES207" s="96"/>
      <c r="ET207"/>
      <c r="EX207" s="96"/>
      <c r="EY207"/>
      <c r="FY207" s="231"/>
      <c r="GH207" s="258"/>
      <c r="GK207" s="231"/>
      <c r="GT207" s="259"/>
      <c r="GU207" s="258"/>
      <c r="GX207" s="258"/>
      <c r="GY207" s="231"/>
      <c r="HH207" s="258"/>
      <c r="HK207" s="231"/>
      <c r="HT207" s="259"/>
      <c r="HU207" s="258"/>
      <c r="HV207" s="139"/>
      <c r="HW207" s="139"/>
      <c r="HX207" s="231"/>
      <c r="HZ207" s="258"/>
      <c r="IH207" s="258"/>
      <c r="IK207" s="231"/>
      <c r="IT207" s="259"/>
      <c r="IU207" s="258"/>
      <c r="IX207" s="258"/>
      <c r="IY207" s="231"/>
      <c r="JH207" s="258"/>
      <c r="JK207" s="231"/>
      <c r="JT207" s="5"/>
      <c r="JY207" s="109"/>
      <c r="JZ207"/>
      <c r="KA207" s="229"/>
      <c r="KQ207"/>
      <c r="KX207"/>
    </row>
    <row r="208" spans="1:310">
      <c r="A208">
        <v>183</v>
      </c>
      <c r="B208" s="19"/>
      <c r="C208" s="19"/>
      <c r="D208" s="231"/>
      <c r="E208" s="231"/>
      <c r="F208" s="231"/>
      <c r="I208" s="19"/>
      <c r="J208" s="19"/>
      <c r="Q208" s="19"/>
      <c r="R208" s="19"/>
      <c r="S208" s="19"/>
      <c r="T208" s="19"/>
      <c r="U208" s="19"/>
      <c r="V208" s="19"/>
      <c r="W208" s="231"/>
      <c r="X208" s="231"/>
      <c r="Y208" s="231"/>
      <c r="Z208" s="231"/>
      <c r="AA208" s="19"/>
      <c r="AB208" s="231"/>
      <c r="AC208" s="19"/>
      <c r="AD208" s="231"/>
      <c r="AE208" s="19"/>
      <c r="AF208" s="19"/>
      <c r="AG208" s="19"/>
      <c r="AH208" s="19"/>
      <c r="AI208" s="19"/>
      <c r="AJ208" s="105"/>
      <c r="AM208" s="52"/>
      <c r="AN208" s="52"/>
      <c r="AO208" s="19"/>
      <c r="AP208" s="19"/>
      <c r="AQ208" s="19"/>
      <c r="AR208" s="19"/>
      <c r="AS208" s="19"/>
      <c r="AT208" s="19"/>
      <c r="AU208" s="19"/>
      <c r="AV208" s="44"/>
      <c r="AW208" s="44"/>
      <c r="AX208" s="44"/>
      <c r="AY208" s="44"/>
      <c r="AZ208" s="44"/>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20"/>
      <c r="CB208" s="19"/>
      <c r="CC208" s="82"/>
      <c r="CD208" s="82"/>
      <c r="CE208" s="43"/>
      <c r="CF208" s="19"/>
      <c r="CG208" s="19"/>
      <c r="CH208" s="19"/>
      <c r="CI208" s="19"/>
      <c r="CJ208" s="19"/>
      <c r="CL208" s="19"/>
      <c r="CM208" s="19"/>
      <c r="CN208" s="231"/>
      <c r="CO208" s="231"/>
      <c r="CP208" s="67"/>
      <c r="CQ208" s="73"/>
      <c r="CR208" s="104"/>
      <c r="CS208" s="67"/>
      <c r="CT208" s="73"/>
      <c r="CV208" s="67"/>
      <c r="CW208"/>
      <c r="DI208" s="96"/>
      <c r="DJ208"/>
      <c r="DN208" s="96"/>
      <c r="DO208"/>
      <c r="DS208" s="96"/>
      <c r="DT208"/>
      <c r="EN208" s="96"/>
      <c r="EO208"/>
      <c r="ES208" s="96"/>
      <c r="ET208"/>
      <c r="EX208" s="96"/>
      <c r="EY208"/>
      <c r="FY208" s="231"/>
      <c r="GH208" s="258"/>
      <c r="GK208" s="231"/>
      <c r="GT208" s="259"/>
      <c r="GU208" s="258"/>
      <c r="GX208" s="258"/>
      <c r="GY208" s="231"/>
      <c r="HH208" s="258"/>
      <c r="HK208" s="231"/>
      <c r="HT208" s="259"/>
      <c r="HU208" s="258"/>
      <c r="HV208" s="139"/>
      <c r="HW208" s="139"/>
      <c r="HX208" s="231"/>
      <c r="HZ208" s="258"/>
      <c r="IH208" s="258"/>
      <c r="IK208" s="231"/>
      <c r="IT208" s="259"/>
      <c r="IU208" s="258"/>
      <c r="IX208" s="258"/>
      <c r="IY208" s="231"/>
      <c r="JH208" s="258"/>
      <c r="JK208" s="231"/>
      <c r="JT208" s="5"/>
      <c r="JY208" s="109"/>
      <c r="JZ208"/>
      <c r="KA208" s="229"/>
      <c r="KQ208"/>
      <c r="KX208"/>
    </row>
    <row r="209" spans="1:310">
      <c r="A209">
        <v>184</v>
      </c>
      <c r="B209" s="19"/>
      <c r="C209" s="19"/>
      <c r="D209" s="231"/>
      <c r="E209" s="231"/>
      <c r="F209" s="231"/>
      <c r="I209" s="19"/>
      <c r="J209" s="19"/>
      <c r="Q209" s="19"/>
      <c r="R209" s="19"/>
      <c r="S209" s="19"/>
      <c r="T209" s="19"/>
      <c r="U209" s="19"/>
      <c r="V209" s="19"/>
      <c r="W209" s="231"/>
      <c r="X209" s="231"/>
      <c r="Y209" s="231"/>
      <c r="Z209" s="231"/>
      <c r="AA209" s="19"/>
      <c r="AB209" s="231"/>
      <c r="AC209" s="19"/>
      <c r="AD209" s="231"/>
      <c r="AE209" s="19"/>
      <c r="AF209" s="19"/>
      <c r="AG209" s="19"/>
      <c r="AH209" s="19"/>
      <c r="AI209" s="19"/>
      <c r="AJ209" s="105"/>
      <c r="AM209" s="52"/>
      <c r="AN209" s="52"/>
      <c r="AO209" s="19"/>
      <c r="AP209" s="19"/>
      <c r="AQ209" s="19"/>
      <c r="AR209" s="19"/>
      <c r="AS209" s="19"/>
      <c r="AT209" s="19"/>
      <c r="AU209" s="19"/>
      <c r="AV209" s="44"/>
      <c r="AW209" s="44"/>
      <c r="AX209" s="44"/>
      <c r="AY209" s="44"/>
      <c r="AZ209" s="44"/>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20"/>
      <c r="CB209" s="19"/>
      <c r="CC209" s="82"/>
      <c r="CD209" s="82"/>
      <c r="CE209" s="43"/>
      <c r="CF209" s="19"/>
      <c r="CG209" s="19"/>
      <c r="CH209" s="19"/>
      <c r="CI209" s="19"/>
      <c r="CJ209" s="19"/>
      <c r="CL209" s="19"/>
      <c r="CM209" s="19"/>
      <c r="CN209" s="231"/>
      <c r="CO209" s="231"/>
      <c r="CP209" s="67"/>
      <c r="CQ209" s="73"/>
      <c r="CR209" s="104"/>
      <c r="CS209" s="67"/>
      <c r="CT209" s="73"/>
      <c r="CV209" s="67"/>
      <c r="CW209"/>
      <c r="DI209" s="96"/>
      <c r="DJ209"/>
      <c r="DN209" s="96"/>
      <c r="DO209"/>
      <c r="DS209" s="96"/>
      <c r="DT209"/>
      <c r="EN209" s="96"/>
      <c r="EO209"/>
      <c r="ES209" s="96"/>
      <c r="ET209"/>
      <c r="EX209" s="96"/>
      <c r="EY209"/>
      <c r="FY209" s="231"/>
      <c r="GH209" s="258"/>
      <c r="GK209" s="231"/>
      <c r="GT209" s="259"/>
      <c r="GU209" s="258"/>
      <c r="GX209" s="258"/>
      <c r="GY209" s="231"/>
      <c r="HH209" s="258"/>
      <c r="HK209" s="231"/>
      <c r="HT209" s="259"/>
      <c r="HU209" s="258"/>
      <c r="HV209" s="139"/>
      <c r="HW209" s="139"/>
      <c r="HX209" s="231"/>
      <c r="HZ209" s="258"/>
      <c r="IH209" s="258"/>
      <c r="IK209" s="231"/>
      <c r="IT209" s="259"/>
      <c r="IU209" s="258"/>
      <c r="IX209" s="258"/>
      <c r="IY209" s="231"/>
      <c r="JH209" s="258"/>
      <c r="JK209" s="231"/>
      <c r="JT209" s="5"/>
      <c r="JY209" s="109"/>
      <c r="JZ209"/>
      <c r="KA209" s="229"/>
      <c r="KQ209"/>
      <c r="KX209"/>
    </row>
    <row r="210" spans="1:310">
      <c r="A210">
        <v>185</v>
      </c>
      <c r="B210" s="19"/>
      <c r="C210" s="19"/>
      <c r="D210" s="231"/>
      <c r="E210" s="231"/>
      <c r="F210" s="231"/>
      <c r="I210" s="19"/>
      <c r="J210" s="19"/>
      <c r="Q210" s="19"/>
      <c r="R210" s="19"/>
      <c r="S210" s="19"/>
      <c r="T210" s="19"/>
      <c r="U210" s="19"/>
      <c r="V210" s="19"/>
      <c r="W210" s="231"/>
      <c r="X210" s="231"/>
      <c r="Y210" s="231"/>
      <c r="Z210" s="231"/>
      <c r="AA210" s="19"/>
      <c r="AB210" s="231"/>
      <c r="AC210" s="19"/>
      <c r="AD210" s="231"/>
      <c r="AE210" s="19"/>
      <c r="AF210" s="19"/>
      <c r="AG210" s="19"/>
      <c r="AH210" s="19"/>
      <c r="AI210" s="19"/>
      <c r="AJ210" s="105"/>
      <c r="AM210" s="52"/>
      <c r="AN210" s="52"/>
      <c r="AO210" s="19"/>
      <c r="AP210" s="19"/>
      <c r="AQ210" s="19"/>
      <c r="AR210" s="19"/>
      <c r="AS210" s="19"/>
      <c r="AT210" s="19"/>
      <c r="AU210" s="19"/>
      <c r="AV210" s="44"/>
      <c r="AW210" s="44"/>
      <c r="AX210" s="44"/>
      <c r="AY210" s="44"/>
      <c r="AZ210" s="44"/>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20"/>
      <c r="CB210" s="19"/>
      <c r="CC210" s="82"/>
      <c r="CD210" s="82"/>
      <c r="CE210" s="43"/>
      <c r="CF210" s="19"/>
      <c r="CG210" s="19"/>
      <c r="CH210" s="19"/>
      <c r="CI210" s="19"/>
      <c r="CJ210" s="19"/>
      <c r="CL210" s="19"/>
      <c r="CM210" s="19"/>
      <c r="CN210" s="231"/>
      <c r="CO210" s="231"/>
      <c r="CP210" s="67"/>
      <c r="CQ210" s="73"/>
      <c r="CR210" s="104"/>
      <c r="CS210" s="67"/>
      <c r="CT210" s="73"/>
      <c r="CV210" s="67"/>
      <c r="CW210"/>
      <c r="DI210" s="96"/>
      <c r="DJ210"/>
      <c r="DN210" s="96"/>
      <c r="DO210"/>
      <c r="DS210" s="96"/>
      <c r="DT210"/>
      <c r="EN210" s="96"/>
      <c r="EO210"/>
      <c r="ES210" s="96"/>
      <c r="ET210"/>
      <c r="EX210" s="96"/>
      <c r="EY210"/>
      <c r="FY210" s="231"/>
      <c r="GH210" s="258"/>
      <c r="GK210" s="231"/>
      <c r="GT210" s="259"/>
      <c r="GU210" s="258"/>
      <c r="GX210" s="258"/>
      <c r="GY210" s="231"/>
      <c r="HH210" s="258"/>
      <c r="HK210" s="231"/>
      <c r="HT210" s="259"/>
      <c r="HU210" s="258"/>
      <c r="HV210" s="139"/>
      <c r="HW210" s="139"/>
      <c r="HX210" s="231"/>
      <c r="HZ210" s="258"/>
      <c r="IH210" s="258"/>
      <c r="IK210" s="231"/>
      <c r="IT210" s="259"/>
      <c r="IU210" s="258"/>
      <c r="IX210" s="258"/>
      <c r="IY210" s="231"/>
      <c r="JH210" s="258"/>
      <c r="JK210" s="231"/>
      <c r="JT210" s="5"/>
      <c r="JY210" s="109"/>
      <c r="JZ210"/>
      <c r="KA210" s="229"/>
      <c r="KQ210"/>
      <c r="KX210"/>
    </row>
    <row r="211" spans="1:310">
      <c r="A211">
        <v>186</v>
      </c>
      <c r="B211" s="19"/>
      <c r="C211" s="19"/>
      <c r="D211" s="231"/>
      <c r="E211" s="231"/>
      <c r="F211" s="231"/>
      <c r="I211" s="19"/>
      <c r="J211" s="19"/>
      <c r="Q211" s="19"/>
      <c r="R211" s="19"/>
      <c r="S211" s="19"/>
      <c r="T211" s="19"/>
      <c r="U211" s="19"/>
      <c r="V211" s="19"/>
      <c r="W211" s="231"/>
      <c r="X211" s="231"/>
      <c r="Y211" s="231"/>
      <c r="Z211" s="231"/>
      <c r="AA211" s="19"/>
      <c r="AB211" s="231"/>
      <c r="AC211" s="19"/>
      <c r="AD211" s="231"/>
      <c r="AE211" s="19"/>
      <c r="AF211" s="19"/>
      <c r="AG211" s="19"/>
      <c r="AH211" s="19"/>
      <c r="AI211" s="19"/>
      <c r="AJ211" s="105"/>
      <c r="AM211" s="52"/>
      <c r="AN211" s="52"/>
      <c r="AO211" s="19"/>
      <c r="AP211" s="19"/>
      <c r="AQ211" s="19"/>
      <c r="AR211" s="19"/>
      <c r="AS211" s="19"/>
      <c r="AT211" s="19"/>
      <c r="AU211" s="19"/>
      <c r="AV211" s="44"/>
      <c r="AW211" s="44"/>
      <c r="AX211" s="44"/>
      <c r="AY211" s="44"/>
      <c r="AZ211" s="44"/>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20"/>
      <c r="CB211" s="19"/>
      <c r="CC211" s="82"/>
      <c r="CD211" s="82"/>
      <c r="CE211" s="43"/>
      <c r="CF211" s="19"/>
      <c r="CG211" s="19"/>
      <c r="CH211" s="19"/>
      <c r="CI211" s="19"/>
      <c r="CJ211" s="19"/>
      <c r="CL211" s="19"/>
      <c r="CM211" s="19"/>
      <c r="CN211" s="231"/>
      <c r="CO211" s="231"/>
      <c r="CP211" s="67"/>
      <c r="CQ211" s="73"/>
      <c r="CR211" s="104"/>
      <c r="CS211" s="67"/>
      <c r="CT211" s="73"/>
      <c r="CV211" s="67"/>
      <c r="CW211"/>
      <c r="DI211" s="96"/>
      <c r="DJ211"/>
      <c r="DN211" s="96"/>
      <c r="DO211"/>
      <c r="DS211" s="96"/>
      <c r="DT211"/>
      <c r="EN211" s="96"/>
      <c r="EO211"/>
      <c r="ES211" s="96"/>
      <c r="ET211"/>
      <c r="EX211" s="96"/>
      <c r="EY211"/>
      <c r="FY211" s="231"/>
      <c r="GH211" s="258"/>
      <c r="GK211" s="231"/>
      <c r="GT211" s="259"/>
      <c r="GU211" s="258"/>
      <c r="GX211" s="258"/>
      <c r="GY211" s="231"/>
      <c r="HH211" s="258"/>
      <c r="HK211" s="231"/>
      <c r="HT211" s="259"/>
      <c r="HU211" s="258"/>
      <c r="HV211" s="139"/>
      <c r="HW211" s="139"/>
      <c r="HX211" s="231"/>
      <c r="HZ211" s="258"/>
      <c r="IH211" s="258"/>
      <c r="IK211" s="231"/>
      <c r="IT211" s="259"/>
      <c r="IU211" s="258"/>
      <c r="IX211" s="258"/>
      <c r="IY211" s="231"/>
      <c r="JH211" s="258"/>
      <c r="JK211" s="231"/>
      <c r="JT211" s="5"/>
      <c r="JY211" s="109"/>
      <c r="JZ211"/>
      <c r="KA211" s="229"/>
      <c r="KQ211"/>
      <c r="KX211"/>
    </row>
    <row r="212" spans="1:310">
      <c r="A212">
        <v>187</v>
      </c>
      <c r="B212" s="19"/>
      <c r="C212" s="19"/>
      <c r="D212" s="231"/>
      <c r="E212" s="231"/>
      <c r="F212" s="231"/>
      <c r="I212" s="19"/>
      <c r="J212" s="19"/>
      <c r="Q212" s="19"/>
      <c r="R212" s="19"/>
      <c r="S212" s="19"/>
      <c r="T212" s="19"/>
      <c r="U212" s="19"/>
      <c r="V212" s="19"/>
      <c r="W212" s="231"/>
      <c r="X212" s="231"/>
      <c r="Y212" s="231"/>
      <c r="Z212" s="231"/>
      <c r="AA212" s="19"/>
      <c r="AB212" s="231"/>
      <c r="AC212" s="19"/>
      <c r="AD212" s="231"/>
      <c r="AE212" s="19"/>
      <c r="AF212" s="19"/>
      <c r="AG212" s="19"/>
      <c r="AH212" s="19"/>
      <c r="AI212" s="19"/>
      <c r="AJ212" s="105"/>
      <c r="AM212" s="52"/>
      <c r="AN212" s="52"/>
      <c r="AO212" s="19"/>
      <c r="AP212" s="19"/>
      <c r="AQ212" s="19"/>
      <c r="AR212" s="19"/>
      <c r="AS212" s="19"/>
      <c r="AT212" s="19"/>
      <c r="AU212" s="19"/>
      <c r="AV212" s="44"/>
      <c r="AW212" s="44"/>
      <c r="AX212" s="44"/>
      <c r="AY212" s="44"/>
      <c r="AZ212" s="44"/>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20"/>
      <c r="CB212" s="19"/>
      <c r="CC212" s="82"/>
      <c r="CD212" s="82"/>
      <c r="CE212" s="43"/>
      <c r="CF212" s="19"/>
      <c r="CG212" s="19"/>
      <c r="CH212" s="19"/>
      <c r="CI212" s="19"/>
      <c r="CJ212" s="19"/>
      <c r="CL212" s="19"/>
      <c r="CM212" s="19"/>
      <c r="CN212" s="231"/>
      <c r="CO212" s="231"/>
      <c r="CP212" s="67"/>
      <c r="CQ212" s="73"/>
      <c r="CR212" s="104"/>
      <c r="CS212" s="67"/>
      <c r="CT212" s="73"/>
      <c r="CV212" s="67"/>
      <c r="CW212"/>
      <c r="DI212" s="96"/>
      <c r="DJ212"/>
      <c r="DN212" s="96"/>
      <c r="DO212"/>
      <c r="DS212" s="96"/>
      <c r="DT212"/>
      <c r="EN212" s="96"/>
      <c r="EO212"/>
      <c r="ES212" s="96"/>
      <c r="ET212"/>
      <c r="EX212" s="96"/>
      <c r="EY212"/>
      <c r="FY212" s="231"/>
      <c r="GH212" s="258"/>
      <c r="GK212" s="231"/>
      <c r="GT212" s="259"/>
      <c r="GU212" s="258"/>
      <c r="GX212" s="258"/>
      <c r="GY212" s="231"/>
      <c r="HH212" s="258"/>
      <c r="HK212" s="231"/>
      <c r="HT212" s="259"/>
      <c r="HU212" s="258"/>
      <c r="HV212" s="139"/>
      <c r="HW212" s="139"/>
      <c r="HX212" s="231"/>
      <c r="HZ212" s="258"/>
      <c r="IH212" s="258"/>
      <c r="IK212" s="231"/>
      <c r="IT212" s="259"/>
      <c r="IU212" s="258"/>
      <c r="IX212" s="258"/>
      <c r="IY212" s="231"/>
      <c r="JH212" s="258"/>
      <c r="JK212" s="231"/>
      <c r="JT212" s="5"/>
      <c r="JY212" s="109"/>
      <c r="JZ212"/>
      <c r="KA212" s="229"/>
      <c r="KQ212"/>
      <c r="KX212"/>
    </row>
    <row r="213" spans="1:310">
      <c r="A213">
        <v>188</v>
      </c>
      <c r="B213" s="19"/>
      <c r="C213" s="19"/>
      <c r="D213" s="231"/>
      <c r="E213" s="231"/>
      <c r="F213" s="231"/>
      <c r="I213" s="19"/>
      <c r="J213" s="19"/>
      <c r="Q213" s="19"/>
      <c r="R213" s="19"/>
      <c r="S213" s="19"/>
      <c r="T213" s="19"/>
      <c r="U213" s="19"/>
      <c r="V213" s="19"/>
      <c r="W213" s="231"/>
      <c r="X213" s="231"/>
      <c r="Y213" s="231"/>
      <c r="Z213" s="231"/>
      <c r="AA213" s="19"/>
      <c r="AB213" s="231"/>
      <c r="AC213" s="19"/>
      <c r="AD213" s="231"/>
      <c r="AE213" s="19"/>
      <c r="AF213" s="19"/>
      <c r="AG213" s="19"/>
      <c r="AH213" s="19"/>
      <c r="AI213" s="19"/>
      <c r="AJ213" s="105"/>
      <c r="AM213" s="52"/>
      <c r="AN213" s="52"/>
      <c r="AO213" s="19"/>
      <c r="AP213" s="19"/>
      <c r="AQ213" s="19"/>
      <c r="AR213" s="19"/>
      <c r="AS213" s="19"/>
      <c r="AT213" s="19"/>
      <c r="AU213" s="19"/>
      <c r="AV213" s="44"/>
      <c r="AW213" s="44"/>
      <c r="AX213" s="44"/>
      <c r="AY213" s="44"/>
      <c r="AZ213" s="44"/>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20"/>
      <c r="CB213" s="19"/>
      <c r="CC213" s="82"/>
      <c r="CD213" s="82"/>
      <c r="CE213" s="43"/>
      <c r="CF213" s="19"/>
      <c r="CG213" s="19"/>
      <c r="CH213" s="19"/>
      <c r="CI213" s="19"/>
      <c r="CJ213" s="19"/>
      <c r="CL213" s="19"/>
      <c r="CM213" s="19"/>
      <c r="CN213" s="231"/>
      <c r="CO213" s="231"/>
      <c r="CP213" s="67"/>
      <c r="CQ213" s="73"/>
      <c r="CR213" s="104"/>
      <c r="CS213" s="67"/>
      <c r="CT213" s="73"/>
      <c r="CV213" s="67"/>
      <c r="CW213"/>
      <c r="DI213" s="96"/>
      <c r="DJ213"/>
      <c r="DN213" s="96"/>
      <c r="DO213"/>
      <c r="DS213" s="96"/>
      <c r="DT213"/>
      <c r="EN213" s="96"/>
      <c r="EO213"/>
      <c r="ES213" s="96"/>
      <c r="ET213"/>
      <c r="EX213" s="96"/>
      <c r="EY213"/>
      <c r="FY213" s="231"/>
      <c r="GH213" s="258"/>
      <c r="GK213" s="231"/>
      <c r="GT213" s="259"/>
      <c r="GU213" s="258"/>
      <c r="GX213" s="258"/>
      <c r="GY213" s="231"/>
      <c r="HH213" s="258"/>
      <c r="HK213" s="231"/>
      <c r="HT213" s="259"/>
      <c r="HU213" s="258"/>
      <c r="HV213" s="139"/>
      <c r="HW213" s="139"/>
      <c r="HX213" s="231"/>
      <c r="HZ213" s="258"/>
      <c r="IH213" s="258"/>
      <c r="IK213" s="231"/>
      <c r="IT213" s="259"/>
      <c r="IU213" s="258"/>
      <c r="IX213" s="258"/>
      <c r="IY213" s="231"/>
      <c r="JH213" s="258"/>
      <c r="JK213" s="231"/>
      <c r="JT213" s="5"/>
      <c r="JY213" s="109"/>
      <c r="JZ213"/>
      <c r="KA213" s="229"/>
      <c r="KQ213"/>
      <c r="KX213"/>
    </row>
    <row r="214" spans="1:310">
      <c r="A214">
        <v>189</v>
      </c>
      <c r="B214" s="19"/>
      <c r="C214" s="19"/>
      <c r="D214" s="231"/>
      <c r="E214" s="231"/>
      <c r="F214" s="231"/>
      <c r="I214" s="19"/>
      <c r="J214" s="19"/>
      <c r="Q214" s="19"/>
      <c r="R214" s="19"/>
      <c r="S214" s="19"/>
      <c r="T214" s="19"/>
      <c r="U214" s="19"/>
      <c r="V214" s="19"/>
      <c r="W214" s="231"/>
      <c r="X214" s="231"/>
      <c r="Y214" s="231"/>
      <c r="Z214" s="231"/>
      <c r="AA214" s="19"/>
      <c r="AB214" s="231"/>
      <c r="AC214" s="19"/>
      <c r="AD214" s="231"/>
      <c r="AE214" s="19"/>
      <c r="AF214" s="19"/>
      <c r="AG214" s="19"/>
      <c r="AH214" s="19"/>
      <c r="AI214" s="19"/>
      <c r="AJ214" s="105"/>
      <c r="AM214" s="52"/>
      <c r="AN214" s="52"/>
      <c r="AO214" s="19"/>
      <c r="AP214" s="19"/>
      <c r="AQ214" s="19"/>
      <c r="AR214" s="19"/>
      <c r="AS214" s="19"/>
      <c r="AT214" s="19"/>
      <c r="AU214" s="19"/>
      <c r="AV214" s="44"/>
      <c r="AW214" s="44"/>
      <c r="AX214" s="44"/>
      <c r="AY214" s="44"/>
      <c r="AZ214" s="44"/>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20"/>
      <c r="CB214" s="19"/>
      <c r="CC214" s="82"/>
      <c r="CD214" s="82"/>
      <c r="CE214" s="43"/>
      <c r="CF214" s="19"/>
      <c r="CG214" s="19"/>
      <c r="CH214" s="19"/>
      <c r="CI214" s="19"/>
      <c r="CJ214" s="19"/>
      <c r="CL214" s="19"/>
      <c r="CM214" s="19"/>
      <c r="CN214" s="231"/>
      <c r="CO214" s="231"/>
      <c r="CP214" s="67"/>
      <c r="CQ214" s="73"/>
      <c r="CR214" s="104"/>
      <c r="CS214" s="67"/>
      <c r="CT214" s="73"/>
      <c r="CV214" s="67"/>
      <c r="CW214"/>
      <c r="DI214" s="96"/>
      <c r="DJ214"/>
      <c r="DN214" s="96"/>
      <c r="DO214"/>
      <c r="DS214" s="96"/>
      <c r="DT214"/>
      <c r="EN214" s="96"/>
      <c r="EO214"/>
      <c r="ES214" s="96"/>
      <c r="ET214"/>
      <c r="EX214" s="96"/>
      <c r="EY214"/>
      <c r="FY214" s="231"/>
      <c r="GH214" s="258"/>
      <c r="GK214" s="231"/>
      <c r="GT214" s="259"/>
      <c r="GU214" s="258"/>
      <c r="GX214" s="258"/>
      <c r="GY214" s="231"/>
      <c r="HH214" s="258"/>
      <c r="HK214" s="231"/>
      <c r="HT214" s="259"/>
      <c r="HU214" s="258"/>
      <c r="HV214" s="139"/>
      <c r="HW214" s="139"/>
      <c r="HX214" s="231"/>
      <c r="HZ214" s="258"/>
      <c r="IH214" s="258"/>
      <c r="IK214" s="231"/>
      <c r="IT214" s="259"/>
      <c r="IU214" s="258"/>
      <c r="IX214" s="258"/>
      <c r="IY214" s="231"/>
      <c r="JH214" s="258"/>
      <c r="JK214" s="231"/>
      <c r="JT214" s="5"/>
      <c r="JY214" s="109"/>
      <c r="JZ214"/>
      <c r="KA214" s="229"/>
      <c r="KQ214"/>
      <c r="KX214"/>
    </row>
    <row r="215" spans="1:310">
      <c r="A215">
        <v>190</v>
      </c>
      <c r="B215" s="19"/>
      <c r="C215" s="19"/>
      <c r="D215" s="231"/>
      <c r="E215" s="231"/>
      <c r="F215" s="231"/>
      <c r="I215" s="19"/>
      <c r="J215" s="19"/>
      <c r="Q215" s="19"/>
      <c r="R215" s="19"/>
      <c r="S215" s="19"/>
      <c r="T215" s="19"/>
      <c r="U215" s="19"/>
      <c r="V215" s="19"/>
      <c r="W215" s="231"/>
      <c r="X215" s="231"/>
      <c r="Y215" s="231"/>
      <c r="Z215" s="231"/>
      <c r="AA215" s="19"/>
      <c r="AB215" s="231"/>
      <c r="AC215" s="19"/>
      <c r="AD215" s="231"/>
      <c r="AE215" s="19"/>
      <c r="AF215" s="19"/>
      <c r="AG215" s="19"/>
      <c r="AH215" s="19"/>
      <c r="AI215" s="19"/>
      <c r="AJ215" s="105"/>
      <c r="AM215" s="52"/>
      <c r="AN215" s="52"/>
      <c r="AO215" s="19"/>
      <c r="AP215" s="19"/>
      <c r="AQ215" s="19"/>
      <c r="AR215" s="19"/>
      <c r="AS215" s="19"/>
      <c r="AT215" s="19"/>
      <c r="AU215" s="19"/>
      <c r="AV215" s="44"/>
      <c r="AW215" s="44"/>
      <c r="AX215" s="44"/>
      <c r="AY215" s="44"/>
      <c r="AZ215" s="44"/>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20"/>
      <c r="CB215" s="19"/>
      <c r="CC215" s="82"/>
      <c r="CD215" s="82"/>
      <c r="CE215" s="43"/>
      <c r="CF215" s="19"/>
      <c r="CG215" s="19"/>
      <c r="CH215" s="19"/>
      <c r="CI215" s="19"/>
      <c r="CJ215" s="19"/>
      <c r="CL215" s="19"/>
      <c r="CM215" s="19"/>
      <c r="CN215" s="231"/>
      <c r="CO215" s="231"/>
      <c r="CP215" s="67"/>
      <c r="CQ215" s="73"/>
      <c r="CR215" s="104"/>
      <c r="CS215" s="67"/>
      <c r="CT215" s="73"/>
      <c r="CV215" s="67"/>
      <c r="CW215"/>
      <c r="DI215" s="96"/>
      <c r="DJ215"/>
      <c r="DN215" s="96"/>
      <c r="DO215"/>
      <c r="DS215" s="96"/>
      <c r="DT215"/>
      <c r="EN215" s="96"/>
      <c r="EO215"/>
      <c r="ES215" s="96"/>
      <c r="ET215"/>
      <c r="EX215" s="96"/>
      <c r="EY215"/>
      <c r="FY215" s="231"/>
      <c r="GH215" s="258"/>
      <c r="GK215" s="231"/>
      <c r="GT215" s="259"/>
      <c r="GU215" s="258"/>
      <c r="GX215" s="258"/>
      <c r="GY215" s="231"/>
      <c r="HH215" s="258"/>
      <c r="HK215" s="231"/>
      <c r="HT215" s="259"/>
      <c r="HU215" s="258"/>
      <c r="HV215" s="139"/>
      <c r="HW215" s="139"/>
      <c r="HX215" s="231"/>
      <c r="HZ215" s="258"/>
      <c r="IH215" s="258"/>
      <c r="IK215" s="231"/>
      <c r="IT215" s="259"/>
      <c r="IU215" s="258"/>
      <c r="IX215" s="258"/>
      <c r="IY215" s="231"/>
      <c r="JH215" s="258"/>
      <c r="JK215" s="231"/>
      <c r="JT215" s="5"/>
      <c r="JY215" s="109"/>
      <c r="JZ215"/>
      <c r="KA215" s="229"/>
      <c r="KQ215"/>
      <c r="KX215"/>
    </row>
    <row r="216" spans="1:310">
      <c r="A216">
        <v>191</v>
      </c>
      <c r="B216" s="19"/>
      <c r="C216" s="19"/>
      <c r="D216" s="231"/>
      <c r="E216" s="231"/>
      <c r="F216" s="231"/>
      <c r="I216" s="19"/>
      <c r="J216" s="19"/>
      <c r="Q216" s="19"/>
      <c r="R216" s="19"/>
      <c r="S216" s="19"/>
      <c r="T216" s="19"/>
      <c r="U216" s="19"/>
      <c r="V216" s="19"/>
      <c r="W216" s="231"/>
      <c r="X216" s="231"/>
      <c r="Y216" s="231"/>
      <c r="Z216" s="231"/>
      <c r="AA216" s="19"/>
      <c r="AB216" s="231"/>
      <c r="AC216" s="19"/>
      <c r="AD216" s="231"/>
      <c r="AE216" s="19"/>
      <c r="AF216" s="19"/>
      <c r="AG216" s="19"/>
      <c r="AH216" s="19"/>
      <c r="AI216" s="19"/>
      <c r="AJ216" s="105"/>
      <c r="AM216" s="52"/>
      <c r="AN216" s="52"/>
      <c r="AO216" s="19"/>
      <c r="AP216" s="19"/>
      <c r="AQ216" s="19"/>
      <c r="AR216" s="19"/>
      <c r="AS216" s="19"/>
      <c r="AT216" s="19"/>
      <c r="AU216" s="19"/>
      <c r="AV216" s="44"/>
      <c r="AW216" s="44"/>
      <c r="AX216" s="44"/>
      <c r="AY216" s="44"/>
      <c r="AZ216" s="44"/>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20"/>
      <c r="CB216" s="19"/>
      <c r="CC216" s="82"/>
      <c r="CD216" s="82"/>
      <c r="CE216" s="43"/>
      <c r="CF216" s="19"/>
      <c r="CG216" s="19"/>
      <c r="CH216" s="19"/>
      <c r="CI216" s="19"/>
      <c r="CJ216" s="19"/>
      <c r="CL216" s="19"/>
      <c r="CM216" s="19"/>
      <c r="CN216" s="231"/>
      <c r="CO216" s="231"/>
      <c r="CP216" s="67"/>
      <c r="CQ216" s="73"/>
      <c r="CR216" s="104"/>
      <c r="CS216" s="67"/>
      <c r="CT216" s="73"/>
      <c r="CV216" s="67"/>
      <c r="CW216"/>
      <c r="DI216" s="96"/>
      <c r="DJ216"/>
      <c r="DN216" s="96"/>
      <c r="DO216"/>
      <c r="DS216" s="96"/>
      <c r="DT216"/>
      <c r="EN216" s="96"/>
      <c r="EO216"/>
      <c r="ES216" s="96"/>
      <c r="ET216"/>
      <c r="EX216" s="96"/>
      <c r="EY216"/>
      <c r="FY216" s="231"/>
      <c r="GH216" s="258"/>
      <c r="GK216" s="231"/>
      <c r="GT216" s="259"/>
      <c r="GU216" s="258"/>
      <c r="GX216" s="258"/>
      <c r="GY216" s="231"/>
      <c r="HH216" s="258"/>
      <c r="HK216" s="231"/>
      <c r="HT216" s="259"/>
      <c r="HU216" s="258"/>
      <c r="HV216" s="139"/>
      <c r="HW216" s="139"/>
      <c r="HX216" s="231"/>
      <c r="HZ216" s="258"/>
      <c r="IH216" s="258"/>
      <c r="IK216" s="231"/>
      <c r="IT216" s="259"/>
      <c r="IU216" s="258"/>
      <c r="IX216" s="258"/>
      <c r="IY216" s="231"/>
      <c r="JH216" s="258"/>
      <c r="JK216" s="231"/>
      <c r="JT216" s="5"/>
      <c r="JY216" s="109"/>
      <c r="JZ216"/>
      <c r="KA216" s="229"/>
      <c r="KQ216"/>
      <c r="KX216"/>
    </row>
    <row r="217" spans="1:310">
      <c r="A217">
        <v>192</v>
      </c>
      <c r="B217" s="19"/>
      <c r="C217" s="19"/>
      <c r="D217" s="231"/>
      <c r="E217" s="231"/>
      <c r="F217" s="231"/>
      <c r="I217" s="19"/>
      <c r="J217" s="19"/>
      <c r="Q217" s="19"/>
      <c r="R217" s="19"/>
      <c r="S217" s="19"/>
      <c r="T217" s="19"/>
      <c r="U217" s="19"/>
      <c r="V217" s="19"/>
      <c r="W217" s="231"/>
      <c r="X217" s="231"/>
      <c r="Y217" s="231"/>
      <c r="Z217" s="231"/>
      <c r="AA217" s="19"/>
      <c r="AB217" s="231"/>
      <c r="AC217" s="19"/>
      <c r="AD217" s="231"/>
      <c r="AE217" s="19"/>
      <c r="AF217" s="19"/>
      <c r="AG217" s="19"/>
      <c r="AH217" s="19"/>
      <c r="AI217" s="19"/>
      <c r="AJ217" s="105"/>
      <c r="AM217" s="52"/>
      <c r="AN217" s="52"/>
      <c r="AO217" s="19"/>
      <c r="AP217" s="19"/>
      <c r="AQ217" s="19"/>
      <c r="AR217" s="19"/>
      <c r="AS217" s="19"/>
      <c r="AT217" s="19"/>
      <c r="AU217" s="19"/>
      <c r="AV217" s="44"/>
      <c r="AW217" s="44"/>
      <c r="AX217" s="44"/>
      <c r="AY217" s="44"/>
      <c r="AZ217" s="44"/>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20"/>
      <c r="CB217" s="19"/>
      <c r="CC217" s="82"/>
      <c r="CD217" s="82"/>
      <c r="CE217" s="43"/>
      <c r="CF217" s="19"/>
      <c r="CG217" s="19"/>
      <c r="CH217" s="19"/>
      <c r="CI217" s="19"/>
      <c r="CJ217" s="19"/>
      <c r="CL217" s="19"/>
      <c r="CM217" s="19"/>
      <c r="CN217" s="231"/>
      <c r="CO217" s="231"/>
      <c r="CP217" s="67"/>
      <c r="CQ217" s="73"/>
      <c r="CR217" s="104"/>
      <c r="CS217" s="67"/>
      <c r="CT217" s="73"/>
      <c r="CV217" s="67"/>
      <c r="CW217"/>
      <c r="DI217" s="96"/>
      <c r="DJ217"/>
      <c r="DN217" s="96"/>
      <c r="DO217"/>
      <c r="DS217" s="96"/>
      <c r="DT217"/>
      <c r="EN217" s="96"/>
      <c r="EO217"/>
      <c r="ES217" s="96"/>
      <c r="ET217"/>
      <c r="EX217" s="96"/>
      <c r="EY217"/>
      <c r="FY217" s="231"/>
      <c r="GH217" s="258"/>
      <c r="GK217" s="231"/>
      <c r="GT217" s="259"/>
      <c r="GU217" s="258"/>
      <c r="GX217" s="258"/>
      <c r="GY217" s="231"/>
      <c r="HH217" s="258"/>
      <c r="HK217" s="231"/>
      <c r="HT217" s="259"/>
      <c r="HU217" s="258"/>
      <c r="HV217" s="139"/>
      <c r="HW217" s="139"/>
      <c r="HX217" s="231"/>
      <c r="HZ217" s="258"/>
      <c r="IH217" s="258"/>
      <c r="IK217" s="231"/>
      <c r="IT217" s="259"/>
      <c r="IU217" s="258"/>
      <c r="IX217" s="258"/>
      <c r="IY217" s="231"/>
      <c r="JH217" s="258"/>
      <c r="JK217" s="231"/>
      <c r="JT217" s="5"/>
      <c r="JY217" s="109"/>
      <c r="JZ217"/>
      <c r="KA217" s="229"/>
      <c r="KQ217"/>
      <c r="KX217"/>
    </row>
    <row r="218" spans="1:310">
      <c r="A218">
        <v>193</v>
      </c>
      <c r="B218" s="19"/>
      <c r="C218" s="19"/>
      <c r="D218" s="231"/>
      <c r="E218" s="231"/>
      <c r="F218" s="231"/>
      <c r="I218" s="19"/>
      <c r="J218" s="19"/>
      <c r="Q218" s="19"/>
      <c r="R218" s="19"/>
      <c r="S218" s="19"/>
      <c r="T218" s="19"/>
      <c r="U218" s="19"/>
      <c r="V218" s="19"/>
      <c r="W218" s="231"/>
      <c r="X218" s="231"/>
      <c r="Y218" s="231"/>
      <c r="Z218" s="231"/>
      <c r="AA218" s="19"/>
      <c r="AB218" s="231"/>
      <c r="AC218" s="19"/>
      <c r="AD218" s="231"/>
      <c r="AE218" s="19"/>
      <c r="AF218" s="19"/>
      <c r="AG218" s="19"/>
      <c r="AH218" s="19"/>
      <c r="AI218" s="19"/>
      <c r="AJ218" s="105"/>
      <c r="AM218" s="52"/>
      <c r="AN218" s="52"/>
      <c r="AO218" s="19"/>
      <c r="AP218" s="19"/>
      <c r="AQ218" s="19"/>
      <c r="AR218" s="19"/>
      <c r="AS218" s="19"/>
      <c r="AT218" s="19"/>
      <c r="AU218" s="19"/>
      <c r="AV218" s="44"/>
      <c r="AW218" s="44"/>
      <c r="AX218" s="44"/>
      <c r="AY218" s="44"/>
      <c r="AZ218" s="44"/>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20"/>
      <c r="CB218" s="19"/>
      <c r="CC218" s="82"/>
      <c r="CD218" s="82"/>
      <c r="CE218" s="43"/>
      <c r="CF218" s="19"/>
      <c r="CG218" s="19"/>
      <c r="CH218" s="19"/>
      <c r="CI218" s="19"/>
      <c r="CJ218" s="19"/>
      <c r="CL218" s="19"/>
      <c r="CM218" s="19"/>
      <c r="CN218" s="231"/>
      <c r="CO218" s="231"/>
      <c r="CP218" s="67"/>
      <c r="CQ218" s="73"/>
      <c r="CR218" s="104"/>
      <c r="CS218" s="67"/>
      <c r="CT218" s="73"/>
      <c r="CV218" s="67"/>
      <c r="CW218"/>
      <c r="DI218" s="96"/>
      <c r="DJ218"/>
      <c r="DN218" s="96"/>
      <c r="DO218"/>
      <c r="DS218" s="96"/>
      <c r="DT218"/>
      <c r="EN218" s="96"/>
      <c r="EO218"/>
      <c r="ES218" s="96"/>
      <c r="ET218"/>
      <c r="EX218" s="96"/>
      <c r="EY218"/>
      <c r="FY218" s="231"/>
      <c r="GH218" s="258"/>
      <c r="GK218" s="231"/>
      <c r="GT218" s="259"/>
      <c r="GU218" s="258"/>
      <c r="GX218" s="258"/>
      <c r="GY218" s="231"/>
      <c r="HH218" s="258"/>
      <c r="HK218" s="231"/>
      <c r="HT218" s="259"/>
      <c r="HU218" s="258"/>
      <c r="HV218" s="139"/>
      <c r="HW218" s="139"/>
      <c r="HX218" s="231"/>
      <c r="HZ218" s="258"/>
      <c r="IH218" s="258"/>
      <c r="IK218" s="231"/>
      <c r="IT218" s="259"/>
      <c r="IU218" s="258"/>
      <c r="IX218" s="258"/>
      <c r="IY218" s="231"/>
      <c r="JH218" s="258"/>
      <c r="JK218" s="231"/>
      <c r="JT218" s="5"/>
      <c r="JY218" s="109"/>
      <c r="JZ218"/>
      <c r="KA218" s="229"/>
      <c r="KQ218"/>
      <c r="KX218"/>
    </row>
    <row r="219" spans="1:310">
      <c r="A219">
        <v>194</v>
      </c>
      <c r="B219" s="19"/>
      <c r="C219" s="19"/>
      <c r="D219" s="231"/>
      <c r="E219" s="231"/>
      <c r="F219" s="231"/>
      <c r="I219" s="19"/>
      <c r="J219" s="19"/>
      <c r="Q219" s="19"/>
      <c r="R219" s="19"/>
      <c r="S219" s="19"/>
      <c r="T219" s="19"/>
      <c r="U219" s="19"/>
      <c r="V219" s="19"/>
      <c r="W219" s="231"/>
      <c r="X219" s="231"/>
      <c r="Y219" s="231"/>
      <c r="Z219" s="231"/>
      <c r="AA219" s="19"/>
      <c r="AB219" s="231"/>
      <c r="AC219" s="19"/>
      <c r="AD219" s="231"/>
      <c r="AE219" s="19"/>
      <c r="AF219" s="19"/>
      <c r="AG219" s="19"/>
      <c r="AH219" s="19"/>
      <c r="AI219" s="19"/>
      <c r="AJ219" s="105"/>
      <c r="AM219" s="52"/>
      <c r="AN219" s="52"/>
      <c r="AO219" s="19"/>
      <c r="AP219" s="19"/>
      <c r="AQ219" s="19"/>
      <c r="AR219" s="19"/>
      <c r="AS219" s="19"/>
      <c r="AT219" s="19"/>
      <c r="AU219" s="19"/>
      <c r="AV219" s="44"/>
      <c r="AW219" s="44"/>
      <c r="AX219" s="44"/>
      <c r="AY219" s="44"/>
      <c r="AZ219" s="44"/>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20"/>
      <c r="CB219" s="19"/>
      <c r="CC219" s="82"/>
      <c r="CD219" s="82"/>
      <c r="CE219" s="43"/>
      <c r="CF219" s="19"/>
      <c r="CG219" s="19"/>
      <c r="CH219" s="19"/>
      <c r="CI219" s="19"/>
      <c r="CJ219" s="19"/>
      <c r="CL219" s="19"/>
      <c r="CM219" s="19"/>
      <c r="CN219" s="231"/>
      <c r="CO219" s="231"/>
      <c r="CP219" s="67"/>
      <c r="CQ219" s="73"/>
      <c r="CR219" s="104"/>
      <c r="CS219" s="67"/>
      <c r="CT219" s="73"/>
      <c r="CV219" s="67"/>
      <c r="CW219"/>
      <c r="DI219" s="96"/>
      <c r="DJ219"/>
      <c r="DN219" s="96"/>
      <c r="DO219"/>
      <c r="DS219" s="96"/>
      <c r="DT219"/>
      <c r="EN219" s="96"/>
      <c r="EO219"/>
      <c r="ES219" s="96"/>
      <c r="ET219"/>
      <c r="EX219" s="96"/>
      <c r="EY219"/>
      <c r="FY219" s="231"/>
      <c r="GH219" s="258"/>
      <c r="GK219" s="231"/>
      <c r="GT219" s="259"/>
      <c r="GU219" s="258"/>
      <c r="GX219" s="258"/>
      <c r="GY219" s="231"/>
      <c r="HH219" s="258"/>
      <c r="HK219" s="231"/>
      <c r="HT219" s="259"/>
      <c r="HU219" s="258"/>
      <c r="HV219" s="139"/>
      <c r="HW219" s="139"/>
      <c r="HX219" s="231"/>
      <c r="HZ219" s="258"/>
      <c r="IH219" s="258"/>
      <c r="IK219" s="231"/>
      <c r="IT219" s="259"/>
      <c r="IU219" s="258"/>
      <c r="IX219" s="258"/>
      <c r="IY219" s="231"/>
      <c r="JH219" s="258"/>
      <c r="JK219" s="231"/>
      <c r="JT219" s="5"/>
      <c r="JY219" s="109"/>
      <c r="JZ219"/>
      <c r="KA219" s="229"/>
      <c r="KQ219"/>
      <c r="KX219"/>
    </row>
    <row r="220" spans="1:310">
      <c r="A220">
        <v>195</v>
      </c>
      <c r="B220" s="19"/>
      <c r="C220" s="19"/>
      <c r="D220" s="231"/>
      <c r="E220" s="231"/>
      <c r="F220" s="231"/>
      <c r="I220" s="19"/>
      <c r="J220" s="19"/>
      <c r="Q220" s="19"/>
      <c r="R220" s="19"/>
      <c r="S220" s="19"/>
      <c r="T220" s="19"/>
      <c r="U220" s="19"/>
      <c r="V220" s="19"/>
      <c r="W220" s="231"/>
      <c r="X220" s="231"/>
      <c r="Y220" s="231"/>
      <c r="Z220" s="231"/>
      <c r="AA220" s="19"/>
      <c r="AB220" s="231"/>
      <c r="AC220" s="19"/>
      <c r="AD220" s="231"/>
      <c r="AE220" s="19"/>
      <c r="AF220" s="19"/>
      <c r="AG220" s="19"/>
      <c r="AH220" s="19"/>
      <c r="AI220" s="19"/>
      <c r="AJ220" s="105"/>
      <c r="AM220" s="52"/>
      <c r="AN220" s="52"/>
      <c r="AO220" s="19"/>
      <c r="AP220" s="19"/>
      <c r="AQ220" s="19"/>
      <c r="AR220" s="19"/>
      <c r="AS220" s="19"/>
      <c r="AT220" s="19"/>
      <c r="AU220" s="19"/>
      <c r="AV220" s="44"/>
      <c r="AW220" s="44"/>
      <c r="AX220" s="44"/>
      <c r="AY220" s="44"/>
      <c r="AZ220" s="44"/>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20"/>
      <c r="CB220" s="19"/>
      <c r="CC220" s="82"/>
      <c r="CD220" s="82"/>
      <c r="CE220" s="43"/>
      <c r="CF220" s="19"/>
      <c r="CG220" s="19"/>
      <c r="CH220" s="19"/>
      <c r="CI220" s="19"/>
      <c r="CJ220" s="19"/>
      <c r="CL220" s="19"/>
      <c r="CM220" s="19"/>
      <c r="CN220" s="231"/>
      <c r="CO220" s="231"/>
      <c r="CP220" s="67"/>
      <c r="CQ220" s="73"/>
      <c r="CR220" s="104"/>
      <c r="CS220" s="67"/>
      <c r="CT220" s="73"/>
      <c r="CV220" s="67"/>
      <c r="CW220"/>
      <c r="DI220" s="96"/>
      <c r="DJ220"/>
      <c r="DN220" s="96"/>
      <c r="DO220"/>
      <c r="DS220" s="96"/>
      <c r="DT220"/>
      <c r="EN220" s="96"/>
      <c r="EO220"/>
      <c r="ES220" s="96"/>
      <c r="ET220"/>
      <c r="EX220" s="96"/>
      <c r="EY220"/>
      <c r="FY220" s="231"/>
      <c r="GH220" s="258"/>
      <c r="GK220" s="231"/>
      <c r="GT220" s="259"/>
      <c r="GU220" s="258"/>
      <c r="GX220" s="258"/>
      <c r="GY220" s="231"/>
      <c r="HH220" s="258"/>
      <c r="HK220" s="231"/>
      <c r="HT220" s="259"/>
      <c r="HU220" s="258"/>
      <c r="HV220" s="139"/>
      <c r="HW220" s="139"/>
      <c r="HX220" s="231"/>
      <c r="HZ220" s="258"/>
      <c r="IH220" s="258"/>
      <c r="IK220" s="231"/>
      <c r="IT220" s="259"/>
      <c r="IU220" s="258"/>
      <c r="IX220" s="258"/>
      <c r="IY220" s="231"/>
      <c r="JH220" s="258"/>
      <c r="JK220" s="231"/>
      <c r="JT220" s="5"/>
      <c r="JY220" s="109"/>
      <c r="JZ220"/>
      <c r="KA220" s="229"/>
      <c r="KQ220"/>
      <c r="KX220"/>
    </row>
    <row r="221" spans="1:310">
      <c r="A221">
        <v>196</v>
      </c>
      <c r="B221" s="19"/>
      <c r="C221" s="19"/>
      <c r="D221" s="231"/>
      <c r="E221" s="231"/>
      <c r="F221" s="231"/>
      <c r="I221" s="19"/>
      <c r="J221" s="19"/>
      <c r="Q221" s="19"/>
      <c r="R221" s="19"/>
      <c r="S221" s="19"/>
      <c r="T221" s="19"/>
      <c r="U221" s="19"/>
      <c r="V221" s="19"/>
      <c r="W221" s="231"/>
      <c r="X221" s="231"/>
      <c r="Y221" s="231"/>
      <c r="Z221" s="231"/>
      <c r="AA221" s="19"/>
      <c r="AB221" s="231"/>
      <c r="AC221" s="19"/>
      <c r="AD221" s="231"/>
      <c r="AE221" s="19"/>
      <c r="AF221" s="19"/>
      <c r="AG221" s="19"/>
      <c r="AH221" s="19"/>
      <c r="AI221" s="19"/>
      <c r="AJ221" s="105"/>
      <c r="AM221" s="52"/>
      <c r="AN221" s="52"/>
      <c r="AO221" s="19"/>
      <c r="AP221" s="19"/>
      <c r="AQ221" s="19"/>
      <c r="AR221" s="19"/>
      <c r="AS221" s="19"/>
      <c r="AT221" s="19"/>
      <c r="AU221" s="19"/>
      <c r="AV221" s="44"/>
      <c r="AW221" s="44"/>
      <c r="AX221" s="44"/>
      <c r="AY221" s="44"/>
      <c r="AZ221" s="44"/>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20"/>
      <c r="CB221" s="19"/>
      <c r="CC221" s="82"/>
      <c r="CD221" s="82"/>
      <c r="CE221" s="43"/>
      <c r="CF221" s="19"/>
      <c r="CG221" s="19"/>
      <c r="CH221" s="19"/>
      <c r="CI221" s="19"/>
      <c r="CJ221" s="19"/>
      <c r="CL221" s="19"/>
      <c r="CM221" s="19"/>
      <c r="CN221" s="231"/>
      <c r="CO221" s="231"/>
      <c r="CP221" s="67"/>
      <c r="CQ221" s="73"/>
      <c r="CR221" s="104"/>
      <c r="CS221" s="67"/>
      <c r="CT221" s="73"/>
      <c r="CV221" s="67"/>
      <c r="CW221"/>
      <c r="DI221" s="96"/>
      <c r="DJ221"/>
      <c r="DN221" s="96"/>
      <c r="DO221"/>
      <c r="DS221" s="96"/>
      <c r="DT221"/>
      <c r="EN221" s="96"/>
      <c r="EO221"/>
      <c r="ES221" s="96"/>
      <c r="ET221"/>
      <c r="EX221" s="96"/>
      <c r="EY221"/>
      <c r="FY221" s="231"/>
      <c r="GH221" s="258"/>
      <c r="GK221" s="231"/>
      <c r="GT221" s="259"/>
      <c r="GU221" s="258"/>
      <c r="GX221" s="258"/>
      <c r="GY221" s="231"/>
      <c r="HH221" s="258"/>
      <c r="HK221" s="231"/>
      <c r="HT221" s="259"/>
      <c r="HU221" s="258"/>
      <c r="HV221" s="139"/>
      <c r="HW221" s="139"/>
      <c r="HX221" s="231"/>
      <c r="HZ221" s="258"/>
      <c r="IH221" s="258"/>
      <c r="IK221" s="231"/>
      <c r="IT221" s="259"/>
      <c r="IU221" s="258"/>
      <c r="IX221" s="258"/>
      <c r="IY221" s="231"/>
      <c r="JH221" s="258"/>
      <c r="JK221" s="231"/>
      <c r="JT221" s="5"/>
      <c r="JY221" s="109"/>
      <c r="JZ221"/>
      <c r="KA221" s="229"/>
      <c r="KQ221"/>
      <c r="KX221"/>
    </row>
    <row r="222" spans="1:310">
      <c r="A222">
        <v>197</v>
      </c>
      <c r="B222" s="19"/>
      <c r="C222" s="19"/>
      <c r="D222" s="231"/>
      <c r="E222" s="231"/>
      <c r="F222" s="231"/>
      <c r="I222" s="19"/>
      <c r="J222" s="19"/>
      <c r="Q222" s="19"/>
      <c r="R222" s="19"/>
      <c r="S222" s="19"/>
      <c r="T222" s="19"/>
      <c r="U222" s="19"/>
      <c r="V222" s="19"/>
      <c r="W222" s="231"/>
      <c r="X222" s="231"/>
      <c r="Y222" s="231"/>
      <c r="Z222" s="231"/>
      <c r="AA222" s="19"/>
      <c r="AB222" s="231"/>
      <c r="AC222" s="19"/>
      <c r="AD222" s="231"/>
      <c r="AE222" s="19"/>
      <c r="AF222" s="19"/>
      <c r="AG222" s="19"/>
      <c r="AH222" s="19"/>
      <c r="AI222" s="19"/>
      <c r="AJ222" s="105"/>
      <c r="AM222" s="52"/>
      <c r="AN222" s="52"/>
      <c r="AO222" s="19"/>
      <c r="AP222" s="19"/>
      <c r="AQ222" s="19"/>
      <c r="AR222" s="19"/>
      <c r="AS222" s="19"/>
      <c r="AT222" s="19"/>
      <c r="AU222" s="19"/>
      <c r="AV222" s="44"/>
      <c r="AW222" s="44"/>
      <c r="AX222" s="44"/>
      <c r="AY222" s="44"/>
      <c r="AZ222" s="44"/>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20"/>
      <c r="CB222" s="19"/>
      <c r="CC222" s="82"/>
      <c r="CD222" s="82"/>
      <c r="CE222" s="43"/>
      <c r="CF222" s="19"/>
      <c r="CG222" s="19"/>
      <c r="CH222" s="19"/>
      <c r="CI222" s="19"/>
      <c r="CJ222" s="19"/>
      <c r="CL222" s="19"/>
      <c r="CM222" s="19"/>
      <c r="CN222" s="231"/>
      <c r="CO222" s="231"/>
      <c r="CP222" s="67"/>
      <c r="CQ222" s="73"/>
      <c r="CR222" s="104"/>
      <c r="CS222" s="67"/>
      <c r="CT222" s="73"/>
      <c r="CV222" s="67"/>
      <c r="CW222"/>
      <c r="DI222" s="96"/>
      <c r="DJ222"/>
      <c r="DN222" s="96"/>
      <c r="DO222"/>
      <c r="DS222" s="96"/>
      <c r="DT222"/>
      <c r="EN222" s="96"/>
      <c r="EO222"/>
      <c r="ES222" s="96"/>
      <c r="ET222"/>
      <c r="EX222" s="96"/>
      <c r="EY222"/>
      <c r="FY222" s="231"/>
      <c r="GH222" s="258"/>
      <c r="GK222" s="231"/>
      <c r="GT222" s="259"/>
      <c r="GU222" s="258"/>
      <c r="GX222" s="258"/>
      <c r="GY222" s="231"/>
      <c r="HH222" s="258"/>
      <c r="HK222" s="231"/>
      <c r="HT222" s="259"/>
      <c r="HU222" s="258"/>
      <c r="HV222" s="139"/>
      <c r="HW222" s="139"/>
      <c r="HX222" s="231"/>
      <c r="HZ222" s="258"/>
      <c r="IH222" s="258"/>
      <c r="IK222" s="231"/>
      <c r="IT222" s="259"/>
      <c r="IU222" s="258"/>
      <c r="IX222" s="258"/>
      <c r="IY222" s="231"/>
      <c r="JH222" s="258"/>
      <c r="JK222" s="231"/>
      <c r="JT222" s="5"/>
      <c r="JY222" s="109"/>
      <c r="JZ222"/>
      <c r="KA222" s="229"/>
      <c r="KQ222"/>
      <c r="KX222"/>
    </row>
    <row r="223" spans="1:310">
      <c r="A223">
        <v>198</v>
      </c>
      <c r="B223" s="19"/>
      <c r="C223" s="19"/>
      <c r="D223" s="231"/>
      <c r="E223" s="231"/>
      <c r="F223" s="231"/>
      <c r="I223" s="19"/>
      <c r="J223" s="19"/>
      <c r="Q223" s="19"/>
      <c r="R223" s="19"/>
      <c r="S223" s="19"/>
      <c r="T223" s="19"/>
      <c r="U223" s="19"/>
      <c r="V223" s="19"/>
      <c r="W223" s="231"/>
      <c r="X223" s="231"/>
      <c r="Y223" s="231"/>
      <c r="Z223" s="231"/>
      <c r="AA223" s="19"/>
      <c r="AB223" s="231"/>
      <c r="AC223" s="19"/>
      <c r="AD223" s="231"/>
      <c r="AE223" s="19"/>
      <c r="AF223" s="19"/>
      <c r="AG223" s="19"/>
      <c r="AH223" s="19"/>
      <c r="AI223" s="19"/>
      <c r="AJ223" s="105"/>
      <c r="AM223" s="52"/>
      <c r="AN223" s="52"/>
      <c r="AO223" s="19"/>
      <c r="AP223" s="19"/>
      <c r="AQ223" s="19"/>
      <c r="AR223" s="19"/>
      <c r="AS223" s="19"/>
      <c r="AT223" s="19"/>
      <c r="AU223" s="19"/>
      <c r="AV223" s="44"/>
      <c r="AW223" s="44"/>
      <c r="AX223" s="44"/>
      <c r="AY223" s="44"/>
      <c r="AZ223" s="44"/>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20"/>
      <c r="CB223" s="19"/>
      <c r="CC223" s="82"/>
      <c r="CD223" s="82"/>
      <c r="CE223" s="43"/>
      <c r="CF223" s="19"/>
      <c r="CG223" s="19"/>
      <c r="CH223" s="19"/>
      <c r="CI223" s="19"/>
      <c r="CJ223" s="19"/>
      <c r="CL223" s="19"/>
      <c r="CM223" s="19"/>
      <c r="CN223" s="231"/>
      <c r="CO223" s="231"/>
      <c r="CP223" s="67"/>
      <c r="CQ223" s="73"/>
      <c r="CR223" s="104"/>
      <c r="CS223" s="67"/>
      <c r="CT223" s="73"/>
      <c r="CV223" s="67"/>
      <c r="CW223"/>
      <c r="DI223" s="96"/>
      <c r="DJ223"/>
      <c r="DN223" s="96"/>
      <c r="DO223"/>
      <c r="DS223" s="96"/>
      <c r="DT223"/>
      <c r="EN223" s="96"/>
      <c r="EO223"/>
      <c r="ES223" s="96"/>
      <c r="ET223"/>
      <c r="EX223" s="96"/>
      <c r="EY223"/>
      <c r="FY223" s="231"/>
      <c r="GH223" s="258"/>
      <c r="GK223" s="231"/>
      <c r="GT223" s="259"/>
      <c r="GU223" s="258"/>
      <c r="GX223" s="258"/>
      <c r="GY223" s="231"/>
      <c r="HH223" s="258"/>
      <c r="HK223" s="231"/>
      <c r="HT223" s="259"/>
      <c r="HU223" s="258"/>
      <c r="HV223" s="139"/>
      <c r="HW223" s="139"/>
      <c r="HX223" s="231"/>
      <c r="HZ223" s="258"/>
      <c r="IH223" s="258"/>
      <c r="IK223" s="231"/>
      <c r="IT223" s="259"/>
      <c r="IU223" s="258"/>
      <c r="IX223" s="258"/>
      <c r="IY223" s="231"/>
      <c r="JH223" s="258"/>
      <c r="JK223" s="231"/>
      <c r="JT223" s="5"/>
      <c r="JY223" s="109"/>
      <c r="JZ223"/>
      <c r="KA223" s="229"/>
      <c r="KQ223"/>
      <c r="KX223"/>
    </row>
    <row r="224" spans="1:310">
      <c r="A224">
        <v>199</v>
      </c>
      <c r="B224" s="19"/>
      <c r="C224" s="19"/>
      <c r="D224" s="231"/>
      <c r="E224" s="231"/>
      <c r="F224" s="231"/>
      <c r="I224" s="19"/>
      <c r="J224" s="19"/>
      <c r="Q224" s="19"/>
      <c r="R224" s="19"/>
      <c r="S224" s="19"/>
      <c r="T224" s="19"/>
      <c r="U224" s="19"/>
      <c r="V224" s="19"/>
      <c r="W224" s="231"/>
      <c r="X224" s="231"/>
      <c r="Y224" s="231"/>
      <c r="Z224" s="231"/>
      <c r="AA224" s="19"/>
      <c r="AB224" s="231"/>
      <c r="AC224" s="19"/>
      <c r="AD224" s="231"/>
      <c r="AE224" s="19"/>
      <c r="AF224" s="19"/>
      <c r="AG224" s="19"/>
      <c r="AH224" s="19"/>
      <c r="AI224" s="19"/>
      <c r="AJ224" s="105"/>
      <c r="AM224" s="52"/>
      <c r="AN224" s="52"/>
      <c r="AO224" s="19"/>
      <c r="AP224" s="19"/>
      <c r="AQ224" s="19"/>
      <c r="AR224" s="19"/>
      <c r="AS224" s="19"/>
      <c r="AT224" s="19"/>
      <c r="AU224" s="19"/>
      <c r="AV224" s="44"/>
      <c r="AW224" s="44"/>
      <c r="AX224" s="44"/>
      <c r="AY224" s="44"/>
      <c r="AZ224" s="44"/>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20"/>
      <c r="CB224" s="19"/>
      <c r="CC224" s="82"/>
      <c r="CD224" s="82"/>
      <c r="CE224" s="43"/>
      <c r="CF224" s="19"/>
      <c r="CG224" s="19"/>
      <c r="CH224" s="19"/>
      <c r="CI224" s="19"/>
      <c r="CJ224" s="19"/>
      <c r="CL224" s="19"/>
      <c r="CM224" s="19"/>
      <c r="CN224" s="231"/>
      <c r="CO224" s="231"/>
      <c r="CP224" s="67"/>
      <c r="CQ224" s="73"/>
      <c r="CR224" s="104"/>
      <c r="CS224" s="67"/>
      <c r="CT224" s="73"/>
      <c r="CV224" s="67"/>
      <c r="CW224"/>
      <c r="DI224" s="96"/>
      <c r="DJ224"/>
      <c r="DN224" s="96"/>
      <c r="DO224"/>
      <c r="DS224" s="96"/>
      <c r="DT224"/>
      <c r="EN224" s="96"/>
      <c r="EO224"/>
      <c r="ES224" s="96"/>
      <c r="ET224"/>
      <c r="EX224" s="96"/>
      <c r="EY224"/>
      <c r="FY224" s="231"/>
      <c r="GH224" s="258"/>
      <c r="GK224" s="231"/>
      <c r="GT224" s="259"/>
      <c r="GU224" s="258"/>
      <c r="GX224" s="258"/>
      <c r="GY224" s="231"/>
      <c r="HH224" s="258"/>
      <c r="HK224" s="231"/>
      <c r="HT224" s="259"/>
      <c r="HU224" s="258"/>
      <c r="HV224" s="139"/>
      <c r="HW224" s="139"/>
      <c r="HX224" s="231"/>
      <c r="HZ224" s="258"/>
      <c r="IH224" s="258"/>
      <c r="IK224" s="231"/>
      <c r="IT224" s="259"/>
      <c r="IU224" s="258"/>
      <c r="IX224" s="258"/>
      <c r="IY224" s="231"/>
      <c r="JH224" s="258"/>
      <c r="JK224" s="231"/>
      <c r="JT224" s="5"/>
      <c r="JY224" s="109"/>
      <c r="JZ224"/>
      <c r="KA224" s="229"/>
      <c r="KQ224"/>
      <c r="KX224"/>
    </row>
    <row r="225" spans="1:310">
      <c r="A225">
        <v>200</v>
      </c>
      <c r="B225" s="19"/>
      <c r="C225" s="19"/>
      <c r="D225" s="231"/>
      <c r="E225" s="231"/>
      <c r="F225" s="231"/>
      <c r="I225" s="19"/>
      <c r="J225" s="19"/>
      <c r="Q225" s="19"/>
      <c r="R225" s="19"/>
      <c r="S225" s="19"/>
      <c r="T225" s="19"/>
      <c r="U225" s="19"/>
      <c r="V225" s="19"/>
      <c r="W225" s="231"/>
      <c r="X225" s="231"/>
      <c r="Y225" s="231"/>
      <c r="Z225" s="231"/>
      <c r="AA225" s="19"/>
      <c r="AB225" s="231"/>
      <c r="AC225" s="19"/>
      <c r="AD225" s="231"/>
      <c r="AE225" s="19"/>
      <c r="AF225" s="19"/>
      <c r="AG225" s="19"/>
      <c r="AH225" s="19"/>
      <c r="AI225" s="19"/>
      <c r="AJ225" s="105"/>
      <c r="AM225" s="52"/>
      <c r="AN225" s="52"/>
      <c r="AO225" s="19"/>
      <c r="AP225" s="19"/>
      <c r="AQ225" s="19"/>
      <c r="AR225" s="19"/>
      <c r="AS225" s="19"/>
      <c r="AT225" s="19"/>
      <c r="AU225" s="19"/>
      <c r="AV225" s="44"/>
      <c r="AW225" s="44"/>
      <c r="AX225" s="44"/>
      <c r="AY225" s="44"/>
      <c r="AZ225" s="44"/>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20"/>
      <c r="CB225" s="19"/>
      <c r="CC225" s="82"/>
      <c r="CD225" s="82"/>
      <c r="CE225" s="43"/>
      <c r="CF225" s="19"/>
      <c r="CG225" s="19"/>
      <c r="CH225" s="19"/>
      <c r="CI225" s="19"/>
      <c r="CJ225" s="19"/>
      <c r="CL225" s="19"/>
      <c r="CM225" s="19"/>
      <c r="CN225" s="231"/>
      <c r="CO225" s="231"/>
      <c r="CP225" s="67"/>
      <c r="CQ225" s="73"/>
      <c r="CR225" s="104"/>
      <c r="CS225" s="67"/>
      <c r="CT225" s="73"/>
      <c r="CV225" s="67"/>
      <c r="CW225"/>
      <c r="DI225" s="96"/>
      <c r="DJ225"/>
      <c r="DN225" s="96"/>
      <c r="DO225"/>
      <c r="DS225" s="96"/>
      <c r="DT225"/>
      <c r="EN225" s="96"/>
      <c r="EO225"/>
      <c r="ES225" s="96"/>
      <c r="ET225"/>
      <c r="EX225" s="96"/>
      <c r="EY225"/>
      <c r="FY225" s="231"/>
      <c r="GH225" s="258"/>
      <c r="GK225" s="231"/>
      <c r="GT225" s="259"/>
      <c r="GU225" s="258"/>
      <c r="GX225" s="258"/>
      <c r="GY225" s="231"/>
      <c r="HH225" s="258"/>
      <c r="HK225" s="231"/>
      <c r="HT225" s="259"/>
      <c r="HU225" s="258"/>
      <c r="HV225" s="139"/>
      <c r="HW225" s="139"/>
      <c r="HX225" s="231"/>
      <c r="HZ225" s="258"/>
      <c r="IH225" s="258"/>
      <c r="IK225" s="231"/>
      <c r="IT225" s="259"/>
      <c r="IU225" s="258"/>
      <c r="IX225" s="258"/>
      <c r="IY225" s="231"/>
      <c r="JH225" s="258"/>
      <c r="JK225" s="231"/>
      <c r="JT225" s="5"/>
      <c r="JY225" s="109"/>
      <c r="JZ225"/>
      <c r="KA225" s="229"/>
      <c r="KQ225"/>
      <c r="KX225"/>
    </row>
    <row r="226" spans="1:310">
      <c r="A226">
        <v>201</v>
      </c>
      <c r="B226" s="19"/>
      <c r="C226" s="19"/>
      <c r="D226" s="231"/>
      <c r="E226" s="231"/>
      <c r="F226" s="231"/>
      <c r="I226" s="19"/>
      <c r="J226" s="19"/>
      <c r="Q226" s="19"/>
      <c r="R226" s="19"/>
      <c r="S226" s="19"/>
      <c r="T226" s="19"/>
      <c r="U226" s="19"/>
      <c r="V226" s="19"/>
      <c r="W226" s="231"/>
      <c r="X226" s="231"/>
      <c r="Y226" s="231"/>
      <c r="Z226" s="231"/>
      <c r="AA226" s="19"/>
      <c r="AB226" s="231"/>
      <c r="AC226" s="19"/>
      <c r="AD226" s="231"/>
      <c r="AE226" s="19"/>
      <c r="AF226" s="19"/>
      <c r="AG226" s="19"/>
      <c r="AH226" s="19"/>
      <c r="AI226" s="19"/>
      <c r="AJ226" s="105"/>
      <c r="AM226" s="52"/>
      <c r="AN226" s="52"/>
      <c r="AO226" s="19"/>
      <c r="AP226" s="19"/>
      <c r="AQ226" s="19"/>
      <c r="AR226" s="19"/>
      <c r="AS226" s="19"/>
      <c r="AT226" s="19"/>
      <c r="AU226" s="19"/>
      <c r="AV226" s="44"/>
      <c r="AW226" s="44"/>
      <c r="AX226" s="44"/>
      <c r="AY226" s="44"/>
      <c r="AZ226" s="44"/>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20"/>
      <c r="CB226" s="19"/>
      <c r="CC226" s="82"/>
      <c r="CD226" s="82"/>
      <c r="CE226" s="43"/>
      <c r="CF226" s="19"/>
      <c r="CG226" s="19"/>
      <c r="CH226" s="19"/>
      <c r="CI226" s="19"/>
      <c r="CJ226" s="19"/>
      <c r="CL226" s="19"/>
      <c r="CM226" s="19"/>
      <c r="CN226" s="231"/>
      <c r="CO226" s="231"/>
      <c r="CP226" s="67"/>
      <c r="CQ226" s="73"/>
      <c r="CR226" s="104"/>
      <c r="CS226" s="67"/>
      <c r="CT226" s="73"/>
      <c r="CV226" s="67"/>
      <c r="CW226"/>
      <c r="DI226" s="96"/>
      <c r="DJ226"/>
      <c r="DN226" s="96"/>
      <c r="DO226"/>
      <c r="DS226" s="96"/>
      <c r="DT226"/>
      <c r="EN226" s="96"/>
      <c r="EO226"/>
      <c r="ES226" s="96"/>
      <c r="ET226"/>
      <c r="EX226" s="96"/>
      <c r="EY226"/>
      <c r="FY226" s="231"/>
      <c r="GH226" s="258"/>
      <c r="GK226" s="231"/>
      <c r="GT226" s="259"/>
      <c r="GU226" s="258"/>
      <c r="GX226" s="258"/>
      <c r="GY226" s="231"/>
      <c r="HH226" s="258"/>
      <c r="HK226" s="231"/>
      <c r="HT226" s="259"/>
      <c r="HU226" s="258"/>
      <c r="HV226" s="139"/>
      <c r="HW226" s="139"/>
      <c r="HX226" s="231"/>
      <c r="HZ226" s="258"/>
      <c r="IH226" s="258"/>
      <c r="IK226" s="231"/>
      <c r="IT226" s="259"/>
      <c r="IU226" s="258"/>
      <c r="IX226" s="258"/>
      <c r="IY226" s="231"/>
      <c r="JH226" s="258"/>
      <c r="JK226" s="231"/>
      <c r="JT226" s="5"/>
      <c r="JY226" s="109"/>
      <c r="JZ226"/>
      <c r="KA226" s="229"/>
      <c r="KQ226"/>
      <c r="KX226"/>
    </row>
    <row r="227" spans="1:310">
      <c r="A227">
        <v>202</v>
      </c>
      <c r="B227" s="19"/>
      <c r="C227" s="19"/>
      <c r="D227" s="231"/>
      <c r="E227" s="231"/>
      <c r="F227" s="231"/>
      <c r="I227" s="19"/>
      <c r="J227" s="19"/>
      <c r="Q227" s="19"/>
      <c r="R227" s="19"/>
      <c r="S227" s="19"/>
      <c r="T227" s="19"/>
      <c r="U227" s="19"/>
      <c r="V227" s="19"/>
      <c r="W227" s="231"/>
      <c r="X227" s="231"/>
      <c r="Y227" s="231"/>
      <c r="Z227" s="231"/>
      <c r="AA227" s="19"/>
      <c r="AB227" s="231"/>
      <c r="AC227" s="19"/>
      <c r="AD227" s="231"/>
      <c r="AE227" s="19"/>
      <c r="AF227" s="19"/>
      <c r="AG227" s="19"/>
      <c r="AH227" s="19"/>
      <c r="AI227" s="19"/>
      <c r="AJ227" s="105"/>
      <c r="AM227" s="52"/>
      <c r="AN227" s="52"/>
      <c r="AO227" s="19"/>
      <c r="AP227" s="19"/>
      <c r="AQ227" s="19"/>
      <c r="AR227" s="19"/>
      <c r="AS227" s="19"/>
      <c r="AT227" s="19"/>
      <c r="AU227" s="19"/>
      <c r="AV227" s="44"/>
      <c r="AW227" s="44"/>
      <c r="AX227" s="44"/>
      <c r="AY227" s="44"/>
      <c r="AZ227" s="44"/>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20"/>
      <c r="CB227" s="19"/>
      <c r="CC227" s="82"/>
      <c r="CD227" s="82"/>
      <c r="CE227" s="43"/>
      <c r="CF227" s="19"/>
      <c r="CG227" s="19"/>
      <c r="CH227" s="19"/>
      <c r="CI227" s="19"/>
      <c r="CJ227" s="19"/>
      <c r="CL227" s="19"/>
      <c r="CM227" s="19"/>
      <c r="CN227" s="231"/>
      <c r="CO227" s="231"/>
      <c r="CP227" s="67"/>
      <c r="CQ227" s="73"/>
      <c r="CR227" s="104"/>
      <c r="CS227" s="67"/>
      <c r="CT227" s="73"/>
      <c r="CV227" s="67"/>
      <c r="CW227"/>
      <c r="DI227" s="96"/>
      <c r="DJ227"/>
      <c r="DN227" s="96"/>
      <c r="DO227"/>
      <c r="DS227" s="96"/>
      <c r="DT227"/>
      <c r="EN227" s="96"/>
      <c r="EO227"/>
      <c r="ES227" s="96"/>
      <c r="ET227"/>
      <c r="EX227" s="96"/>
      <c r="EY227"/>
      <c r="FY227" s="231"/>
      <c r="GH227" s="258"/>
      <c r="GK227" s="231"/>
      <c r="GT227" s="259"/>
      <c r="GU227" s="258"/>
      <c r="GX227" s="258"/>
      <c r="GY227" s="231"/>
      <c r="HH227" s="258"/>
      <c r="HK227" s="231"/>
      <c r="HT227" s="259"/>
      <c r="HU227" s="258"/>
      <c r="HV227" s="139"/>
      <c r="HW227" s="139"/>
      <c r="HX227" s="231"/>
      <c r="HZ227" s="258"/>
      <c r="IH227" s="258"/>
      <c r="IK227" s="231"/>
      <c r="IT227" s="259"/>
      <c r="IU227" s="258"/>
      <c r="IX227" s="258"/>
      <c r="IY227" s="231"/>
      <c r="JH227" s="258"/>
      <c r="JK227" s="231"/>
      <c r="JT227" s="5"/>
      <c r="JY227" s="109"/>
      <c r="JZ227"/>
      <c r="KA227" s="229"/>
      <c r="KQ227"/>
      <c r="KX227"/>
    </row>
    <row r="228" spans="1:310">
      <c r="A228">
        <v>203</v>
      </c>
      <c r="B228" s="19"/>
      <c r="C228" s="19"/>
      <c r="D228" s="231"/>
      <c r="E228" s="231"/>
      <c r="F228" s="231"/>
      <c r="I228" s="19"/>
      <c r="J228" s="19"/>
      <c r="Q228" s="19"/>
      <c r="R228" s="19"/>
      <c r="S228" s="19"/>
      <c r="T228" s="19"/>
      <c r="U228" s="19"/>
      <c r="V228" s="19"/>
      <c r="W228" s="231"/>
      <c r="X228" s="231"/>
      <c r="Y228" s="231"/>
      <c r="Z228" s="231"/>
      <c r="AA228" s="19"/>
      <c r="AB228" s="231"/>
      <c r="AC228" s="19"/>
      <c r="AD228" s="231"/>
      <c r="AE228" s="19"/>
      <c r="AF228" s="19"/>
      <c r="AG228" s="19"/>
      <c r="AH228" s="19"/>
      <c r="AI228" s="19"/>
      <c r="AJ228" s="105"/>
      <c r="AM228" s="52"/>
      <c r="AN228" s="52"/>
      <c r="AO228" s="19"/>
      <c r="AP228" s="19"/>
      <c r="AQ228" s="19"/>
      <c r="AR228" s="19"/>
      <c r="AS228" s="19"/>
      <c r="AT228" s="19"/>
      <c r="AU228" s="19"/>
      <c r="AV228" s="44"/>
      <c r="AW228" s="44"/>
      <c r="AX228" s="44"/>
      <c r="AY228" s="44"/>
      <c r="AZ228" s="44"/>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20"/>
      <c r="CB228" s="19"/>
      <c r="CC228" s="82"/>
      <c r="CD228" s="82"/>
      <c r="CE228" s="43"/>
      <c r="CF228" s="19"/>
      <c r="CG228" s="19"/>
      <c r="CH228" s="19"/>
      <c r="CI228" s="19"/>
      <c r="CJ228" s="19"/>
      <c r="CL228" s="19"/>
      <c r="CM228" s="19"/>
      <c r="CN228" s="231"/>
      <c r="CO228" s="231"/>
      <c r="CP228" s="67"/>
      <c r="CQ228" s="73"/>
      <c r="CR228" s="104"/>
      <c r="CS228" s="67"/>
      <c r="CT228" s="73"/>
      <c r="CV228" s="67"/>
      <c r="CW228"/>
      <c r="DI228" s="96"/>
      <c r="DJ228"/>
      <c r="DN228" s="96"/>
      <c r="DO228"/>
      <c r="DS228" s="96"/>
      <c r="DT228"/>
      <c r="EN228" s="96"/>
      <c r="EO228"/>
      <c r="ES228" s="96"/>
      <c r="ET228"/>
      <c r="EX228" s="96"/>
      <c r="EY228"/>
      <c r="FY228" s="231"/>
      <c r="GH228" s="258"/>
      <c r="GK228" s="231"/>
      <c r="GT228" s="259"/>
      <c r="GU228" s="258"/>
      <c r="GX228" s="258"/>
      <c r="GY228" s="231"/>
      <c r="HH228" s="258"/>
      <c r="HK228" s="231"/>
      <c r="HT228" s="259"/>
      <c r="HU228" s="258"/>
      <c r="HV228" s="139"/>
      <c r="HW228" s="139"/>
      <c r="HX228" s="231"/>
      <c r="HZ228" s="258"/>
      <c r="IH228" s="258"/>
      <c r="IK228" s="231"/>
      <c r="IT228" s="259"/>
      <c r="IU228" s="258"/>
      <c r="IX228" s="258"/>
      <c r="IY228" s="231"/>
      <c r="JH228" s="258"/>
      <c r="JK228" s="231"/>
      <c r="JT228" s="5"/>
      <c r="JY228" s="109"/>
      <c r="JZ228"/>
      <c r="KA228" s="229"/>
      <c r="KQ228"/>
      <c r="KX228"/>
    </row>
    <row r="229" spans="1:310">
      <c r="A229">
        <v>204</v>
      </c>
      <c r="B229" s="19"/>
      <c r="C229" s="19"/>
      <c r="D229" s="231"/>
      <c r="E229" s="231"/>
      <c r="F229" s="231"/>
      <c r="I229" s="19"/>
      <c r="J229" s="19"/>
      <c r="Q229" s="19"/>
      <c r="R229" s="19"/>
      <c r="S229" s="19"/>
      <c r="T229" s="19"/>
      <c r="U229" s="19"/>
      <c r="V229" s="19"/>
      <c r="W229" s="231"/>
      <c r="X229" s="231"/>
      <c r="Y229" s="231"/>
      <c r="Z229" s="231"/>
      <c r="AA229" s="19"/>
      <c r="AB229" s="231"/>
      <c r="AC229" s="19"/>
      <c r="AD229" s="231"/>
      <c r="AE229" s="19"/>
      <c r="AF229" s="19"/>
      <c r="AG229" s="19"/>
      <c r="AH229" s="19"/>
      <c r="AI229" s="19"/>
      <c r="AJ229" s="105"/>
      <c r="AM229" s="52"/>
      <c r="AN229" s="52"/>
      <c r="AO229" s="19"/>
      <c r="AP229" s="19"/>
      <c r="AQ229" s="19"/>
      <c r="AR229" s="19"/>
      <c r="AS229" s="19"/>
      <c r="AT229" s="19"/>
      <c r="AU229" s="19"/>
      <c r="AV229" s="44"/>
      <c r="AW229" s="44"/>
      <c r="AX229" s="44"/>
      <c r="AY229" s="44"/>
      <c r="AZ229" s="44"/>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20"/>
      <c r="CB229" s="19"/>
      <c r="CC229" s="82"/>
      <c r="CD229" s="82"/>
      <c r="CE229" s="43"/>
      <c r="CF229" s="19"/>
      <c r="CG229" s="19"/>
      <c r="CH229" s="19"/>
      <c r="CI229" s="19"/>
      <c r="CJ229" s="19"/>
      <c r="CL229" s="19"/>
      <c r="CM229" s="19"/>
      <c r="CN229" s="231"/>
      <c r="CO229" s="231"/>
      <c r="CP229" s="67"/>
      <c r="CQ229" s="73"/>
      <c r="CR229" s="104"/>
      <c r="CS229" s="67"/>
      <c r="CT229" s="73"/>
      <c r="CV229" s="67"/>
      <c r="CW229"/>
      <c r="DI229" s="96"/>
      <c r="DJ229"/>
      <c r="DN229" s="96"/>
      <c r="DO229"/>
      <c r="DS229" s="96"/>
      <c r="DT229"/>
      <c r="EN229" s="96"/>
      <c r="EO229"/>
      <c r="ES229" s="96"/>
      <c r="ET229"/>
      <c r="EX229" s="96"/>
      <c r="EY229"/>
      <c r="FY229" s="231"/>
      <c r="GH229" s="258"/>
      <c r="GK229" s="231"/>
      <c r="GT229" s="259"/>
      <c r="GU229" s="258"/>
      <c r="GX229" s="258"/>
      <c r="GY229" s="231"/>
      <c r="HH229" s="258"/>
      <c r="HK229" s="231"/>
      <c r="HT229" s="259"/>
      <c r="HU229" s="258"/>
      <c r="HV229" s="139"/>
      <c r="HW229" s="139"/>
      <c r="HX229" s="231"/>
      <c r="HZ229" s="258"/>
      <c r="IH229" s="258"/>
      <c r="IK229" s="231"/>
      <c r="IT229" s="259"/>
      <c r="IU229" s="258"/>
      <c r="IX229" s="258"/>
      <c r="IY229" s="231"/>
      <c r="JH229" s="258"/>
      <c r="JK229" s="231"/>
      <c r="JT229" s="5"/>
      <c r="JY229" s="109"/>
      <c r="JZ229"/>
      <c r="KA229" s="229"/>
      <c r="KQ229"/>
      <c r="KX229"/>
    </row>
    <row r="230" spans="1:310">
      <c r="A230">
        <v>205</v>
      </c>
      <c r="B230" s="19"/>
      <c r="C230" s="19"/>
      <c r="D230" s="231"/>
      <c r="E230" s="231"/>
      <c r="F230" s="231"/>
      <c r="I230" s="19"/>
      <c r="J230" s="19"/>
      <c r="Q230" s="19"/>
      <c r="R230" s="19"/>
      <c r="S230" s="19"/>
      <c r="T230" s="19"/>
      <c r="U230" s="19"/>
      <c r="V230" s="19"/>
      <c r="W230" s="231"/>
      <c r="X230" s="231"/>
      <c r="Y230" s="231"/>
      <c r="Z230" s="231"/>
      <c r="AA230" s="19"/>
      <c r="AB230" s="231"/>
      <c r="AC230" s="19"/>
      <c r="AD230" s="231"/>
      <c r="AE230" s="19"/>
      <c r="AF230" s="19"/>
      <c r="AG230" s="19"/>
      <c r="AH230" s="19"/>
      <c r="AI230" s="19"/>
      <c r="AJ230" s="105"/>
      <c r="AM230" s="52"/>
      <c r="AN230" s="52"/>
      <c r="AO230" s="19"/>
      <c r="AP230" s="19"/>
      <c r="AQ230" s="19"/>
      <c r="AR230" s="19"/>
      <c r="AS230" s="19"/>
      <c r="AT230" s="19"/>
      <c r="AU230" s="19"/>
      <c r="AV230" s="44"/>
      <c r="AW230" s="44"/>
      <c r="AX230" s="44"/>
      <c r="AY230" s="44"/>
      <c r="AZ230" s="44"/>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20"/>
      <c r="CB230" s="19"/>
      <c r="CC230" s="82"/>
      <c r="CD230" s="82"/>
      <c r="CE230" s="43"/>
      <c r="CF230" s="19"/>
      <c r="CG230" s="19"/>
      <c r="CH230" s="19"/>
      <c r="CI230" s="19"/>
      <c r="CJ230" s="19"/>
      <c r="CL230" s="19"/>
      <c r="CM230" s="19"/>
      <c r="CN230" s="231"/>
      <c r="CO230" s="231"/>
      <c r="CP230" s="67"/>
      <c r="CQ230" s="73"/>
      <c r="CR230" s="104"/>
      <c r="CS230" s="67"/>
      <c r="CT230" s="73"/>
      <c r="CV230" s="67"/>
      <c r="CW230"/>
      <c r="DI230" s="96"/>
      <c r="DJ230"/>
      <c r="DN230" s="96"/>
      <c r="DO230"/>
      <c r="DS230" s="96"/>
      <c r="DT230"/>
      <c r="EN230" s="96"/>
      <c r="EO230"/>
      <c r="ES230" s="96"/>
      <c r="ET230"/>
      <c r="EX230" s="96"/>
      <c r="EY230"/>
      <c r="FY230" s="231"/>
      <c r="GH230" s="258"/>
      <c r="GK230" s="231"/>
      <c r="GT230" s="259"/>
      <c r="GU230" s="258"/>
      <c r="GX230" s="258"/>
      <c r="GY230" s="231"/>
      <c r="HH230" s="258"/>
      <c r="HK230" s="231"/>
      <c r="HT230" s="259"/>
      <c r="HU230" s="258"/>
      <c r="HV230" s="139"/>
      <c r="HW230" s="139"/>
      <c r="HX230" s="231"/>
      <c r="HZ230" s="258"/>
      <c r="IH230" s="258"/>
      <c r="IK230" s="231"/>
      <c r="IT230" s="259"/>
      <c r="IU230" s="258"/>
      <c r="IX230" s="258"/>
      <c r="IY230" s="231"/>
      <c r="JH230" s="258"/>
      <c r="JK230" s="231"/>
      <c r="JT230" s="5"/>
      <c r="JY230" s="109"/>
      <c r="JZ230"/>
      <c r="KA230" s="229"/>
      <c r="KQ230"/>
      <c r="KX230"/>
    </row>
    <row r="231" spans="1:310">
      <c r="A231">
        <v>206</v>
      </c>
      <c r="B231" s="19"/>
      <c r="C231" s="19"/>
      <c r="D231" s="231"/>
      <c r="E231" s="231"/>
      <c r="F231" s="231"/>
      <c r="I231" s="19"/>
      <c r="J231" s="19"/>
      <c r="Q231" s="19"/>
      <c r="R231" s="19"/>
      <c r="S231" s="19"/>
      <c r="T231" s="19"/>
      <c r="U231" s="19"/>
      <c r="V231" s="19"/>
      <c r="W231" s="231"/>
      <c r="X231" s="231"/>
      <c r="Y231" s="231"/>
      <c r="Z231" s="231"/>
      <c r="AA231" s="19"/>
      <c r="AB231" s="231"/>
      <c r="AC231" s="19"/>
      <c r="AD231" s="231"/>
      <c r="AE231" s="19"/>
      <c r="AF231" s="19"/>
      <c r="AG231" s="19"/>
      <c r="AH231" s="19"/>
      <c r="AI231" s="19"/>
      <c r="AJ231" s="105"/>
      <c r="AM231" s="52"/>
      <c r="AN231" s="52"/>
      <c r="AO231" s="19"/>
      <c r="AP231" s="19"/>
      <c r="AQ231" s="19"/>
      <c r="AR231" s="19"/>
      <c r="AS231" s="19"/>
      <c r="AT231" s="19"/>
      <c r="AU231" s="19"/>
      <c r="AV231" s="44"/>
      <c r="AW231" s="44"/>
      <c r="AX231" s="44"/>
      <c r="AY231" s="44"/>
      <c r="AZ231" s="44"/>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20"/>
      <c r="CB231" s="19"/>
      <c r="CC231" s="82"/>
      <c r="CD231" s="82"/>
      <c r="CE231" s="43"/>
      <c r="CF231" s="19"/>
      <c r="CG231" s="19"/>
      <c r="CH231" s="19"/>
      <c r="CI231" s="19"/>
      <c r="CJ231" s="19"/>
      <c r="CL231" s="19"/>
      <c r="CM231" s="19"/>
      <c r="CN231" s="231"/>
      <c r="CO231" s="231"/>
      <c r="CP231" s="67"/>
      <c r="CQ231" s="73"/>
      <c r="CR231" s="104"/>
      <c r="CS231" s="67"/>
      <c r="CT231" s="73"/>
      <c r="CV231" s="67"/>
      <c r="CW231"/>
      <c r="DI231" s="96"/>
      <c r="DJ231"/>
      <c r="DN231" s="96"/>
      <c r="DO231"/>
      <c r="DS231" s="96"/>
      <c r="DT231"/>
      <c r="EN231" s="96"/>
      <c r="EO231"/>
      <c r="ES231" s="96"/>
      <c r="ET231"/>
      <c r="EX231" s="96"/>
      <c r="EY231"/>
      <c r="FY231" s="231"/>
      <c r="GH231" s="258"/>
      <c r="GK231" s="231"/>
      <c r="GT231" s="259"/>
      <c r="GU231" s="258"/>
      <c r="GX231" s="258"/>
      <c r="GY231" s="231"/>
      <c r="HH231" s="258"/>
      <c r="HK231" s="231"/>
      <c r="HT231" s="259"/>
      <c r="HU231" s="258"/>
      <c r="HV231" s="139"/>
      <c r="HW231" s="139"/>
      <c r="HX231" s="231"/>
      <c r="HZ231" s="258"/>
      <c r="IH231" s="258"/>
      <c r="IK231" s="231"/>
      <c r="IT231" s="259"/>
      <c r="IU231" s="258"/>
      <c r="IX231" s="258"/>
      <c r="IY231" s="231"/>
      <c r="JH231" s="258"/>
      <c r="JK231" s="231"/>
      <c r="JT231" s="5"/>
      <c r="JY231" s="109"/>
      <c r="JZ231"/>
      <c r="KA231" s="229"/>
      <c r="KQ231"/>
      <c r="KX231"/>
    </row>
    <row r="232" spans="1:310">
      <c r="A232">
        <v>207</v>
      </c>
      <c r="B232" s="19"/>
      <c r="C232" s="19"/>
      <c r="D232" s="231"/>
      <c r="E232" s="231"/>
      <c r="F232" s="231"/>
      <c r="I232" s="19"/>
      <c r="J232" s="19"/>
      <c r="Q232" s="19"/>
      <c r="R232" s="19"/>
      <c r="S232" s="19"/>
      <c r="T232" s="19"/>
      <c r="U232" s="19"/>
      <c r="V232" s="19"/>
      <c r="W232" s="231"/>
      <c r="X232" s="231"/>
      <c r="Y232" s="231"/>
      <c r="Z232" s="231"/>
      <c r="AA232" s="19"/>
      <c r="AB232" s="231"/>
      <c r="AC232" s="19"/>
      <c r="AD232" s="231"/>
      <c r="AE232" s="19"/>
      <c r="AF232" s="19"/>
      <c r="AG232" s="19"/>
      <c r="AH232" s="19"/>
      <c r="AI232" s="19"/>
      <c r="AJ232" s="105"/>
      <c r="AM232" s="52"/>
      <c r="AN232" s="52"/>
      <c r="AO232" s="19"/>
      <c r="AP232" s="19"/>
      <c r="AQ232" s="19"/>
      <c r="AR232" s="19"/>
      <c r="AS232" s="19"/>
      <c r="AT232" s="19"/>
      <c r="AU232" s="19"/>
      <c r="AV232" s="44"/>
      <c r="AW232" s="44"/>
      <c r="AX232" s="44"/>
      <c r="AY232" s="44"/>
      <c r="AZ232" s="44"/>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20"/>
      <c r="CB232" s="19"/>
      <c r="CC232" s="82"/>
      <c r="CD232" s="82"/>
      <c r="CE232" s="43"/>
      <c r="CF232" s="19"/>
      <c r="CG232" s="19"/>
      <c r="CH232" s="19"/>
      <c r="CI232" s="19"/>
      <c r="CJ232" s="19"/>
      <c r="CL232" s="19"/>
      <c r="CM232" s="19"/>
      <c r="CN232" s="231"/>
      <c r="CO232" s="231"/>
      <c r="CP232" s="67"/>
      <c r="CQ232" s="73"/>
      <c r="CR232" s="104"/>
      <c r="CS232" s="67"/>
      <c r="CT232" s="73"/>
      <c r="CV232" s="67"/>
      <c r="CW232"/>
      <c r="DI232" s="96"/>
      <c r="DJ232"/>
      <c r="DN232" s="96"/>
      <c r="DO232"/>
      <c r="DS232" s="96"/>
      <c r="DT232"/>
      <c r="EN232" s="96"/>
      <c r="EO232"/>
      <c r="ES232" s="96"/>
      <c r="ET232"/>
      <c r="EX232" s="96"/>
      <c r="EY232"/>
      <c r="FY232" s="231"/>
      <c r="GH232" s="258"/>
      <c r="GK232" s="231"/>
      <c r="GT232" s="259"/>
      <c r="GU232" s="258"/>
      <c r="GX232" s="258"/>
      <c r="GY232" s="231"/>
      <c r="HH232" s="258"/>
      <c r="HK232" s="231"/>
      <c r="HT232" s="259"/>
      <c r="HU232" s="258"/>
      <c r="HV232" s="139"/>
      <c r="HW232" s="139"/>
      <c r="HX232" s="231"/>
      <c r="HZ232" s="258"/>
      <c r="IH232" s="258"/>
      <c r="IK232" s="231"/>
      <c r="IT232" s="259"/>
      <c r="IU232" s="258"/>
      <c r="IX232" s="258"/>
      <c r="IY232" s="231"/>
      <c r="JH232" s="258"/>
      <c r="JK232" s="231"/>
      <c r="JT232" s="5"/>
      <c r="JY232" s="109"/>
      <c r="JZ232"/>
      <c r="KA232" s="229"/>
      <c r="KQ232"/>
      <c r="KX232"/>
    </row>
    <row r="233" spans="1:310">
      <c r="A233">
        <v>208</v>
      </c>
      <c r="B233" s="19"/>
      <c r="C233" s="19"/>
      <c r="D233" s="231"/>
      <c r="E233" s="231"/>
      <c r="F233" s="231"/>
      <c r="I233" s="19"/>
      <c r="J233" s="19"/>
      <c r="Q233" s="19"/>
      <c r="R233" s="19"/>
      <c r="S233" s="19"/>
      <c r="T233" s="19"/>
      <c r="U233" s="19"/>
      <c r="V233" s="19"/>
      <c r="W233" s="231"/>
      <c r="X233" s="231"/>
      <c r="Y233" s="231"/>
      <c r="Z233" s="231"/>
      <c r="AA233" s="19"/>
      <c r="AB233" s="231"/>
      <c r="AC233" s="19"/>
      <c r="AD233" s="231"/>
      <c r="AE233" s="19"/>
      <c r="AF233" s="19"/>
      <c r="AG233" s="19"/>
      <c r="AH233" s="19"/>
      <c r="AI233" s="19"/>
      <c r="AJ233" s="105"/>
      <c r="AM233" s="52"/>
      <c r="AN233" s="52"/>
      <c r="AO233" s="19"/>
      <c r="AP233" s="19"/>
      <c r="AQ233" s="19"/>
      <c r="AR233" s="19"/>
      <c r="AS233" s="19"/>
      <c r="AT233" s="19"/>
      <c r="AU233" s="19"/>
      <c r="AV233" s="44"/>
      <c r="AW233" s="44"/>
      <c r="AX233" s="44"/>
      <c r="AY233" s="44"/>
      <c r="AZ233" s="44"/>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20"/>
      <c r="CB233" s="19"/>
      <c r="CC233" s="82"/>
      <c r="CD233" s="82"/>
      <c r="CE233" s="43"/>
      <c r="CF233" s="19"/>
      <c r="CG233" s="19"/>
      <c r="CH233" s="19"/>
      <c r="CI233" s="19"/>
      <c r="CJ233" s="19"/>
      <c r="CL233" s="19"/>
      <c r="CM233" s="19"/>
      <c r="CN233" s="231"/>
      <c r="CO233" s="231"/>
      <c r="CP233" s="67"/>
      <c r="CQ233" s="73"/>
      <c r="CR233" s="104"/>
      <c r="CS233" s="67"/>
      <c r="CT233" s="73"/>
      <c r="CV233" s="67"/>
      <c r="CW233"/>
      <c r="DI233" s="96"/>
      <c r="DJ233"/>
      <c r="DN233" s="96"/>
      <c r="DO233"/>
      <c r="DS233" s="96"/>
      <c r="DT233"/>
      <c r="EN233" s="96"/>
      <c r="EO233"/>
      <c r="ES233" s="96"/>
      <c r="ET233"/>
      <c r="EX233" s="96"/>
      <c r="EY233"/>
      <c r="FY233" s="231"/>
      <c r="GH233" s="258"/>
      <c r="GK233" s="231"/>
      <c r="GT233" s="259"/>
      <c r="GU233" s="258"/>
      <c r="GX233" s="258"/>
      <c r="GY233" s="231"/>
      <c r="HH233" s="258"/>
      <c r="HK233" s="231"/>
      <c r="HT233" s="259"/>
      <c r="HU233" s="258"/>
      <c r="HV233" s="139"/>
      <c r="HW233" s="139"/>
      <c r="HX233" s="231"/>
      <c r="HZ233" s="258"/>
      <c r="IH233" s="258"/>
      <c r="IK233" s="231"/>
      <c r="IT233" s="259"/>
      <c r="IU233" s="258"/>
      <c r="IX233" s="258"/>
      <c r="IY233" s="231"/>
      <c r="JH233" s="258"/>
      <c r="JK233" s="231"/>
      <c r="JT233" s="5"/>
      <c r="JY233" s="109"/>
      <c r="JZ233"/>
      <c r="KA233" s="229"/>
      <c r="KQ233"/>
      <c r="KX233"/>
    </row>
    <row r="234" spans="1:310">
      <c r="A234">
        <v>209</v>
      </c>
      <c r="B234" s="19"/>
      <c r="C234" s="19"/>
      <c r="D234" s="231"/>
      <c r="E234" s="231"/>
      <c r="F234" s="231"/>
      <c r="I234" s="19"/>
      <c r="J234" s="19"/>
      <c r="Q234" s="19"/>
      <c r="R234" s="19"/>
      <c r="S234" s="19"/>
      <c r="T234" s="19"/>
      <c r="U234" s="19"/>
      <c r="V234" s="19"/>
      <c r="W234" s="231"/>
      <c r="X234" s="231"/>
      <c r="Y234" s="231"/>
      <c r="Z234" s="231"/>
      <c r="AA234" s="19"/>
      <c r="AB234" s="231"/>
      <c r="AC234" s="19"/>
      <c r="AD234" s="231"/>
      <c r="AE234" s="19"/>
      <c r="AF234" s="19"/>
      <c r="AG234" s="19"/>
      <c r="AH234" s="19"/>
      <c r="AI234" s="19"/>
      <c r="AJ234" s="105"/>
      <c r="AM234" s="52"/>
      <c r="AN234" s="52"/>
      <c r="AO234" s="19"/>
      <c r="AP234" s="19"/>
      <c r="AQ234" s="19"/>
      <c r="AR234" s="19"/>
      <c r="AS234" s="19"/>
      <c r="AT234" s="19"/>
      <c r="AU234" s="19"/>
      <c r="AV234" s="44"/>
      <c r="AW234" s="44"/>
      <c r="AX234" s="44"/>
      <c r="AY234" s="44"/>
      <c r="AZ234" s="44"/>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20"/>
      <c r="CB234" s="19"/>
      <c r="CC234" s="82"/>
      <c r="CD234" s="82"/>
      <c r="CE234" s="43"/>
      <c r="CF234" s="19"/>
      <c r="CG234" s="19"/>
      <c r="CH234" s="19"/>
      <c r="CI234" s="19"/>
      <c r="CJ234" s="19"/>
      <c r="CL234" s="19"/>
      <c r="CM234" s="19"/>
      <c r="CN234" s="231"/>
      <c r="CO234" s="231"/>
      <c r="CP234" s="67"/>
      <c r="CQ234" s="73"/>
      <c r="CR234" s="104"/>
      <c r="CS234" s="67"/>
      <c r="CT234" s="73"/>
      <c r="CV234" s="67"/>
      <c r="CW234"/>
      <c r="DI234" s="96"/>
      <c r="DJ234"/>
      <c r="DN234" s="96"/>
      <c r="DO234"/>
      <c r="DS234" s="96"/>
      <c r="DT234"/>
      <c r="EN234" s="96"/>
      <c r="EO234"/>
      <c r="ES234" s="96"/>
      <c r="ET234"/>
      <c r="EX234" s="96"/>
      <c r="EY234"/>
      <c r="FY234" s="231"/>
      <c r="GH234" s="258"/>
      <c r="GK234" s="231"/>
      <c r="GT234" s="259"/>
      <c r="GU234" s="258"/>
      <c r="GX234" s="258"/>
      <c r="GY234" s="231"/>
      <c r="HH234" s="258"/>
      <c r="HK234" s="231"/>
      <c r="HT234" s="259"/>
      <c r="HU234" s="258"/>
      <c r="HV234" s="139"/>
      <c r="HW234" s="139"/>
      <c r="HX234" s="231"/>
      <c r="HZ234" s="258"/>
      <c r="IH234" s="258"/>
      <c r="IK234" s="231"/>
      <c r="IT234" s="259"/>
      <c r="IU234" s="258"/>
      <c r="IX234" s="258"/>
      <c r="IY234" s="231"/>
      <c r="JH234" s="258"/>
      <c r="JK234" s="231"/>
      <c r="JT234" s="5"/>
      <c r="JY234" s="109"/>
      <c r="JZ234"/>
      <c r="KA234" s="229"/>
      <c r="KQ234"/>
      <c r="KX234"/>
    </row>
    <row r="235" spans="1:310">
      <c r="A235">
        <v>210</v>
      </c>
      <c r="B235" s="19"/>
      <c r="C235" s="19"/>
      <c r="D235" s="231"/>
      <c r="E235" s="231"/>
      <c r="F235" s="231"/>
      <c r="I235" s="19"/>
      <c r="J235" s="19"/>
      <c r="Q235" s="19"/>
      <c r="R235" s="19"/>
      <c r="S235" s="19"/>
      <c r="T235" s="19"/>
      <c r="U235" s="19"/>
      <c r="V235" s="19"/>
      <c r="W235" s="231"/>
      <c r="X235" s="231"/>
      <c r="Y235" s="231"/>
      <c r="Z235" s="231"/>
      <c r="AA235" s="19"/>
      <c r="AB235" s="231"/>
      <c r="AC235" s="19"/>
      <c r="AD235" s="231"/>
      <c r="AE235" s="19"/>
      <c r="AF235" s="19"/>
      <c r="AG235" s="19"/>
      <c r="AH235" s="19"/>
      <c r="AI235" s="19"/>
      <c r="AJ235" s="105"/>
      <c r="AM235" s="52"/>
      <c r="AN235" s="52"/>
      <c r="AO235" s="19"/>
      <c r="AP235" s="19"/>
      <c r="AQ235" s="19"/>
      <c r="AR235" s="19"/>
      <c r="AS235" s="19"/>
      <c r="AT235" s="19"/>
      <c r="AU235" s="19"/>
      <c r="AV235" s="44"/>
      <c r="AW235" s="44"/>
      <c r="AX235" s="44"/>
      <c r="AY235" s="44"/>
      <c r="AZ235" s="44"/>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20"/>
      <c r="CB235" s="19"/>
      <c r="CC235" s="82"/>
      <c r="CD235" s="82"/>
      <c r="CE235" s="43"/>
      <c r="CF235" s="19"/>
      <c r="CG235" s="19"/>
      <c r="CH235" s="19"/>
      <c r="CI235" s="19"/>
      <c r="CJ235" s="19"/>
      <c r="CL235" s="19"/>
      <c r="CM235" s="19"/>
      <c r="CN235" s="231"/>
      <c r="CO235" s="231"/>
      <c r="CP235" s="67"/>
      <c r="CQ235" s="73"/>
      <c r="CR235" s="104"/>
      <c r="CS235" s="67"/>
      <c r="CT235" s="73"/>
      <c r="CV235" s="67"/>
      <c r="CW235"/>
      <c r="DI235" s="96"/>
      <c r="DJ235"/>
      <c r="DN235" s="96"/>
      <c r="DO235"/>
      <c r="DS235" s="96"/>
      <c r="DT235"/>
      <c r="EN235" s="96"/>
      <c r="EO235"/>
      <c r="ES235" s="96"/>
      <c r="ET235"/>
      <c r="EX235" s="96"/>
      <c r="EY235"/>
      <c r="FY235" s="231"/>
      <c r="GH235" s="258"/>
      <c r="GK235" s="231"/>
      <c r="GT235" s="259"/>
      <c r="GU235" s="258"/>
      <c r="GX235" s="258"/>
      <c r="GY235" s="231"/>
      <c r="HH235" s="258"/>
      <c r="HK235" s="231"/>
      <c r="HT235" s="259"/>
      <c r="HU235" s="258"/>
      <c r="HV235" s="139"/>
      <c r="HW235" s="139"/>
      <c r="HX235" s="231"/>
      <c r="HZ235" s="258"/>
      <c r="IH235" s="258"/>
      <c r="IK235" s="231"/>
      <c r="IT235" s="259"/>
      <c r="IU235" s="258"/>
      <c r="IX235" s="258"/>
      <c r="IY235" s="231"/>
      <c r="JH235" s="258"/>
      <c r="JK235" s="231"/>
      <c r="JT235" s="5"/>
      <c r="JY235" s="109"/>
      <c r="JZ235"/>
      <c r="KA235" s="229"/>
      <c r="KQ235"/>
      <c r="KX235"/>
    </row>
    <row r="236" spans="1:310">
      <c r="A236">
        <v>211</v>
      </c>
      <c r="B236" s="19"/>
      <c r="C236" s="19"/>
      <c r="D236" s="231"/>
      <c r="E236" s="231"/>
      <c r="F236" s="231"/>
      <c r="I236" s="19"/>
      <c r="J236" s="19"/>
      <c r="Q236" s="19"/>
      <c r="R236" s="19"/>
      <c r="S236" s="19"/>
      <c r="T236" s="19"/>
      <c r="U236" s="19"/>
      <c r="V236" s="19"/>
      <c r="W236" s="231"/>
      <c r="X236" s="231"/>
      <c r="Y236" s="231"/>
      <c r="Z236" s="231"/>
      <c r="AA236" s="19"/>
      <c r="AB236" s="231"/>
      <c r="AC236" s="19"/>
      <c r="AD236" s="231"/>
      <c r="AE236" s="19"/>
      <c r="AF236" s="19"/>
      <c r="AG236" s="19"/>
      <c r="AH236" s="19"/>
      <c r="AI236" s="19"/>
      <c r="AJ236" s="105"/>
      <c r="AM236" s="52"/>
      <c r="AN236" s="52"/>
      <c r="AO236" s="19"/>
      <c r="AP236" s="19"/>
      <c r="AQ236" s="19"/>
      <c r="AR236" s="19"/>
      <c r="AS236" s="19"/>
      <c r="AT236" s="19"/>
      <c r="AU236" s="19"/>
      <c r="AV236" s="44"/>
      <c r="AW236" s="44"/>
      <c r="AX236" s="44"/>
      <c r="AY236" s="44"/>
      <c r="AZ236" s="44"/>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20"/>
      <c r="CB236" s="19"/>
      <c r="CC236" s="82"/>
      <c r="CD236" s="82"/>
      <c r="CE236" s="43"/>
      <c r="CF236" s="19"/>
      <c r="CG236" s="19"/>
      <c r="CH236" s="19"/>
      <c r="CI236" s="19"/>
      <c r="CJ236" s="19"/>
      <c r="CL236" s="19"/>
      <c r="CM236" s="19"/>
      <c r="CN236" s="231"/>
      <c r="CO236" s="231"/>
      <c r="CP236" s="67"/>
      <c r="CQ236" s="73"/>
      <c r="CR236" s="104"/>
      <c r="CS236" s="67"/>
      <c r="CT236" s="73"/>
      <c r="CV236" s="67"/>
      <c r="CW236"/>
      <c r="DI236" s="96"/>
      <c r="DJ236"/>
      <c r="DN236" s="96"/>
      <c r="DO236"/>
      <c r="DS236" s="96"/>
      <c r="DT236"/>
      <c r="EN236" s="96"/>
      <c r="EO236"/>
      <c r="ES236" s="96"/>
      <c r="ET236"/>
      <c r="EX236" s="96"/>
      <c r="EY236"/>
      <c r="FY236" s="231"/>
      <c r="GH236" s="258"/>
      <c r="GK236" s="231"/>
      <c r="GT236" s="259"/>
      <c r="GU236" s="258"/>
      <c r="GX236" s="258"/>
      <c r="GY236" s="231"/>
      <c r="HH236" s="258"/>
      <c r="HK236" s="231"/>
      <c r="HT236" s="259"/>
      <c r="HU236" s="258"/>
      <c r="HV236" s="139"/>
      <c r="HW236" s="139"/>
      <c r="HX236" s="231"/>
      <c r="HZ236" s="258"/>
      <c r="IH236" s="258"/>
      <c r="IK236" s="231"/>
      <c r="IT236" s="259"/>
      <c r="IU236" s="258"/>
      <c r="IX236" s="258"/>
      <c r="IY236" s="231"/>
      <c r="JH236" s="258"/>
      <c r="JK236" s="231"/>
      <c r="JT236" s="5"/>
      <c r="JY236" s="109"/>
      <c r="JZ236"/>
      <c r="KA236" s="229"/>
      <c r="KQ236"/>
      <c r="KX236"/>
    </row>
    <row r="237" spans="1:310">
      <c r="A237">
        <v>212</v>
      </c>
      <c r="B237" s="19"/>
      <c r="C237" s="19"/>
      <c r="D237" s="231"/>
      <c r="E237" s="231"/>
      <c r="F237" s="231"/>
      <c r="I237" s="19"/>
      <c r="J237" s="19"/>
      <c r="Q237" s="19"/>
      <c r="R237" s="19"/>
      <c r="S237" s="19"/>
      <c r="T237" s="19"/>
      <c r="U237" s="19"/>
      <c r="V237" s="19"/>
      <c r="W237" s="231"/>
      <c r="X237" s="231"/>
      <c r="Y237" s="231"/>
      <c r="Z237" s="231"/>
      <c r="AA237" s="19"/>
      <c r="AB237" s="231"/>
      <c r="AC237" s="19"/>
      <c r="AD237" s="231"/>
      <c r="AE237" s="19"/>
      <c r="AF237" s="19"/>
      <c r="AG237" s="19"/>
      <c r="AH237" s="19"/>
      <c r="AI237" s="19"/>
      <c r="AJ237" s="105"/>
      <c r="AM237" s="52"/>
      <c r="AN237" s="52"/>
      <c r="AO237" s="19"/>
      <c r="AP237" s="19"/>
      <c r="AQ237" s="19"/>
      <c r="AR237" s="19"/>
      <c r="AS237" s="19"/>
      <c r="AT237" s="19"/>
      <c r="AU237" s="19"/>
      <c r="AV237" s="44"/>
      <c r="AW237" s="44"/>
      <c r="AX237" s="44"/>
      <c r="AY237" s="44"/>
      <c r="AZ237" s="44"/>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20"/>
      <c r="CB237" s="19"/>
      <c r="CC237" s="82"/>
      <c r="CD237" s="82"/>
      <c r="CE237" s="43"/>
      <c r="CF237" s="19"/>
      <c r="CG237" s="19"/>
      <c r="CH237" s="19"/>
      <c r="CI237" s="19"/>
      <c r="CJ237" s="19"/>
      <c r="CL237" s="19"/>
      <c r="CM237" s="19"/>
      <c r="CN237" s="231"/>
      <c r="CO237" s="231"/>
      <c r="CP237" s="67"/>
      <c r="CQ237" s="73"/>
      <c r="CR237" s="104"/>
      <c r="CS237" s="67"/>
      <c r="CT237" s="73"/>
      <c r="CV237" s="67"/>
      <c r="CW237"/>
      <c r="DI237" s="96"/>
      <c r="DJ237"/>
      <c r="DN237" s="96"/>
      <c r="DO237"/>
      <c r="DS237" s="96"/>
      <c r="DT237"/>
      <c r="EN237" s="96"/>
      <c r="EO237"/>
      <c r="ES237" s="96"/>
      <c r="ET237"/>
      <c r="EX237" s="96"/>
      <c r="EY237"/>
      <c r="FY237" s="231"/>
      <c r="GH237" s="258"/>
      <c r="GK237" s="231"/>
      <c r="GT237" s="259"/>
      <c r="GU237" s="258"/>
      <c r="GX237" s="258"/>
      <c r="GY237" s="231"/>
      <c r="HH237" s="258"/>
      <c r="HK237" s="231"/>
      <c r="HT237" s="259"/>
      <c r="HU237" s="258"/>
      <c r="HV237" s="139"/>
      <c r="HW237" s="139"/>
      <c r="HX237" s="231"/>
      <c r="HZ237" s="258"/>
      <c r="IH237" s="258"/>
      <c r="IK237" s="231"/>
      <c r="IT237" s="259"/>
      <c r="IU237" s="258"/>
      <c r="IX237" s="258"/>
      <c r="IY237" s="231"/>
      <c r="JH237" s="258"/>
      <c r="JK237" s="231"/>
      <c r="JT237" s="5"/>
      <c r="JY237" s="109"/>
      <c r="JZ237"/>
      <c r="KA237" s="229"/>
      <c r="KQ237"/>
      <c r="KX237"/>
    </row>
    <row r="238" spans="1:310">
      <c r="A238">
        <v>213</v>
      </c>
      <c r="B238" s="19"/>
      <c r="C238" s="19"/>
      <c r="D238" s="231"/>
      <c r="E238" s="231"/>
      <c r="F238" s="231"/>
      <c r="I238" s="19"/>
      <c r="J238" s="19"/>
      <c r="Q238" s="19"/>
      <c r="R238" s="19"/>
      <c r="S238" s="19"/>
      <c r="T238" s="19"/>
      <c r="U238" s="19"/>
      <c r="V238" s="19"/>
      <c r="W238" s="231"/>
      <c r="X238" s="231"/>
      <c r="Y238" s="231"/>
      <c r="Z238" s="231"/>
      <c r="AA238" s="19"/>
      <c r="AB238" s="231"/>
      <c r="AC238" s="19"/>
      <c r="AD238" s="231"/>
      <c r="AE238" s="19"/>
      <c r="AF238" s="19"/>
      <c r="AG238" s="19"/>
      <c r="AH238" s="19"/>
      <c r="AI238" s="19"/>
      <c r="AJ238" s="105"/>
      <c r="AM238" s="52"/>
      <c r="AN238" s="52"/>
      <c r="AO238" s="19"/>
      <c r="AP238" s="19"/>
      <c r="AQ238" s="19"/>
      <c r="AR238" s="19"/>
      <c r="AS238" s="19"/>
      <c r="AT238" s="19"/>
      <c r="AU238" s="19"/>
      <c r="AV238" s="44"/>
      <c r="AW238" s="44"/>
      <c r="AX238" s="44"/>
      <c r="AY238" s="44"/>
      <c r="AZ238" s="44"/>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20"/>
      <c r="CB238" s="19"/>
      <c r="CC238" s="82"/>
      <c r="CD238" s="82"/>
      <c r="CE238" s="43"/>
      <c r="CF238" s="19"/>
      <c r="CG238" s="19"/>
      <c r="CH238" s="19"/>
      <c r="CI238" s="19"/>
      <c r="CJ238" s="19"/>
      <c r="CL238" s="19"/>
      <c r="CM238" s="19"/>
      <c r="CN238" s="231"/>
      <c r="CO238" s="231"/>
      <c r="CP238" s="67"/>
      <c r="CQ238" s="73"/>
      <c r="CR238" s="104"/>
      <c r="CS238" s="67"/>
      <c r="CT238" s="73"/>
      <c r="CV238" s="67"/>
      <c r="CW238"/>
      <c r="DI238" s="96"/>
      <c r="DJ238"/>
      <c r="DN238" s="96"/>
      <c r="DO238"/>
      <c r="DS238" s="96"/>
      <c r="DT238"/>
      <c r="EN238" s="96"/>
      <c r="EO238"/>
      <c r="ES238" s="96"/>
      <c r="ET238"/>
      <c r="EX238" s="96"/>
      <c r="EY238"/>
      <c r="FY238" s="231"/>
      <c r="GH238" s="258"/>
      <c r="GK238" s="231"/>
      <c r="GT238" s="259"/>
      <c r="GU238" s="258"/>
      <c r="GX238" s="258"/>
      <c r="GY238" s="231"/>
      <c r="HH238" s="258"/>
      <c r="HK238" s="231"/>
      <c r="HT238" s="259"/>
      <c r="HU238" s="258"/>
      <c r="HV238" s="139"/>
      <c r="HW238" s="139"/>
      <c r="HX238" s="231"/>
      <c r="HZ238" s="258"/>
      <c r="IH238" s="258"/>
      <c r="IK238" s="231"/>
      <c r="IT238" s="259"/>
      <c r="IU238" s="258"/>
      <c r="IX238" s="258"/>
      <c r="IY238" s="231"/>
      <c r="JH238" s="258"/>
      <c r="JK238" s="231"/>
      <c r="JT238" s="5"/>
      <c r="JY238" s="109"/>
      <c r="JZ238"/>
      <c r="KA238" s="229"/>
      <c r="KQ238"/>
      <c r="KX238"/>
    </row>
    <row r="239" spans="1:310">
      <c r="A239">
        <v>214</v>
      </c>
      <c r="B239" s="19"/>
      <c r="C239" s="19"/>
      <c r="D239" s="231"/>
      <c r="E239" s="231"/>
      <c r="F239" s="231"/>
      <c r="I239" s="19"/>
      <c r="J239" s="19"/>
      <c r="Q239" s="19"/>
      <c r="R239" s="19"/>
      <c r="S239" s="19"/>
      <c r="T239" s="19"/>
      <c r="U239" s="19"/>
      <c r="V239" s="19"/>
      <c r="W239" s="231"/>
      <c r="X239" s="231"/>
      <c r="Y239" s="231"/>
      <c r="Z239" s="231"/>
      <c r="AA239" s="19"/>
      <c r="AB239" s="231"/>
      <c r="AC239" s="19"/>
      <c r="AD239" s="231"/>
      <c r="AE239" s="19"/>
      <c r="AF239" s="19"/>
      <c r="AG239" s="19"/>
      <c r="AH239" s="19"/>
      <c r="AI239" s="19"/>
      <c r="AJ239" s="105"/>
      <c r="AM239" s="52"/>
      <c r="AN239" s="52"/>
      <c r="AO239" s="19"/>
      <c r="AP239" s="19"/>
      <c r="AQ239" s="19"/>
      <c r="AR239" s="19"/>
      <c r="AS239" s="19"/>
      <c r="AT239" s="19"/>
      <c r="AU239" s="19"/>
      <c r="AV239" s="44"/>
      <c r="AW239" s="44"/>
      <c r="AX239" s="44"/>
      <c r="AY239" s="44"/>
      <c r="AZ239" s="44"/>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20"/>
      <c r="CB239" s="19"/>
      <c r="CC239" s="82"/>
      <c r="CD239" s="82"/>
      <c r="CE239" s="43"/>
      <c r="CF239" s="19"/>
      <c r="CG239" s="19"/>
      <c r="CH239" s="19"/>
      <c r="CI239" s="19"/>
      <c r="CJ239" s="19"/>
      <c r="CL239" s="19"/>
      <c r="CM239" s="19"/>
      <c r="CN239" s="231"/>
      <c r="CO239" s="231"/>
      <c r="CP239" s="67"/>
      <c r="CQ239" s="73"/>
      <c r="CR239" s="104"/>
      <c r="CS239" s="67"/>
      <c r="CT239" s="73"/>
      <c r="CV239" s="67"/>
      <c r="CW239"/>
      <c r="DI239" s="96"/>
      <c r="DJ239"/>
      <c r="DN239" s="96"/>
      <c r="DO239"/>
      <c r="DS239" s="96"/>
      <c r="DT239"/>
      <c r="EN239" s="96"/>
      <c r="EO239"/>
      <c r="ES239" s="96"/>
      <c r="ET239"/>
      <c r="EX239" s="96"/>
      <c r="EY239"/>
      <c r="FY239" s="231"/>
      <c r="GH239" s="258"/>
      <c r="GK239" s="231"/>
      <c r="GT239" s="259"/>
      <c r="GU239" s="258"/>
      <c r="GX239" s="258"/>
      <c r="GY239" s="231"/>
      <c r="HH239" s="258"/>
      <c r="HK239" s="231"/>
      <c r="HT239" s="259"/>
      <c r="HU239" s="258"/>
      <c r="HV239" s="139"/>
      <c r="HW239" s="139"/>
      <c r="HX239" s="231"/>
      <c r="HZ239" s="258"/>
      <c r="IH239" s="258"/>
      <c r="IK239" s="231"/>
      <c r="IT239" s="259"/>
      <c r="IU239" s="258"/>
      <c r="IX239" s="258"/>
      <c r="IY239" s="231"/>
      <c r="JH239" s="258"/>
      <c r="JK239" s="231"/>
      <c r="JT239" s="5"/>
      <c r="JY239" s="109"/>
      <c r="JZ239"/>
      <c r="KA239" s="229"/>
      <c r="KQ239"/>
      <c r="KX239"/>
    </row>
    <row r="240" spans="1:310">
      <c r="A240">
        <v>215</v>
      </c>
      <c r="B240" s="19"/>
      <c r="C240" s="19"/>
      <c r="D240" s="231"/>
      <c r="E240" s="231"/>
      <c r="F240" s="231"/>
      <c r="I240" s="19"/>
      <c r="J240" s="19"/>
      <c r="Q240" s="19"/>
      <c r="R240" s="19"/>
      <c r="S240" s="19"/>
      <c r="T240" s="19"/>
      <c r="U240" s="19"/>
      <c r="V240" s="19"/>
      <c r="W240" s="231"/>
      <c r="X240" s="231"/>
      <c r="Y240" s="231"/>
      <c r="Z240" s="231"/>
      <c r="AA240" s="19"/>
      <c r="AB240" s="231"/>
      <c r="AC240" s="19"/>
      <c r="AD240" s="231"/>
      <c r="AE240" s="19"/>
      <c r="AF240" s="19"/>
      <c r="AG240" s="19"/>
      <c r="AH240" s="19"/>
      <c r="AI240" s="19"/>
      <c r="AJ240" s="105"/>
      <c r="AM240" s="52"/>
      <c r="AN240" s="52"/>
      <c r="AO240" s="19"/>
      <c r="AP240" s="19"/>
      <c r="AQ240" s="19"/>
      <c r="AR240" s="19"/>
      <c r="AS240" s="19"/>
      <c r="AT240" s="19"/>
      <c r="AU240" s="19"/>
      <c r="AV240" s="44"/>
      <c r="AW240" s="44"/>
      <c r="AX240" s="44"/>
      <c r="AY240" s="44"/>
      <c r="AZ240" s="44"/>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20"/>
      <c r="CB240" s="19"/>
      <c r="CC240" s="82"/>
      <c r="CD240" s="82"/>
      <c r="CE240" s="43"/>
      <c r="CF240" s="19"/>
      <c r="CG240" s="19"/>
      <c r="CH240" s="19"/>
      <c r="CI240" s="19"/>
      <c r="CJ240" s="19"/>
      <c r="CL240" s="19"/>
      <c r="CM240" s="19"/>
      <c r="CN240" s="231"/>
      <c r="CO240" s="231"/>
      <c r="CP240" s="67"/>
      <c r="CQ240" s="73"/>
      <c r="CR240" s="104"/>
      <c r="CS240" s="67"/>
      <c r="CT240" s="73"/>
      <c r="CV240" s="67"/>
      <c r="CW240"/>
      <c r="DI240" s="96"/>
      <c r="DJ240"/>
      <c r="DN240" s="96"/>
      <c r="DO240"/>
      <c r="DS240" s="96"/>
      <c r="DT240"/>
      <c r="EN240" s="96"/>
      <c r="EO240"/>
      <c r="ES240" s="96"/>
      <c r="ET240"/>
      <c r="EX240" s="96"/>
      <c r="EY240"/>
      <c r="FY240" s="231"/>
      <c r="GH240" s="258"/>
      <c r="GK240" s="231"/>
      <c r="GT240" s="259"/>
      <c r="GU240" s="258"/>
      <c r="GX240" s="258"/>
      <c r="GY240" s="231"/>
      <c r="HH240" s="258"/>
      <c r="HK240" s="231"/>
      <c r="HT240" s="259"/>
      <c r="HU240" s="258"/>
      <c r="HV240" s="139"/>
      <c r="HW240" s="139"/>
      <c r="HX240" s="231"/>
      <c r="HZ240" s="258"/>
      <c r="IH240" s="258"/>
      <c r="IK240" s="231"/>
      <c r="IT240" s="259"/>
      <c r="IU240" s="258"/>
      <c r="IX240" s="258"/>
      <c r="IY240" s="231"/>
      <c r="JH240" s="258"/>
      <c r="JK240" s="231"/>
      <c r="JT240" s="5"/>
      <c r="JY240" s="109"/>
      <c r="JZ240"/>
      <c r="KA240" s="229"/>
      <c r="KQ240"/>
      <c r="KX240"/>
    </row>
    <row r="241" spans="1:310">
      <c r="A241">
        <v>216</v>
      </c>
      <c r="B241" s="19"/>
      <c r="C241" s="19"/>
      <c r="D241" s="231"/>
      <c r="E241" s="231"/>
      <c r="F241" s="231"/>
      <c r="I241" s="19"/>
      <c r="J241" s="19"/>
      <c r="Q241" s="19"/>
      <c r="R241" s="19"/>
      <c r="S241" s="19"/>
      <c r="T241" s="19"/>
      <c r="U241" s="19"/>
      <c r="V241" s="19"/>
      <c r="W241" s="231"/>
      <c r="X241" s="231"/>
      <c r="Y241" s="231"/>
      <c r="Z241" s="231"/>
      <c r="AA241" s="19"/>
      <c r="AB241" s="231"/>
      <c r="AC241" s="19"/>
      <c r="AD241" s="231"/>
      <c r="AE241" s="19"/>
      <c r="AF241" s="19"/>
      <c r="AG241" s="19"/>
      <c r="AH241" s="19"/>
      <c r="AI241" s="19"/>
      <c r="AJ241" s="105"/>
      <c r="AM241" s="52"/>
      <c r="AN241" s="52"/>
      <c r="AO241" s="19"/>
      <c r="AP241" s="19"/>
      <c r="AQ241" s="19"/>
      <c r="AR241" s="19"/>
      <c r="AS241" s="19"/>
      <c r="AT241" s="19"/>
      <c r="AU241" s="19"/>
      <c r="AV241" s="44"/>
      <c r="AW241" s="44"/>
      <c r="AX241" s="44"/>
      <c r="AY241" s="44"/>
      <c r="AZ241" s="44"/>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20"/>
      <c r="CB241" s="19"/>
      <c r="CC241" s="82"/>
      <c r="CD241" s="82"/>
      <c r="CE241" s="43"/>
      <c r="CF241" s="19"/>
      <c r="CG241" s="19"/>
      <c r="CH241" s="19"/>
      <c r="CI241" s="19"/>
      <c r="CJ241" s="19"/>
      <c r="CL241" s="19"/>
      <c r="CM241" s="19"/>
      <c r="CN241" s="231"/>
      <c r="CO241" s="231"/>
      <c r="CP241" s="67"/>
      <c r="CQ241" s="73"/>
      <c r="CR241" s="104"/>
      <c r="CS241" s="67"/>
      <c r="CT241" s="73"/>
      <c r="CV241" s="67"/>
      <c r="CW241"/>
      <c r="DI241" s="96"/>
      <c r="DJ241"/>
      <c r="DN241" s="96"/>
      <c r="DO241"/>
      <c r="DS241" s="96"/>
      <c r="DT241"/>
      <c r="EN241" s="96"/>
      <c r="EO241"/>
      <c r="ES241" s="96"/>
      <c r="ET241"/>
      <c r="EX241" s="96"/>
      <c r="EY241"/>
      <c r="FY241" s="231"/>
      <c r="GH241" s="258"/>
      <c r="GK241" s="231"/>
      <c r="GT241" s="259"/>
      <c r="GU241" s="258"/>
      <c r="GX241" s="258"/>
      <c r="GY241" s="231"/>
      <c r="HH241" s="258"/>
      <c r="HK241" s="231"/>
      <c r="HT241" s="259"/>
      <c r="HU241" s="258"/>
      <c r="HV241" s="139"/>
      <c r="HW241" s="139"/>
      <c r="HX241" s="231"/>
      <c r="HZ241" s="258"/>
      <c r="IH241" s="258"/>
      <c r="IK241" s="231"/>
      <c r="IT241" s="259"/>
      <c r="IU241" s="258"/>
      <c r="IX241" s="258"/>
      <c r="IY241" s="231"/>
      <c r="JH241" s="258"/>
      <c r="JK241" s="231"/>
      <c r="JT241" s="5"/>
      <c r="JY241" s="109"/>
      <c r="JZ241"/>
      <c r="KA241" s="229"/>
      <c r="KQ241"/>
      <c r="KX241"/>
    </row>
    <row r="242" spans="1:310">
      <c r="A242">
        <v>217</v>
      </c>
      <c r="B242" s="19"/>
      <c r="C242" s="19"/>
      <c r="D242" s="231"/>
      <c r="E242" s="231"/>
      <c r="F242" s="231"/>
      <c r="I242" s="19"/>
      <c r="J242" s="19"/>
      <c r="Q242" s="19"/>
      <c r="R242" s="19"/>
      <c r="S242" s="19"/>
      <c r="T242" s="19"/>
      <c r="U242" s="19"/>
      <c r="V242" s="19"/>
      <c r="W242" s="231"/>
      <c r="X242" s="231"/>
      <c r="Y242" s="231"/>
      <c r="Z242" s="231"/>
      <c r="AA242" s="19"/>
      <c r="AB242" s="231"/>
      <c r="AC242" s="19"/>
      <c r="AD242" s="231"/>
      <c r="AE242" s="19"/>
      <c r="AF242" s="19"/>
      <c r="AG242" s="19"/>
      <c r="AH242" s="19"/>
      <c r="AI242" s="19"/>
      <c r="AJ242" s="105"/>
      <c r="AM242" s="52"/>
      <c r="AN242" s="52"/>
      <c r="AO242" s="19"/>
      <c r="AP242" s="19"/>
      <c r="AQ242" s="19"/>
      <c r="AR242" s="19"/>
      <c r="AS242" s="19"/>
      <c r="AT242" s="19"/>
      <c r="AU242" s="19"/>
      <c r="AV242" s="44"/>
      <c r="AW242" s="44"/>
      <c r="AX242" s="44"/>
      <c r="AY242" s="44"/>
      <c r="AZ242" s="44"/>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20"/>
      <c r="CB242" s="19"/>
      <c r="CC242" s="82"/>
      <c r="CD242" s="82"/>
      <c r="CE242" s="43"/>
      <c r="CF242" s="19"/>
      <c r="CG242" s="19"/>
      <c r="CH242" s="19"/>
      <c r="CI242" s="19"/>
      <c r="CJ242" s="19"/>
      <c r="CL242" s="19"/>
      <c r="CM242" s="19"/>
      <c r="CN242" s="231"/>
      <c r="CO242" s="231"/>
      <c r="CP242" s="67"/>
      <c r="CQ242" s="73"/>
      <c r="CR242" s="104"/>
      <c r="CS242" s="67"/>
      <c r="CT242" s="73"/>
      <c r="CV242" s="67"/>
      <c r="CW242"/>
      <c r="DI242" s="96"/>
      <c r="DJ242"/>
      <c r="DN242" s="96"/>
      <c r="DO242"/>
      <c r="DS242" s="96"/>
      <c r="DT242"/>
      <c r="EN242" s="96"/>
      <c r="EO242"/>
      <c r="ES242" s="96"/>
      <c r="ET242"/>
      <c r="EX242" s="96"/>
      <c r="EY242"/>
      <c r="FY242" s="231"/>
      <c r="GH242" s="258"/>
      <c r="GK242" s="231"/>
      <c r="GT242" s="259"/>
      <c r="GU242" s="258"/>
      <c r="GX242" s="258"/>
      <c r="GY242" s="231"/>
      <c r="HH242" s="258"/>
      <c r="HK242" s="231"/>
      <c r="HT242" s="259"/>
      <c r="HU242" s="258"/>
      <c r="HV242" s="139"/>
      <c r="HW242" s="139"/>
      <c r="HX242" s="231"/>
      <c r="HZ242" s="258"/>
      <c r="IH242" s="258"/>
      <c r="IK242" s="231"/>
      <c r="IT242" s="259"/>
      <c r="IU242" s="258"/>
      <c r="IX242" s="258"/>
      <c r="IY242" s="231"/>
      <c r="JH242" s="258"/>
      <c r="JK242" s="231"/>
      <c r="JT242" s="5"/>
      <c r="JY242" s="109"/>
      <c r="JZ242"/>
      <c r="KA242" s="229"/>
      <c r="KQ242"/>
      <c r="KX242"/>
    </row>
    <row r="243" spans="1:310">
      <c r="A243">
        <v>218</v>
      </c>
      <c r="B243" s="19"/>
      <c r="C243" s="19"/>
      <c r="D243" s="231"/>
      <c r="E243" s="231"/>
      <c r="F243" s="231"/>
      <c r="I243" s="19"/>
      <c r="J243" s="19"/>
      <c r="Q243" s="19"/>
      <c r="R243" s="19"/>
      <c r="S243" s="19"/>
      <c r="T243" s="19"/>
      <c r="U243" s="19"/>
      <c r="V243" s="19"/>
      <c r="W243" s="231"/>
      <c r="X243" s="231"/>
      <c r="Y243" s="231"/>
      <c r="Z243" s="231"/>
      <c r="AA243" s="19"/>
      <c r="AB243" s="231"/>
      <c r="AC243" s="19"/>
      <c r="AD243" s="231"/>
      <c r="AE243" s="19"/>
      <c r="AF243" s="19"/>
      <c r="AG243" s="19"/>
      <c r="AH243" s="19"/>
      <c r="AI243" s="19"/>
      <c r="AJ243" s="105"/>
      <c r="AM243" s="52"/>
      <c r="AN243" s="52"/>
      <c r="AO243" s="19"/>
      <c r="AP243" s="19"/>
      <c r="AQ243" s="19"/>
      <c r="AR243" s="19"/>
      <c r="AS243" s="19"/>
      <c r="AT243" s="19"/>
      <c r="AU243" s="19"/>
      <c r="AV243" s="44"/>
      <c r="AW243" s="44"/>
      <c r="AX243" s="44"/>
      <c r="AY243" s="44"/>
      <c r="AZ243" s="44"/>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20"/>
      <c r="CB243" s="19"/>
      <c r="CC243" s="82"/>
      <c r="CD243" s="82"/>
      <c r="CE243" s="43"/>
      <c r="CF243" s="19"/>
      <c r="CG243" s="19"/>
      <c r="CH243" s="19"/>
      <c r="CI243" s="19"/>
      <c r="CJ243" s="19"/>
      <c r="CL243" s="19"/>
      <c r="CM243" s="19"/>
      <c r="CN243" s="231"/>
      <c r="CO243" s="231"/>
      <c r="CP243" s="67"/>
      <c r="CQ243" s="73"/>
      <c r="CR243" s="104"/>
      <c r="CS243" s="67"/>
      <c r="CT243" s="73"/>
      <c r="CV243" s="67"/>
      <c r="CW243"/>
      <c r="DI243" s="96"/>
      <c r="DJ243"/>
      <c r="DN243" s="96"/>
      <c r="DO243"/>
      <c r="DS243" s="96"/>
      <c r="DT243"/>
      <c r="EN243" s="96"/>
      <c r="EO243"/>
      <c r="ES243" s="96"/>
      <c r="ET243"/>
      <c r="EX243" s="96"/>
      <c r="EY243"/>
      <c r="FY243" s="231"/>
      <c r="GH243" s="258"/>
      <c r="GK243" s="231"/>
      <c r="GT243" s="259"/>
      <c r="GU243" s="258"/>
      <c r="GX243" s="258"/>
      <c r="GY243" s="231"/>
      <c r="HH243" s="258"/>
      <c r="HK243" s="231"/>
      <c r="HT243" s="259"/>
      <c r="HU243" s="258"/>
      <c r="HV243" s="139"/>
      <c r="HW243" s="139"/>
      <c r="HX243" s="231"/>
      <c r="HZ243" s="258"/>
      <c r="IH243" s="258"/>
      <c r="IK243" s="231"/>
      <c r="IT243" s="259"/>
      <c r="IU243" s="258"/>
      <c r="IX243" s="258"/>
      <c r="IY243" s="231"/>
      <c r="JH243" s="258"/>
      <c r="JK243" s="231"/>
      <c r="JT243" s="5"/>
      <c r="JY243" s="109"/>
      <c r="JZ243"/>
      <c r="KA243" s="229"/>
      <c r="KQ243"/>
      <c r="KX243"/>
    </row>
    <row r="244" spans="1:310">
      <c r="A244">
        <v>219</v>
      </c>
      <c r="B244" s="19"/>
      <c r="C244" s="19"/>
      <c r="D244" s="231"/>
      <c r="E244" s="231"/>
      <c r="F244" s="231"/>
      <c r="I244" s="19"/>
      <c r="J244" s="19"/>
      <c r="Q244" s="19"/>
      <c r="R244" s="19"/>
      <c r="S244" s="19"/>
      <c r="T244" s="19"/>
      <c r="U244" s="19"/>
      <c r="V244" s="19"/>
      <c r="W244" s="231"/>
      <c r="X244" s="231"/>
      <c r="Y244" s="231"/>
      <c r="Z244" s="231"/>
      <c r="AA244" s="19"/>
      <c r="AB244" s="231"/>
      <c r="AC244" s="19"/>
      <c r="AD244" s="231"/>
      <c r="AE244" s="19"/>
      <c r="AF244" s="19"/>
      <c r="AG244" s="19"/>
      <c r="AH244" s="19"/>
      <c r="AI244" s="19"/>
      <c r="AJ244" s="105"/>
      <c r="AM244" s="52"/>
      <c r="AN244" s="52"/>
      <c r="AO244" s="19"/>
      <c r="AP244" s="19"/>
      <c r="AQ244" s="19"/>
      <c r="AR244" s="19"/>
      <c r="AS244" s="19"/>
      <c r="AT244" s="19"/>
      <c r="AU244" s="19"/>
      <c r="AV244" s="44"/>
      <c r="AW244" s="44"/>
      <c r="AX244" s="44"/>
      <c r="AY244" s="44"/>
      <c r="AZ244" s="44"/>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20"/>
      <c r="CB244" s="19"/>
      <c r="CC244" s="82"/>
      <c r="CD244" s="82"/>
      <c r="CE244" s="43"/>
      <c r="CF244" s="19"/>
      <c r="CG244" s="19"/>
      <c r="CH244" s="19"/>
      <c r="CI244" s="19"/>
      <c r="CJ244" s="19"/>
      <c r="CL244" s="19"/>
      <c r="CM244" s="19"/>
      <c r="CN244" s="231"/>
      <c r="CO244" s="231"/>
      <c r="CP244" s="67"/>
      <c r="CQ244" s="73"/>
      <c r="CR244" s="104"/>
      <c r="CS244" s="67"/>
      <c r="CT244" s="73"/>
      <c r="CV244" s="67"/>
      <c r="CW244"/>
      <c r="DI244" s="96"/>
      <c r="DJ244"/>
      <c r="DN244" s="96"/>
      <c r="DO244"/>
      <c r="DS244" s="96"/>
      <c r="DT244"/>
      <c r="EN244" s="96"/>
      <c r="EO244"/>
      <c r="ES244" s="96"/>
      <c r="ET244"/>
      <c r="EX244" s="96"/>
      <c r="EY244"/>
      <c r="FY244" s="231"/>
      <c r="GH244" s="258"/>
      <c r="GK244" s="231"/>
      <c r="GT244" s="259"/>
      <c r="GU244" s="258"/>
      <c r="GX244" s="258"/>
      <c r="GY244" s="231"/>
      <c r="HH244" s="258"/>
      <c r="HK244" s="231"/>
      <c r="HT244" s="259"/>
      <c r="HU244" s="258"/>
      <c r="HV244" s="139"/>
      <c r="HW244" s="139"/>
      <c r="HX244" s="231"/>
      <c r="HZ244" s="258"/>
      <c r="IH244" s="258"/>
      <c r="IK244" s="231"/>
      <c r="IT244" s="259"/>
      <c r="IU244" s="258"/>
      <c r="IX244" s="258"/>
      <c r="IY244" s="231"/>
      <c r="JH244" s="258"/>
      <c r="JK244" s="231"/>
      <c r="JT244" s="5"/>
      <c r="JY244" s="109"/>
      <c r="JZ244"/>
      <c r="KA244" s="229"/>
      <c r="KQ244"/>
      <c r="KX244"/>
    </row>
    <row r="245" spans="1:310">
      <c r="A245">
        <v>220</v>
      </c>
      <c r="B245" s="19"/>
      <c r="C245" s="19"/>
      <c r="D245" s="231"/>
      <c r="E245" s="231"/>
      <c r="F245" s="231"/>
      <c r="I245" s="19"/>
      <c r="J245" s="19"/>
      <c r="Q245" s="19"/>
      <c r="R245" s="19"/>
      <c r="S245" s="19"/>
      <c r="T245" s="19"/>
      <c r="U245" s="19"/>
      <c r="V245" s="19"/>
      <c r="W245" s="231"/>
      <c r="X245" s="231"/>
      <c r="Y245" s="231"/>
      <c r="Z245" s="231"/>
      <c r="AA245" s="19"/>
      <c r="AB245" s="231"/>
      <c r="AC245" s="19"/>
      <c r="AD245" s="231"/>
      <c r="AE245" s="19"/>
      <c r="AF245" s="19"/>
      <c r="AG245" s="19"/>
      <c r="AH245" s="19"/>
      <c r="AI245" s="19"/>
      <c r="AJ245" s="105"/>
      <c r="AM245" s="52"/>
      <c r="AN245" s="52"/>
      <c r="AO245" s="19"/>
      <c r="AP245" s="19"/>
      <c r="AQ245" s="19"/>
      <c r="AR245" s="19"/>
      <c r="AS245" s="19"/>
      <c r="AT245" s="19"/>
      <c r="AU245" s="19"/>
      <c r="AV245" s="44"/>
      <c r="AW245" s="44"/>
      <c r="AX245" s="44"/>
      <c r="AY245" s="44"/>
      <c r="AZ245" s="44"/>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20"/>
      <c r="CB245" s="19"/>
      <c r="CC245" s="82"/>
      <c r="CD245" s="82"/>
      <c r="CE245" s="43"/>
      <c r="CF245" s="19"/>
      <c r="CG245" s="19"/>
      <c r="CH245" s="19"/>
      <c r="CI245" s="19"/>
      <c r="CJ245" s="19"/>
      <c r="CL245" s="19"/>
      <c r="CM245" s="19"/>
      <c r="CN245" s="231"/>
      <c r="CO245" s="231"/>
      <c r="CP245" s="67"/>
      <c r="CQ245" s="73"/>
      <c r="CR245" s="104"/>
      <c r="CS245" s="67"/>
      <c r="CT245" s="73"/>
      <c r="CV245" s="67"/>
      <c r="CW245"/>
      <c r="DI245" s="96"/>
      <c r="DJ245"/>
      <c r="DN245" s="96"/>
      <c r="DO245"/>
      <c r="DS245" s="96"/>
      <c r="DT245"/>
      <c r="EN245" s="96"/>
      <c r="EO245"/>
      <c r="ES245" s="96"/>
      <c r="ET245"/>
      <c r="EX245" s="96"/>
      <c r="EY245"/>
      <c r="FY245" s="231"/>
      <c r="GH245" s="258"/>
      <c r="GK245" s="231"/>
      <c r="GT245" s="259"/>
      <c r="GU245" s="258"/>
      <c r="GX245" s="258"/>
      <c r="GY245" s="231"/>
      <c r="HH245" s="258"/>
      <c r="HK245" s="231"/>
      <c r="HT245" s="259"/>
      <c r="HU245" s="258"/>
      <c r="HV245" s="139"/>
      <c r="HW245" s="139"/>
      <c r="HX245" s="231"/>
      <c r="HZ245" s="258"/>
      <c r="IH245" s="258"/>
      <c r="IK245" s="231"/>
      <c r="IT245" s="259"/>
      <c r="IU245" s="258"/>
      <c r="IX245" s="258"/>
      <c r="IY245" s="231"/>
      <c r="JH245" s="258"/>
      <c r="JK245" s="231"/>
      <c r="JT245" s="5"/>
      <c r="JY245" s="109"/>
      <c r="JZ245"/>
      <c r="KA245" s="229"/>
      <c r="KQ245"/>
      <c r="KX245"/>
    </row>
    <row r="246" spans="1:310">
      <c r="A246">
        <v>221</v>
      </c>
      <c r="B246" s="19"/>
      <c r="C246" s="19"/>
      <c r="D246" s="231"/>
      <c r="E246" s="231"/>
      <c r="F246" s="231"/>
      <c r="I246" s="19"/>
      <c r="J246" s="19"/>
      <c r="Q246" s="19"/>
      <c r="R246" s="19"/>
      <c r="S246" s="19"/>
      <c r="T246" s="19"/>
      <c r="U246" s="19"/>
      <c r="V246" s="19"/>
      <c r="W246" s="231"/>
      <c r="X246" s="231"/>
      <c r="Y246" s="231"/>
      <c r="Z246" s="231"/>
      <c r="AA246" s="19"/>
      <c r="AB246" s="231"/>
      <c r="AC246" s="19"/>
      <c r="AD246" s="231"/>
      <c r="AE246" s="19"/>
      <c r="AF246" s="19"/>
      <c r="AG246" s="19"/>
      <c r="AH246" s="19"/>
      <c r="AI246" s="19"/>
      <c r="AJ246" s="105"/>
      <c r="AM246" s="52"/>
      <c r="AN246" s="52"/>
      <c r="AO246" s="19"/>
      <c r="AP246" s="19"/>
      <c r="AQ246" s="19"/>
      <c r="AR246" s="19"/>
      <c r="AS246" s="19"/>
      <c r="AT246" s="19"/>
      <c r="AU246" s="19"/>
      <c r="AV246" s="44"/>
      <c r="AW246" s="44"/>
      <c r="AX246" s="44"/>
      <c r="AY246" s="44"/>
      <c r="AZ246" s="44"/>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20"/>
      <c r="CB246" s="19"/>
      <c r="CC246" s="82"/>
      <c r="CD246" s="82"/>
      <c r="CE246" s="43"/>
      <c r="CF246" s="19"/>
      <c r="CG246" s="19"/>
      <c r="CH246" s="19"/>
      <c r="CI246" s="19"/>
      <c r="CJ246" s="19"/>
      <c r="CL246" s="19"/>
      <c r="CM246" s="19"/>
      <c r="CN246" s="231"/>
      <c r="CO246" s="231"/>
      <c r="CP246" s="67"/>
      <c r="CQ246" s="73"/>
      <c r="CR246" s="104"/>
      <c r="CS246" s="67"/>
      <c r="CT246" s="73"/>
      <c r="CV246" s="67"/>
      <c r="CW246"/>
      <c r="DI246" s="96"/>
      <c r="DJ246"/>
      <c r="DN246" s="96"/>
      <c r="DO246"/>
      <c r="DS246" s="96"/>
      <c r="DT246"/>
      <c r="EN246" s="96"/>
      <c r="EO246"/>
      <c r="ES246" s="96"/>
      <c r="ET246"/>
      <c r="EX246" s="96"/>
      <c r="EY246"/>
      <c r="FY246" s="231"/>
      <c r="GH246" s="258"/>
      <c r="GK246" s="231"/>
      <c r="GT246" s="259"/>
      <c r="GU246" s="258"/>
      <c r="GX246" s="258"/>
      <c r="GY246" s="231"/>
      <c r="HH246" s="258"/>
      <c r="HK246" s="231"/>
      <c r="HT246" s="259"/>
      <c r="HU246" s="258"/>
      <c r="HV246" s="139"/>
      <c r="HW246" s="139"/>
      <c r="HX246" s="231"/>
      <c r="HZ246" s="258"/>
      <c r="IH246" s="258"/>
      <c r="IK246" s="231"/>
      <c r="IT246" s="259"/>
      <c r="IU246" s="258"/>
      <c r="IX246" s="258"/>
      <c r="IY246" s="231"/>
      <c r="JH246" s="258"/>
      <c r="JK246" s="231"/>
      <c r="JT246" s="5"/>
      <c r="JY246" s="109"/>
      <c r="JZ246"/>
      <c r="KA246" s="229"/>
      <c r="KQ246"/>
      <c r="KX246"/>
    </row>
    <row r="247" spans="1:310">
      <c r="A247">
        <v>222</v>
      </c>
      <c r="B247" s="19"/>
      <c r="C247" s="19"/>
      <c r="D247" s="231"/>
      <c r="E247" s="231"/>
      <c r="F247" s="231"/>
      <c r="I247" s="19"/>
      <c r="J247" s="19"/>
      <c r="Q247" s="19"/>
      <c r="R247" s="19"/>
      <c r="S247" s="19"/>
      <c r="T247" s="19"/>
      <c r="U247" s="19"/>
      <c r="V247" s="19"/>
      <c r="W247" s="231"/>
      <c r="X247" s="231"/>
      <c r="Y247" s="231"/>
      <c r="Z247" s="231"/>
      <c r="AA247" s="19"/>
      <c r="AB247" s="231"/>
      <c r="AC247" s="19"/>
      <c r="AD247" s="231"/>
      <c r="AE247" s="19"/>
      <c r="AF247" s="19"/>
      <c r="AG247" s="19"/>
      <c r="AH247" s="19"/>
      <c r="AI247" s="19"/>
      <c r="AJ247" s="105"/>
      <c r="AM247" s="52"/>
      <c r="AN247" s="52"/>
      <c r="AO247" s="19"/>
      <c r="AP247" s="19"/>
      <c r="AQ247" s="19"/>
      <c r="AR247" s="19"/>
      <c r="AS247" s="19"/>
      <c r="AT247" s="19"/>
      <c r="AU247" s="19"/>
      <c r="AV247" s="44"/>
      <c r="AW247" s="44"/>
      <c r="AX247" s="44"/>
      <c r="AY247" s="44"/>
      <c r="AZ247" s="44"/>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20"/>
      <c r="CB247" s="19"/>
      <c r="CC247" s="82"/>
      <c r="CD247" s="82"/>
      <c r="CE247" s="43"/>
      <c r="CF247" s="19"/>
      <c r="CG247" s="19"/>
      <c r="CH247" s="19"/>
      <c r="CI247" s="19"/>
      <c r="CJ247" s="19"/>
      <c r="CL247" s="19"/>
      <c r="CM247" s="19"/>
      <c r="CN247" s="231"/>
      <c r="CO247" s="231"/>
      <c r="CP247" s="67"/>
      <c r="CQ247" s="73"/>
      <c r="CR247" s="104"/>
      <c r="CS247" s="67"/>
      <c r="CT247" s="73"/>
      <c r="CV247" s="67"/>
      <c r="CW247"/>
      <c r="DI247" s="96"/>
      <c r="DJ247"/>
      <c r="DN247" s="96"/>
      <c r="DO247"/>
      <c r="DS247" s="96"/>
      <c r="DT247"/>
      <c r="EN247" s="96"/>
      <c r="EO247"/>
      <c r="ES247" s="96"/>
      <c r="ET247"/>
      <c r="EX247" s="96"/>
      <c r="EY247"/>
      <c r="FY247" s="231"/>
      <c r="GH247" s="258"/>
      <c r="GK247" s="231"/>
      <c r="GT247" s="259"/>
      <c r="GU247" s="258"/>
      <c r="GX247" s="258"/>
      <c r="GY247" s="231"/>
      <c r="HH247" s="258"/>
      <c r="HK247" s="231"/>
      <c r="HT247" s="259"/>
      <c r="HU247" s="258"/>
      <c r="HV247" s="139"/>
      <c r="HW247" s="139"/>
      <c r="HX247" s="231"/>
      <c r="HZ247" s="258"/>
      <c r="IH247" s="258"/>
      <c r="IK247" s="231"/>
      <c r="IT247" s="259"/>
      <c r="IU247" s="258"/>
      <c r="IX247" s="258"/>
      <c r="IY247" s="231"/>
      <c r="JH247" s="258"/>
      <c r="JK247" s="231"/>
      <c r="JT247" s="5"/>
      <c r="JY247" s="109"/>
      <c r="JZ247"/>
      <c r="KA247" s="229"/>
      <c r="KQ247"/>
      <c r="KX247"/>
    </row>
    <row r="248" spans="1:310">
      <c r="A248">
        <v>223</v>
      </c>
      <c r="B248" s="19"/>
      <c r="C248" s="19"/>
      <c r="D248" s="231"/>
      <c r="E248" s="231"/>
      <c r="F248" s="231"/>
      <c r="I248" s="19"/>
      <c r="J248" s="19"/>
      <c r="Q248" s="19"/>
      <c r="R248" s="19"/>
      <c r="S248" s="19"/>
      <c r="T248" s="19"/>
      <c r="U248" s="19"/>
      <c r="V248" s="19"/>
      <c r="W248" s="231"/>
      <c r="X248" s="231"/>
      <c r="Y248" s="231"/>
      <c r="Z248" s="231"/>
      <c r="AA248" s="19"/>
      <c r="AB248" s="231"/>
      <c r="AC248" s="19"/>
      <c r="AD248" s="231"/>
      <c r="AE248" s="19"/>
      <c r="AF248" s="19"/>
      <c r="AG248" s="19"/>
      <c r="AH248" s="19"/>
      <c r="AI248" s="19"/>
      <c r="AJ248" s="105"/>
      <c r="AM248" s="52"/>
      <c r="AN248" s="52"/>
      <c r="AO248" s="19"/>
      <c r="AP248" s="19"/>
      <c r="AQ248" s="19"/>
      <c r="AR248" s="19"/>
      <c r="AS248" s="19"/>
      <c r="AT248" s="19"/>
      <c r="AU248" s="19"/>
      <c r="AV248" s="44"/>
      <c r="AW248" s="44"/>
      <c r="AX248" s="44"/>
      <c r="AY248" s="44"/>
      <c r="AZ248" s="44"/>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20"/>
      <c r="CB248" s="19"/>
      <c r="CC248" s="82"/>
      <c r="CD248" s="82"/>
      <c r="CE248" s="43"/>
      <c r="CF248" s="19"/>
      <c r="CG248" s="19"/>
      <c r="CH248" s="19"/>
      <c r="CI248" s="19"/>
      <c r="CJ248" s="19"/>
      <c r="CL248" s="19"/>
      <c r="CM248" s="19"/>
      <c r="CN248" s="231"/>
      <c r="CO248" s="231"/>
      <c r="CP248" s="67"/>
      <c r="CQ248" s="73"/>
      <c r="CR248" s="104"/>
      <c r="CS248" s="67"/>
      <c r="CT248" s="73"/>
      <c r="CV248" s="67"/>
      <c r="CW248"/>
      <c r="DI248" s="96"/>
      <c r="DJ248"/>
      <c r="DN248" s="96"/>
      <c r="DO248"/>
      <c r="DS248" s="96"/>
      <c r="DT248"/>
      <c r="EN248" s="96"/>
      <c r="EO248"/>
      <c r="ES248" s="96"/>
      <c r="ET248"/>
      <c r="EX248" s="96"/>
      <c r="EY248"/>
      <c r="FY248" s="231"/>
      <c r="GH248" s="258"/>
      <c r="GK248" s="231"/>
      <c r="GT248" s="259"/>
      <c r="GU248" s="258"/>
      <c r="GX248" s="258"/>
      <c r="GY248" s="231"/>
      <c r="HH248" s="258"/>
      <c r="HK248" s="231"/>
      <c r="HT248" s="259"/>
      <c r="HU248" s="258"/>
      <c r="HV248" s="139"/>
      <c r="HW248" s="139"/>
      <c r="HX248" s="231"/>
      <c r="HZ248" s="258"/>
      <c r="IH248" s="258"/>
      <c r="IK248" s="231"/>
      <c r="IT248" s="259"/>
      <c r="IU248" s="258"/>
      <c r="IX248" s="258"/>
      <c r="IY248" s="231"/>
      <c r="JH248" s="258"/>
      <c r="JK248" s="231"/>
      <c r="JT248" s="5"/>
      <c r="JY248" s="109"/>
      <c r="JZ248"/>
      <c r="KA248" s="229"/>
      <c r="KQ248"/>
      <c r="KX248"/>
    </row>
    <row r="249" spans="1:310">
      <c r="A249">
        <v>224</v>
      </c>
      <c r="B249" s="19"/>
      <c r="C249" s="19"/>
      <c r="D249" s="231"/>
      <c r="E249" s="231"/>
      <c r="F249" s="231"/>
      <c r="I249" s="19"/>
      <c r="J249" s="19"/>
      <c r="Q249" s="19"/>
      <c r="R249" s="19"/>
      <c r="S249" s="19"/>
      <c r="T249" s="19"/>
      <c r="U249" s="19"/>
      <c r="V249" s="19"/>
      <c r="W249" s="231"/>
      <c r="X249" s="231"/>
      <c r="Y249" s="231"/>
      <c r="Z249" s="231"/>
      <c r="AA249" s="19"/>
      <c r="AB249" s="231"/>
      <c r="AC249" s="19"/>
      <c r="AD249" s="231"/>
      <c r="AE249" s="19"/>
      <c r="AF249" s="19"/>
      <c r="AG249" s="19"/>
      <c r="AH249" s="19"/>
      <c r="AI249" s="19"/>
      <c r="AJ249" s="105"/>
      <c r="AM249" s="52"/>
      <c r="AN249" s="52"/>
      <c r="AO249" s="19"/>
      <c r="AP249" s="19"/>
      <c r="AQ249" s="19"/>
      <c r="AR249" s="19"/>
      <c r="AS249" s="19"/>
      <c r="AT249" s="19"/>
      <c r="AU249" s="19"/>
      <c r="AV249" s="44"/>
      <c r="AW249" s="44"/>
      <c r="AX249" s="44"/>
      <c r="AY249" s="44"/>
      <c r="AZ249" s="44"/>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20"/>
      <c r="CB249" s="19"/>
      <c r="CC249" s="82"/>
      <c r="CD249" s="82"/>
      <c r="CE249" s="43"/>
      <c r="CF249" s="19"/>
      <c r="CG249" s="19"/>
      <c r="CH249" s="19"/>
      <c r="CI249" s="19"/>
      <c r="CJ249" s="19"/>
      <c r="CL249" s="19"/>
      <c r="CM249" s="19"/>
      <c r="CN249" s="231"/>
      <c r="CO249" s="231"/>
      <c r="CP249" s="67"/>
      <c r="CQ249" s="73"/>
      <c r="CR249" s="104"/>
      <c r="CS249" s="67"/>
      <c r="CT249" s="73"/>
      <c r="CV249" s="67"/>
      <c r="CW249"/>
      <c r="DI249" s="96"/>
      <c r="DJ249"/>
      <c r="DN249" s="96"/>
      <c r="DO249"/>
      <c r="DS249" s="96"/>
      <c r="DT249"/>
      <c r="EN249" s="96"/>
      <c r="EO249"/>
      <c r="ES249" s="96"/>
      <c r="ET249"/>
      <c r="EX249" s="96"/>
      <c r="EY249"/>
      <c r="FY249" s="231"/>
      <c r="GH249" s="258"/>
      <c r="GK249" s="231"/>
      <c r="GT249" s="259"/>
      <c r="GU249" s="258"/>
      <c r="GX249" s="258"/>
      <c r="GY249" s="231"/>
      <c r="HH249" s="258"/>
      <c r="HK249" s="231"/>
      <c r="HT249" s="259"/>
      <c r="HU249" s="258"/>
      <c r="HV249" s="139"/>
      <c r="HW249" s="139"/>
      <c r="HX249" s="231"/>
      <c r="HZ249" s="258"/>
      <c r="IH249" s="258"/>
      <c r="IK249" s="231"/>
      <c r="IT249" s="259"/>
      <c r="IU249" s="258"/>
      <c r="IX249" s="258"/>
      <c r="IY249" s="231"/>
      <c r="JH249" s="258"/>
      <c r="JK249" s="231"/>
      <c r="JT249" s="5"/>
      <c r="JY249" s="109"/>
      <c r="JZ249"/>
      <c r="KA249" s="229"/>
      <c r="KQ249"/>
      <c r="KX249"/>
    </row>
    <row r="250" spans="1:310">
      <c r="A250">
        <v>225</v>
      </c>
      <c r="B250" s="19"/>
      <c r="C250" s="19"/>
      <c r="D250" s="231"/>
      <c r="E250" s="231"/>
      <c r="F250" s="231"/>
      <c r="I250" s="19"/>
      <c r="J250" s="19"/>
      <c r="Q250" s="19"/>
      <c r="R250" s="19"/>
      <c r="S250" s="19"/>
      <c r="T250" s="19"/>
      <c r="U250" s="19"/>
      <c r="V250" s="19"/>
      <c r="W250" s="231"/>
      <c r="X250" s="231"/>
      <c r="Y250" s="231"/>
      <c r="Z250" s="231"/>
      <c r="AA250" s="19"/>
      <c r="AB250" s="231"/>
      <c r="AC250" s="19"/>
      <c r="AD250" s="231"/>
      <c r="AE250" s="19"/>
      <c r="AF250" s="19"/>
      <c r="AG250" s="19"/>
      <c r="AH250" s="19"/>
      <c r="AI250" s="19"/>
      <c r="AJ250" s="105"/>
      <c r="AM250" s="52"/>
      <c r="AN250" s="52"/>
      <c r="AO250" s="19"/>
      <c r="AP250" s="19"/>
      <c r="AQ250" s="19"/>
      <c r="AR250" s="19"/>
      <c r="AS250" s="19"/>
      <c r="AT250" s="19"/>
      <c r="AU250" s="19"/>
      <c r="AV250" s="44"/>
      <c r="AW250" s="44"/>
      <c r="AX250" s="44"/>
      <c r="AY250" s="44"/>
      <c r="AZ250" s="44"/>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20"/>
      <c r="CB250" s="19"/>
      <c r="CC250" s="82"/>
      <c r="CD250" s="82"/>
      <c r="CE250" s="43"/>
      <c r="CF250" s="19"/>
      <c r="CG250" s="19"/>
      <c r="CH250" s="19"/>
      <c r="CI250" s="19"/>
      <c r="CJ250" s="19"/>
      <c r="CL250" s="19"/>
      <c r="CM250" s="19"/>
      <c r="CN250" s="231"/>
      <c r="CO250" s="231"/>
      <c r="CP250" s="67"/>
      <c r="CQ250" s="73"/>
      <c r="CR250" s="104"/>
      <c r="CS250" s="67"/>
      <c r="CT250" s="73"/>
      <c r="CV250" s="67"/>
      <c r="CW250"/>
      <c r="DI250" s="96"/>
      <c r="DJ250"/>
      <c r="DN250" s="96"/>
      <c r="DO250"/>
      <c r="DS250" s="96"/>
      <c r="DT250"/>
      <c r="EN250" s="96"/>
      <c r="EO250"/>
      <c r="ES250" s="96"/>
      <c r="ET250"/>
      <c r="EX250" s="96"/>
      <c r="EY250"/>
      <c r="FY250" s="231"/>
      <c r="GH250" s="258"/>
      <c r="GK250" s="231"/>
      <c r="GT250" s="259"/>
      <c r="GU250" s="258"/>
      <c r="GX250" s="258"/>
      <c r="GY250" s="231"/>
      <c r="HH250" s="258"/>
      <c r="HK250" s="231"/>
      <c r="HT250" s="259"/>
      <c r="HU250" s="258"/>
      <c r="HV250" s="139"/>
      <c r="HW250" s="139"/>
      <c r="HX250" s="231"/>
      <c r="HZ250" s="258"/>
      <c r="IH250" s="258"/>
      <c r="IK250" s="231"/>
      <c r="IT250" s="259"/>
      <c r="IU250" s="258"/>
      <c r="IX250" s="258"/>
      <c r="IY250" s="231"/>
      <c r="JH250" s="258"/>
      <c r="JK250" s="231"/>
      <c r="JT250" s="5"/>
      <c r="JY250" s="109"/>
      <c r="JZ250"/>
      <c r="KA250" s="229"/>
      <c r="KQ250"/>
      <c r="KX250"/>
    </row>
    <row r="251" spans="1:310">
      <c r="A251">
        <v>226</v>
      </c>
      <c r="B251" s="19"/>
      <c r="C251" s="19"/>
      <c r="D251" s="231"/>
      <c r="E251" s="231"/>
      <c r="F251" s="231"/>
      <c r="I251" s="19"/>
      <c r="J251" s="19"/>
      <c r="Q251" s="19"/>
      <c r="R251" s="19"/>
      <c r="S251" s="19"/>
      <c r="T251" s="19"/>
      <c r="U251" s="19"/>
      <c r="V251" s="19"/>
      <c r="W251" s="231"/>
      <c r="X251" s="231"/>
      <c r="Y251" s="231"/>
      <c r="Z251" s="231"/>
      <c r="AA251" s="19"/>
      <c r="AB251" s="231"/>
      <c r="AC251" s="19"/>
      <c r="AD251" s="231"/>
      <c r="AE251" s="19"/>
      <c r="AF251" s="19"/>
      <c r="AG251" s="19"/>
      <c r="AH251" s="19"/>
      <c r="AI251" s="19"/>
      <c r="AJ251" s="105"/>
      <c r="AM251" s="52"/>
      <c r="AN251" s="52"/>
      <c r="AO251" s="19"/>
      <c r="AP251" s="19"/>
      <c r="AQ251" s="19"/>
      <c r="AR251" s="19"/>
      <c r="AS251" s="19"/>
      <c r="AT251" s="19"/>
      <c r="AU251" s="19"/>
      <c r="AV251" s="44"/>
      <c r="AW251" s="44"/>
      <c r="AX251" s="44"/>
      <c r="AY251" s="44"/>
      <c r="AZ251" s="44"/>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20"/>
      <c r="CB251" s="19"/>
      <c r="CC251" s="82"/>
      <c r="CD251" s="82"/>
      <c r="CE251" s="43"/>
      <c r="CF251" s="19"/>
      <c r="CG251" s="19"/>
      <c r="CH251" s="19"/>
      <c r="CI251" s="19"/>
      <c r="CJ251" s="19"/>
      <c r="CL251" s="19"/>
      <c r="CM251" s="19"/>
      <c r="CN251" s="231"/>
      <c r="CO251" s="231"/>
      <c r="CP251" s="67"/>
      <c r="CQ251" s="73"/>
      <c r="CR251" s="104"/>
      <c r="CS251" s="67"/>
      <c r="CT251" s="73"/>
      <c r="CV251" s="67"/>
      <c r="CW251"/>
      <c r="DI251" s="96"/>
      <c r="DJ251"/>
      <c r="DN251" s="96"/>
      <c r="DO251"/>
      <c r="DS251" s="96"/>
      <c r="DT251"/>
      <c r="EN251" s="96"/>
      <c r="EO251"/>
      <c r="ES251" s="96"/>
      <c r="ET251"/>
      <c r="EX251" s="96"/>
      <c r="EY251"/>
      <c r="FY251" s="231"/>
      <c r="GH251" s="258"/>
      <c r="GK251" s="231"/>
      <c r="GT251" s="259"/>
      <c r="GU251" s="258"/>
      <c r="GX251" s="258"/>
      <c r="GY251" s="231"/>
      <c r="HH251" s="258"/>
      <c r="HK251" s="231"/>
      <c r="HT251" s="259"/>
      <c r="HU251" s="258"/>
      <c r="HV251" s="139"/>
      <c r="HW251" s="139"/>
      <c r="HX251" s="231"/>
      <c r="HZ251" s="258"/>
      <c r="IH251" s="258"/>
      <c r="IK251" s="231"/>
      <c r="IT251" s="259"/>
      <c r="IU251" s="258"/>
      <c r="IX251" s="258"/>
      <c r="IY251" s="231"/>
      <c r="JH251" s="258"/>
      <c r="JK251" s="231"/>
      <c r="JT251" s="5"/>
      <c r="JY251" s="109"/>
      <c r="JZ251"/>
      <c r="KA251" s="229"/>
      <c r="KQ251"/>
      <c r="KX251"/>
    </row>
    <row r="252" spans="1:310">
      <c r="A252">
        <v>227</v>
      </c>
      <c r="B252" s="19"/>
      <c r="C252" s="19"/>
      <c r="D252" s="231"/>
      <c r="E252" s="231"/>
      <c r="F252" s="231"/>
      <c r="I252" s="19"/>
      <c r="J252" s="19"/>
      <c r="Q252" s="19"/>
      <c r="R252" s="19"/>
      <c r="S252" s="19"/>
      <c r="T252" s="19"/>
      <c r="U252" s="19"/>
      <c r="V252" s="19"/>
      <c r="W252" s="231"/>
      <c r="X252" s="231"/>
      <c r="Y252" s="231"/>
      <c r="Z252" s="231"/>
      <c r="AA252" s="19"/>
      <c r="AB252" s="231"/>
      <c r="AC252" s="19"/>
      <c r="AD252" s="231"/>
      <c r="AE252" s="19"/>
      <c r="AF252" s="19"/>
      <c r="AG252" s="19"/>
      <c r="AH252" s="19"/>
      <c r="AI252" s="19"/>
      <c r="AJ252" s="105"/>
      <c r="AM252" s="52"/>
      <c r="AN252" s="52"/>
      <c r="AO252" s="19"/>
      <c r="AP252" s="19"/>
      <c r="AQ252" s="19"/>
      <c r="AR252" s="19"/>
      <c r="AS252" s="19"/>
      <c r="AT252" s="19"/>
      <c r="AU252" s="19"/>
      <c r="AV252" s="44"/>
      <c r="AW252" s="44"/>
      <c r="AX252" s="44"/>
      <c r="AY252" s="44"/>
      <c r="AZ252" s="44"/>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20"/>
      <c r="CB252" s="19"/>
      <c r="CC252" s="82"/>
      <c r="CD252" s="82"/>
      <c r="CE252" s="43"/>
      <c r="CF252" s="19"/>
      <c r="CG252" s="19"/>
      <c r="CH252" s="19"/>
      <c r="CI252" s="19"/>
      <c r="CJ252" s="19"/>
      <c r="CL252" s="19"/>
      <c r="CM252" s="19"/>
      <c r="CN252" s="231"/>
      <c r="CO252" s="231"/>
      <c r="CP252" s="67"/>
      <c r="CQ252" s="73"/>
      <c r="CR252" s="104"/>
      <c r="CS252" s="67"/>
      <c r="CT252" s="73"/>
      <c r="CV252" s="67"/>
      <c r="CW252"/>
      <c r="DI252" s="96"/>
      <c r="DJ252"/>
      <c r="DN252" s="96"/>
      <c r="DO252"/>
      <c r="DS252" s="96"/>
      <c r="DT252"/>
      <c r="EN252" s="96"/>
      <c r="EO252"/>
      <c r="ES252" s="96"/>
      <c r="ET252"/>
      <c r="EX252" s="96"/>
      <c r="EY252"/>
      <c r="FY252" s="231"/>
      <c r="GH252" s="258"/>
      <c r="GK252" s="231"/>
      <c r="GT252" s="259"/>
      <c r="GU252" s="258"/>
      <c r="GX252" s="258"/>
      <c r="GY252" s="231"/>
      <c r="HH252" s="258"/>
      <c r="HK252" s="231"/>
      <c r="HT252" s="259"/>
      <c r="HU252" s="258"/>
      <c r="HV252" s="139"/>
      <c r="HW252" s="139"/>
      <c r="HX252" s="231"/>
      <c r="HZ252" s="258"/>
      <c r="IH252" s="258"/>
      <c r="IK252" s="231"/>
      <c r="IT252" s="259"/>
      <c r="IU252" s="258"/>
      <c r="IX252" s="258"/>
      <c r="IY252" s="231"/>
      <c r="JH252" s="258"/>
      <c r="JK252" s="231"/>
      <c r="JT252" s="5"/>
      <c r="JY252" s="109"/>
      <c r="JZ252"/>
      <c r="KA252" s="229"/>
      <c r="KQ252"/>
      <c r="KX252"/>
    </row>
    <row r="253" spans="1:310">
      <c r="A253">
        <v>228</v>
      </c>
      <c r="B253" s="19"/>
      <c r="C253" s="19"/>
      <c r="D253" s="231"/>
      <c r="E253" s="231"/>
      <c r="F253" s="231"/>
      <c r="I253" s="19"/>
      <c r="J253" s="19"/>
      <c r="Q253" s="19"/>
      <c r="R253" s="19"/>
      <c r="S253" s="19"/>
      <c r="T253" s="19"/>
      <c r="U253" s="19"/>
      <c r="V253" s="19"/>
      <c r="W253" s="231"/>
      <c r="X253" s="231"/>
      <c r="Y253" s="231"/>
      <c r="Z253" s="231"/>
      <c r="AA253" s="19"/>
      <c r="AB253" s="231"/>
      <c r="AC253" s="19"/>
      <c r="AD253" s="231"/>
      <c r="AE253" s="19"/>
      <c r="AF253" s="19"/>
      <c r="AG253" s="19"/>
      <c r="AH253" s="19"/>
      <c r="AI253" s="19"/>
      <c r="AJ253" s="105"/>
      <c r="AM253" s="52"/>
      <c r="AN253" s="52"/>
      <c r="AO253" s="19"/>
      <c r="AP253" s="19"/>
      <c r="AQ253" s="19"/>
      <c r="AR253" s="19"/>
      <c r="AS253" s="19"/>
      <c r="AT253" s="19"/>
      <c r="AU253" s="19"/>
      <c r="AV253" s="44"/>
      <c r="AW253" s="44"/>
      <c r="AX253" s="44"/>
      <c r="AY253" s="44"/>
      <c r="AZ253" s="44"/>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20"/>
      <c r="CB253" s="19"/>
      <c r="CC253" s="82"/>
      <c r="CD253" s="82"/>
      <c r="CE253" s="43"/>
      <c r="CF253" s="19"/>
      <c r="CG253" s="19"/>
      <c r="CH253" s="19"/>
      <c r="CI253" s="19"/>
      <c r="CJ253" s="19"/>
      <c r="CL253" s="19"/>
      <c r="CM253" s="19"/>
      <c r="CN253" s="231"/>
      <c r="CO253" s="231"/>
      <c r="CP253" s="67"/>
      <c r="CQ253" s="73"/>
      <c r="CR253" s="104"/>
      <c r="CS253" s="67"/>
      <c r="CT253" s="73"/>
      <c r="CV253" s="67"/>
      <c r="CW253"/>
      <c r="DI253" s="96"/>
      <c r="DJ253"/>
      <c r="DN253" s="96"/>
      <c r="DO253"/>
      <c r="DS253" s="96"/>
      <c r="DT253"/>
      <c r="EN253" s="96"/>
      <c r="EO253"/>
      <c r="ES253" s="96"/>
      <c r="ET253"/>
      <c r="EX253" s="96"/>
      <c r="EY253"/>
      <c r="FY253" s="231"/>
      <c r="GH253" s="258"/>
      <c r="GK253" s="231"/>
      <c r="GT253" s="259"/>
      <c r="GU253" s="258"/>
      <c r="GX253" s="258"/>
      <c r="GY253" s="231"/>
      <c r="HH253" s="258"/>
      <c r="HK253" s="231"/>
      <c r="HT253" s="259"/>
      <c r="HU253" s="258"/>
      <c r="HV253" s="139"/>
      <c r="HW253" s="139"/>
      <c r="HX253" s="231"/>
      <c r="HZ253" s="258"/>
      <c r="IH253" s="258"/>
      <c r="IK253" s="231"/>
      <c r="IT253" s="259"/>
      <c r="IU253" s="258"/>
      <c r="IX253" s="258"/>
      <c r="IY253" s="231"/>
      <c r="JH253" s="258"/>
      <c r="JK253" s="231"/>
      <c r="JT253" s="5"/>
      <c r="JY253" s="109"/>
      <c r="JZ253"/>
      <c r="KA253" s="229"/>
      <c r="KQ253"/>
      <c r="KX253"/>
    </row>
    <row r="254" spans="1:310">
      <c r="A254">
        <v>229</v>
      </c>
      <c r="B254" s="19"/>
      <c r="C254" s="19"/>
      <c r="D254" s="231"/>
      <c r="E254" s="231"/>
      <c r="F254" s="231"/>
      <c r="I254" s="19"/>
      <c r="J254" s="19"/>
      <c r="Q254" s="19"/>
      <c r="R254" s="19"/>
      <c r="S254" s="19"/>
      <c r="T254" s="19"/>
      <c r="U254" s="19"/>
      <c r="V254" s="19"/>
      <c r="W254" s="231"/>
      <c r="X254" s="231"/>
      <c r="Y254" s="231"/>
      <c r="Z254" s="231"/>
      <c r="AA254" s="19"/>
      <c r="AB254" s="231"/>
      <c r="AC254" s="19"/>
      <c r="AD254" s="231"/>
      <c r="AE254" s="19"/>
      <c r="AF254" s="19"/>
      <c r="AG254" s="19"/>
      <c r="AH254" s="19"/>
      <c r="AI254" s="19"/>
      <c r="AJ254" s="105"/>
      <c r="AM254" s="52"/>
      <c r="AN254" s="52"/>
      <c r="AO254" s="19"/>
      <c r="AP254" s="19"/>
      <c r="AQ254" s="19"/>
      <c r="AR254" s="19"/>
      <c r="AS254" s="19"/>
      <c r="AT254" s="19"/>
      <c r="AU254" s="19"/>
      <c r="AV254" s="44"/>
      <c r="AW254" s="44"/>
      <c r="AX254" s="44"/>
      <c r="AY254" s="44"/>
      <c r="AZ254" s="44"/>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20"/>
      <c r="CB254" s="19"/>
      <c r="CC254" s="82"/>
      <c r="CD254" s="82"/>
      <c r="CE254" s="43"/>
      <c r="CF254" s="19"/>
      <c r="CG254" s="19"/>
      <c r="CH254" s="19"/>
      <c r="CI254" s="19"/>
      <c r="CJ254" s="19"/>
      <c r="CL254" s="19"/>
      <c r="CM254" s="19"/>
      <c r="CN254" s="231"/>
      <c r="CO254" s="231"/>
      <c r="CP254" s="67"/>
      <c r="CQ254" s="73"/>
      <c r="CR254" s="104"/>
      <c r="CS254" s="67"/>
      <c r="CT254" s="73"/>
      <c r="CV254" s="67"/>
      <c r="CW254"/>
      <c r="DI254" s="96"/>
      <c r="DJ254"/>
      <c r="DN254" s="96"/>
      <c r="DO254"/>
      <c r="DS254" s="96"/>
      <c r="DT254"/>
      <c r="EN254" s="96"/>
      <c r="EO254"/>
      <c r="ES254" s="96"/>
      <c r="ET254"/>
      <c r="EX254" s="96"/>
      <c r="EY254"/>
      <c r="FY254" s="231"/>
      <c r="GH254" s="258"/>
      <c r="GK254" s="231"/>
      <c r="GT254" s="259"/>
      <c r="GU254" s="258"/>
      <c r="GX254" s="258"/>
      <c r="GY254" s="231"/>
      <c r="HH254" s="258"/>
      <c r="HK254" s="231"/>
      <c r="HT254" s="259"/>
      <c r="HU254" s="258"/>
      <c r="HV254" s="139"/>
      <c r="HW254" s="139"/>
      <c r="HX254" s="231"/>
      <c r="HZ254" s="258"/>
      <c r="IH254" s="258"/>
      <c r="IK254" s="231"/>
      <c r="IT254" s="259"/>
      <c r="IU254" s="258"/>
      <c r="IX254" s="258"/>
      <c r="IY254" s="231"/>
      <c r="JH254" s="258"/>
      <c r="JK254" s="231"/>
      <c r="JT254" s="5"/>
      <c r="JY254" s="109"/>
      <c r="JZ254"/>
      <c r="KA254" s="229"/>
      <c r="KQ254"/>
      <c r="KX254"/>
    </row>
    <row r="255" spans="1:310">
      <c r="A255">
        <v>230</v>
      </c>
      <c r="B255" s="19"/>
      <c r="C255" s="19"/>
      <c r="D255" s="231"/>
      <c r="E255" s="231"/>
      <c r="F255" s="231"/>
      <c r="I255" s="19"/>
      <c r="J255" s="19"/>
      <c r="Q255" s="19"/>
      <c r="R255" s="19"/>
      <c r="S255" s="19"/>
      <c r="T255" s="19"/>
      <c r="U255" s="19"/>
      <c r="V255" s="19"/>
      <c r="W255" s="231"/>
      <c r="X255" s="231"/>
      <c r="Y255" s="231"/>
      <c r="Z255" s="231"/>
      <c r="AA255" s="19"/>
      <c r="AB255" s="231"/>
      <c r="AC255" s="19"/>
      <c r="AD255" s="231"/>
      <c r="AE255" s="19"/>
      <c r="AF255" s="19"/>
      <c r="AG255" s="19"/>
      <c r="AH255" s="19"/>
      <c r="AI255" s="19"/>
      <c r="AJ255" s="105"/>
      <c r="AM255" s="52"/>
      <c r="AN255" s="52"/>
      <c r="AO255" s="19"/>
      <c r="AP255" s="19"/>
      <c r="AQ255" s="19"/>
      <c r="AR255" s="19"/>
      <c r="AS255" s="19"/>
      <c r="AT255" s="19"/>
      <c r="AU255" s="19"/>
      <c r="AV255" s="44"/>
      <c r="AW255" s="44"/>
      <c r="AX255" s="44"/>
      <c r="AY255" s="44"/>
      <c r="AZ255" s="44"/>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20"/>
      <c r="CB255" s="19"/>
      <c r="CC255" s="82"/>
      <c r="CD255" s="82"/>
      <c r="CE255" s="43"/>
      <c r="CF255" s="19"/>
      <c r="CG255" s="19"/>
      <c r="CH255" s="19"/>
      <c r="CI255" s="19"/>
      <c r="CJ255" s="19"/>
      <c r="CL255" s="19"/>
      <c r="CM255" s="19"/>
      <c r="CN255" s="231"/>
      <c r="CO255" s="231"/>
      <c r="CP255" s="67"/>
      <c r="CQ255" s="73"/>
      <c r="CR255" s="104"/>
      <c r="CS255" s="67"/>
      <c r="CT255" s="73"/>
      <c r="CV255" s="67"/>
      <c r="CW255"/>
      <c r="DI255" s="96"/>
      <c r="DJ255"/>
      <c r="DN255" s="96"/>
      <c r="DO255"/>
      <c r="DS255" s="96"/>
      <c r="DT255"/>
      <c r="EN255" s="96"/>
      <c r="EO255"/>
      <c r="ES255" s="96"/>
      <c r="ET255"/>
      <c r="EX255" s="96"/>
      <c r="EY255"/>
      <c r="FY255" s="231"/>
      <c r="GH255" s="258"/>
      <c r="GK255" s="231"/>
      <c r="GT255" s="259"/>
      <c r="GU255" s="258"/>
      <c r="GX255" s="258"/>
      <c r="GY255" s="231"/>
      <c r="HH255" s="258"/>
      <c r="HK255" s="231"/>
      <c r="HT255" s="259"/>
      <c r="HU255" s="258"/>
      <c r="HV255" s="139"/>
      <c r="HW255" s="139"/>
      <c r="HX255" s="231"/>
      <c r="HZ255" s="258"/>
      <c r="IH255" s="258"/>
      <c r="IK255" s="231"/>
      <c r="IT255" s="259"/>
      <c r="IU255" s="258"/>
      <c r="IX255" s="258"/>
      <c r="IY255" s="231"/>
      <c r="JH255" s="258"/>
      <c r="JK255" s="231"/>
      <c r="JT255" s="5"/>
      <c r="JY255" s="109"/>
      <c r="JZ255"/>
      <c r="KA255" s="229"/>
      <c r="KQ255"/>
      <c r="KX255"/>
    </row>
    <row r="256" spans="1:310">
      <c r="A256">
        <v>231</v>
      </c>
      <c r="B256" s="19"/>
      <c r="C256" s="19"/>
      <c r="D256" s="231"/>
      <c r="E256" s="231"/>
      <c r="F256" s="231"/>
      <c r="I256" s="19"/>
      <c r="J256" s="19"/>
      <c r="Q256" s="19"/>
      <c r="R256" s="19"/>
      <c r="S256" s="19"/>
      <c r="T256" s="19"/>
      <c r="U256" s="19"/>
      <c r="V256" s="19"/>
      <c r="W256" s="231"/>
      <c r="X256" s="231"/>
      <c r="Y256" s="231"/>
      <c r="Z256" s="231"/>
      <c r="AA256" s="19"/>
      <c r="AB256" s="231"/>
      <c r="AC256" s="19"/>
      <c r="AD256" s="231"/>
      <c r="AE256" s="19"/>
      <c r="AF256" s="19"/>
      <c r="AG256" s="19"/>
      <c r="AH256" s="19"/>
      <c r="AI256" s="19"/>
      <c r="AJ256" s="105"/>
      <c r="AM256" s="52"/>
      <c r="AN256" s="52"/>
      <c r="AO256" s="19"/>
      <c r="AP256" s="19"/>
      <c r="AQ256" s="19"/>
      <c r="AR256" s="19"/>
      <c r="AS256" s="19"/>
      <c r="AT256" s="19"/>
      <c r="AU256" s="19"/>
      <c r="AV256" s="44"/>
      <c r="AW256" s="44"/>
      <c r="AX256" s="44"/>
      <c r="AY256" s="44"/>
      <c r="AZ256" s="44"/>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20"/>
      <c r="CB256" s="19"/>
      <c r="CC256" s="82"/>
      <c r="CD256" s="82"/>
      <c r="CE256" s="43"/>
      <c r="CF256" s="19"/>
      <c r="CG256" s="19"/>
      <c r="CH256" s="19"/>
      <c r="CI256" s="19"/>
      <c r="CJ256" s="19"/>
      <c r="CL256" s="19"/>
      <c r="CM256" s="19"/>
      <c r="CN256" s="231"/>
      <c r="CO256" s="231"/>
      <c r="CP256" s="67"/>
      <c r="CQ256" s="73"/>
      <c r="CR256" s="104"/>
      <c r="CS256" s="67"/>
      <c r="CT256" s="73"/>
      <c r="CV256" s="67"/>
      <c r="CW256"/>
      <c r="DI256" s="96"/>
      <c r="DJ256"/>
      <c r="DN256" s="96"/>
      <c r="DO256"/>
      <c r="DS256" s="96"/>
      <c r="DT256"/>
      <c r="EN256" s="96"/>
      <c r="EO256"/>
      <c r="ES256" s="96"/>
      <c r="ET256"/>
      <c r="EX256" s="96"/>
      <c r="EY256"/>
      <c r="FY256" s="231"/>
      <c r="GH256" s="258"/>
      <c r="GK256" s="231"/>
      <c r="GT256" s="259"/>
      <c r="GU256" s="258"/>
      <c r="GX256" s="258"/>
      <c r="GY256" s="231"/>
      <c r="HH256" s="258"/>
      <c r="HK256" s="231"/>
      <c r="HT256" s="259"/>
      <c r="HU256" s="258"/>
      <c r="HV256" s="139"/>
      <c r="HW256" s="139"/>
      <c r="HX256" s="231"/>
      <c r="HZ256" s="258"/>
      <c r="IH256" s="258"/>
      <c r="IK256" s="231"/>
      <c r="IT256" s="259"/>
      <c r="IU256" s="258"/>
      <c r="IX256" s="258"/>
      <c r="IY256" s="231"/>
      <c r="JH256" s="258"/>
      <c r="JK256" s="231"/>
      <c r="JT256" s="5"/>
      <c r="JY256" s="109"/>
      <c r="JZ256"/>
      <c r="KA256" s="229"/>
      <c r="KQ256"/>
      <c r="KX256"/>
    </row>
    <row r="257" spans="1:310">
      <c r="A257">
        <v>232</v>
      </c>
      <c r="B257" s="19"/>
      <c r="C257" s="19"/>
      <c r="D257" s="231"/>
      <c r="E257" s="231"/>
      <c r="F257" s="231"/>
      <c r="I257" s="19"/>
      <c r="J257" s="19"/>
      <c r="Q257" s="19"/>
      <c r="R257" s="19"/>
      <c r="S257" s="19"/>
      <c r="T257" s="19"/>
      <c r="U257" s="19"/>
      <c r="V257" s="19"/>
      <c r="W257" s="231"/>
      <c r="X257" s="231"/>
      <c r="Y257" s="231"/>
      <c r="Z257" s="231"/>
      <c r="AA257" s="19"/>
      <c r="AB257" s="231"/>
      <c r="AC257" s="19"/>
      <c r="AD257" s="231"/>
      <c r="AE257" s="19"/>
      <c r="AF257" s="19"/>
      <c r="AG257" s="19"/>
      <c r="AH257" s="19"/>
      <c r="AI257" s="19"/>
      <c r="AJ257" s="105"/>
      <c r="AM257" s="52"/>
      <c r="AN257" s="52"/>
      <c r="AO257" s="19"/>
      <c r="AP257" s="19"/>
      <c r="AQ257" s="19"/>
      <c r="AR257" s="19"/>
      <c r="AS257" s="19"/>
      <c r="AT257" s="19"/>
      <c r="AU257" s="19"/>
      <c r="AV257" s="44"/>
      <c r="AW257" s="44"/>
      <c r="AX257" s="44"/>
      <c r="AY257" s="44"/>
      <c r="AZ257" s="44"/>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20"/>
      <c r="CB257" s="19"/>
      <c r="CC257" s="82"/>
      <c r="CD257" s="82"/>
      <c r="CE257" s="43"/>
      <c r="CF257" s="19"/>
      <c r="CG257" s="19"/>
      <c r="CH257" s="19"/>
      <c r="CI257" s="19"/>
      <c r="CJ257" s="19"/>
      <c r="CL257" s="19"/>
      <c r="CM257" s="19"/>
      <c r="CN257" s="231"/>
      <c r="CO257" s="231"/>
      <c r="CP257" s="67"/>
      <c r="CQ257" s="73"/>
      <c r="CR257" s="104"/>
      <c r="CS257" s="67"/>
      <c r="CT257" s="73"/>
      <c r="CV257" s="67"/>
      <c r="CW257"/>
      <c r="DI257" s="96"/>
      <c r="DJ257"/>
      <c r="DN257" s="96"/>
      <c r="DO257"/>
      <c r="DS257" s="96"/>
      <c r="DT257"/>
      <c r="EN257" s="96"/>
      <c r="EO257"/>
      <c r="ES257" s="96"/>
      <c r="ET257"/>
      <c r="EX257" s="96"/>
      <c r="EY257"/>
      <c r="FY257" s="231"/>
      <c r="GH257" s="258"/>
      <c r="GK257" s="231"/>
      <c r="GT257" s="259"/>
      <c r="GU257" s="258"/>
      <c r="GX257" s="258"/>
      <c r="GY257" s="231"/>
      <c r="HH257" s="258"/>
      <c r="HK257" s="231"/>
      <c r="HT257" s="259"/>
      <c r="HU257" s="258"/>
      <c r="HV257" s="139"/>
      <c r="HW257" s="139"/>
      <c r="HX257" s="231"/>
      <c r="HZ257" s="258"/>
      <c r="IH257" s="258"/>
      <c r="IK257" s="231"/>
      <c r="IT257" s="259"/>
      <c r="IU257" s="258"/>
      <c r="IX257" s="258"/>
      <c r="IY257" s="231"/>
      <c r="JH257" s="258"/>
      <c r="JK257" s="231"/>
      <c r="JT257" s="5"/>
      <c r="JY257" s="109"/>
      <c r="JZ257"/>
      <c r="KA257" s="229"/>
      <c r="KQ257"/>
      <c r="KX257"/>
    </row>
    <row r="258" spans="1:310">
      <c r="A258">
        <v>233</v>
      </c>
      <c r="B258" s="19"/>
      <c r="C258" s="19"/>
      <c r="D258" s="231"/>
      <c r="E258" s="231"/>
      <c r="F258" s="231"/>
      <c r="I258" s="19"/>
      <c r="J258" s="19"/>
      <c r="Q258" s="19"/>
      <c r="R258" s="19"/>
      <c r="S258" s="19"/>
      <c r="T258" s="19"/>
      <c r="U258" s="19"/>
      <c r="V258" s="19"/>
      <c r="W258" s="231"/>
      <c r="X258" s="231"/>
      <c r="Y258" s="231"/>
      <c r="Z258" s="231"/>
      <c r="AA258" s="19"/>
      <c r="AB258" s="231"/>
      <c r="AC258" s="19"/>
      <c r="AD258" s="231"/>
      <c r="AE258" s="19"/>
      <c r="AF258" s="19"/>
      <c r="AG258" s="19"/>
      <c r="AH258" s="19"/>
      <c r="AI258" s="19"/>
      <c r="AJ258" s="105"/>
      <c r="AM258" s="52"/>
      <c r="AN258" s="52"/>
      <c r="AO258" s="19"/>
      <c r="AP258" s="19"/>
      <c r="AQ258" s="19"/>
      <c r="AR258" s="19"/>
      <c r="AS258" s="19"/>
      <c r="AT258" s="19"/>
      <c r="AU258" s="19"/>
      <c r="AV258" s="44"/>
      <c r="AW258" s="44"/>
      <c r="AX258" s="44"/>
      <c r="AY258" s="44"/>
      <c r="AZ258" s="44"/>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20"/>
      <c r="CB258" s="19"/>
      <c r="CC258" s="82"/>
      <c r="CD258" s="82"/>
      <c r="CE258" s="43"/>
      <c r="CF258" s="19"/>
      <c r="CG258" s="19"/>
      <c r="CH258" s="19"/>
      <c r="CI258" s="19"/>
      <c r="CJ258" s="19"/>
      <c r="CL258" s="19"/>
      <c r="CM258" s="19"/>
      <c r="CN258" s="231"/>
      <c r="CO258" s="231"/>
      <c r="CP258" s="67"/>
      <c r="CQ258" s="73"/>
      <c r="CR258" s="104"/>
      <c r="CS258" s="67"/>
      <c r="CT258" s="73"/>
      <c r="CV258" s="67"/>
      <c r="CW258"/>
      <c r="DI258" s="96"/>
      <c r="DJ258"/>
      <c r="DN258" s="96"/>
      <c r="DO258"/>
      <c r="DS258" s="96"/>
      <c r="DT258"/>
      <c r="EN258" s="96"/>
      <c r="EO258"/>
      <c r="ES258" s="96"/>
      <c r="ET258"/>
      <c r="EX258" s="96"/>
      <c r="EY258"/>
      <c r="FY258" s="231"/>
      <c r="GH258" s="258"/>
      <c r="GK258" s="231"/>
      <c r="GT258" s="259"/>
      <c r="GU258" s="258"/>
      <c r="GX258" s="258"/>
      <c r="GY258" s="231"/>
      <c r="HH258" s="258"/>
      <c r="HK258" s="231"/>
      <c r="HT258" s="259"/>
      <c r="HU258" s="258"/>
      <c r="HV258" s="139"/>
      <c r="HW258" s="139"/>
      <c r="HX258" s="231"/>
      <c r="HZ258" s="258"/>
      <c r="IH258" s="258"/>
      <c r="IK258" s="231"/>
      <c r="IT258" s="259"/>
      <c r="IU258" s="258"/>
      <c r="IX258" s="258"/>
      <c r="IY258" s="231"/>
      <c r="JH258" s="258"/>
      <c r="JK258" s="231"/>
      <c r="JT258" s="5"/>
      <c r="JY258" s="109"/>
      <c r="JZ258"/>
      <c r="KA258" s="229"/>
      <c r="KQ258"/>
      <c r="KX258"/>
    </row>
    <row r="259" spans="1:310">
      <c r="A259">
        <v>234</v>
      </c>
      <c r="B259" s="19"/>
      <c r="C259" s="19"/>
      <c r="D259" s="231"/>
      <c r="E259" s="231"/>
      <c r="F259" s="231"/>
      <c r="I259" s="19"/>
      <c r="J259" s="19"/>
      <c r="Q259" s="19"/>
      <c r="R259" s="19"/>
      <c r="S259" s="19"/>
      <c r="T259" s="19"/>
      <c r="U259" s="19"/>
      <c r="V259" s="19"/>
      <c r="W259" s="231"/>
      <c r="X259" s="231"/>
      <c r="Y259" s="231"/>
      <c r="Z259" s="231"/>
      <c r="AA259" s="19"/>
      <c r="AB259" s="231"/>
      <c r="AC259" s="19"/>
      <c r="AD259" s="231"/>
      <c r="AE259" s="19"/>
      <c r="AF259" s="19"/>
      <c r="AG259" s="19"/>
      <c r="AH259" s="19"/>
      <c r="AI259" s="19"/>
      <c r="AJ259" s="105"/>
      <c r="AM259" s="52"/>
      <c r="AN259" s="52"/>
      <c r="AO259" s="19"/>
      <c r="AP259" s="19"/>
      <c r="AQ259" s="19"/>
      <c r="AR259" s="19"/>
      <c r="AS259" s="19"/>
      <c r="AT259" s="19"/>
      <c r="AU259" s="19"/>
      <c r="AV259" s="44"/>
      <c r="AW259" s="44"/>
      <c r="AX259" s="44"/>
      <c r="AY259" s="44"/>
      <c r="AZ259" s="44"/>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20"/>
      <c r="CB259" s="19"/>
      <c r="CC259" s="82"/>
      <c r="CD259" s="82"/>
      <c r="CE259" s="43"/>
      <c r="CF259" s="19"/>
      <c r="CG259" s="19"/>
      <c r="CH259" s="19"/>
      <c r="CI259" s="19"/>
      <c r="CJ259" s="19"/>
      <c r="CL259" s="19"/>
      <c r="CM259" s="19"/>
      <c r="CN259" s="231"/>
      <c r="CO259" s="231"/>
      <c r="CP259" s="67"/>
      <c r="CQ259" s="73"/>
      <c r="CR259" s="104"/>
      <c r="CS259" s="67"/>
      <c r="CT259" s="73"/>
      <c r="CV259" s="67"/>
      <c r="CW259"/>
      <c r="DI259" s="96"/>
      <c r="DJ259"/>
      <c r="DN259" s="96"/>
      <c r="DO259"/>
      <c r="DS259" s="96"/>
      <c r="DT259"/>
      <c r="EN259" s="96"/>
      <c r="EO259"/>
      <c r="ES259" s="96"/>
      <c r="ET259"/>
      <c r="EX259" s="96"/>
      <c r="EY259"/>
      <c r="FY259" s="231"/>
      <c r="GH259" s="258"/>
      <c r="GK259" s="231"/>
      <c r="GT259" s="259"/>
      <c r="GU259" s="258"/>
      <c r="GX259" s="258"/>
      <c r="GY259" s="231"/>
      <c r="HH259" s="258"/>
      <c r="HK259" s="231"/>
      <c r="HT259" s="259"/>
      <c r="HU259" s="258"/>
      <c r="HV259" s="139"/>
      <c r="HW259" s="139"/>
      <c r="HX259" s="231"/>
      <c r="HZ259" s="258"/>
      <c r="IH259" s="258"/>
      <c r="IK259" s="231"/>
      <c r="IT259" s="259"/>
      <c r="IU259" s="258"/>
      <c r="IX259" s="258"/>
      <c r="IY259" s="231"/>
      <c r="JH259" s="258"/>
      <c r="JK259" s="231"/>
      <c r="JT259" s="5"/>
      <c r="JY259" s="109"/>
      <c r="JZ259"/>
      <c r="KA259" s="229"/>
      <c r="KQ259"/>
      <c r="KX259"/>
    </row>
    <row r="260" spans="1:310">
      <c r="A260">
        <v>235</v>
      </c>
      <c r="B260" s="19"/>
      <c r="C260" s="19"/>
      <c r="D260" s="231"/>
      <c r="E260" s="231"/>
      <c r="F260" s="231"/>
      <c r="I260" s="19"/>
      <c r="J260" s="19"/>
      <c r="Q260" s="19"/>
      <c r="R260" s="19"/>
      <c r="S260" s="19"/>
      <c r="T260" s="19"/>
      <c r="U260" s="19"/>
      <c r="V260" s="19"/>
      <c r="W260" s="231"/>
      <c r="X260" s="231"/>
      <c r="Y260" s="231"/>
      <c r="Z260" s="231"/>
      <c r="AA260" s="19"/>
      <c r="AB260" s="231"/>
      <c r="AC260" s="19"/>
      <c r="AD260" s="231"/>
      <c r="AE260" s="19"/>
      <c r="AF260" s="19"/>
      <c r="AG260" s="19"/>
      <c r="AH260" s="19"/>
      <c r="AI260" s="19"/>
      <c r="AJ260" s="105"/>
      <c r="AM260" s="52"/>
      <c r="AN260" s="52"/>
      <c r="AO260" s="19"/>
      <c r="AP260" s="19"/>
      <c r="AQ260" s="19"/>
      <c r="AR260" s="19"/>
      <c r="AS260" s="19"/>
      <c r="AT260" s="19"/>
      <c r="AU260" s="19"/>
      <c r="AV260" s="44"/>
      <c r="AW260" s="44"/>
      <c r="AX260" s="44"/>
      <c r="AY260" s="44"/>
      <c r="AZ260" s="44"/>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20"/>
      <c r="CB260" s="19"/>
      <c r="CC260" s="82"/>
      <c r="CD260" s="82"/>
      <c r="CE260" s="43"/>
      <c r="CF260" s="19"/>
      <c r="CG260" s="19"/>
      <c r="CH260" s="19"/>
      <c r="CI260" s="19"/>
      <c r="CJ260" s="19"/>
      <c r="CL260" s="19"/>
      <c r="CM260" s="19"/>
      <c r="CN260" s="231"/>
      <c r="CO260" s="231"/>
      <c r="CP260" s="67"/>
      <c r="CQ260" s="73"/>
      <c r="CR260" s="104"/>
      <c r="CS260" s="67"/>
      <c r="CT260" s="73"/>
      <c r="CV260" s="67"/>
      <c r="CW260"/>
      <c r="DI260" s="96"/>
      <c r="DJ260"/>
      <c r="DN260" s="96"/>
      <c r="DO260"/>
      <c r="DS260" s="96"/>
      <c r="DT260"/>
      <c r="EN260" s="96"/>
      <c r="EO260"/>
      <c r="ES260" s="96"/>
      <c r="ET260"/>
      <c r="EX260" s="96"/>
      <c r="EY260"/>
      <c r="FY260" s="231"/>
      <c r="GH260" s="258"/>
      <c r="GK260" s="231"/>
      <c r="GT260" s="259"/>
      <c r="GU260" s="258"/>
      <c r="GX260" s="258"/>
      <c r="GY260" s="231"/>
      <c r="HH260" s="258"/>
      <c r="HK260" s="231"/>
      <c r="HT260" s="259"/>
      <c r="HU260" s="258"/>
      <c r="HV260" s="139"/>
      <c r="HW260" s="139"/>
      <c r="HX260" s="231"/>
      <c r="HZ260" s="258"/>
      <c r="IH260" s="258"/>
      <c r="IK260" s="231"/>
      <c r="IT260" s="259"/>
      <c r="IU260" s="258"/>
      <c r="IX260" s="258"/>
      <c r="IY260" s="231"/>
      <c r="JH260" s="258"/>
      <c r="JK260" s="231"/>
      <c r="JT260" s="5"/>
      <c r="JY260" s="109"/>
      <c r="JZ260"/>
      <c r="KA260" s="229"/>
      <c r="KQ260"/>
      <c r="KX260"/>
    </row>
    <row r="261" spans="1:310">
      <c r="A261">
        <v>236</v>
      </c>
      <c r="B261" s="19"/>
      <c r="C261" s="19"/>
      <c r="D261" s="231"/>
      <c r="E261" s="231"/>
      <c r="F261" s="231"/>
      <c r="I261" s="19"/>
      <c r="J261" s="19"/>
      <c r="Q261" s="19"/>
      <c r="R261" s="19"/>
      <c r="S261" s="19"/>
      <c r="T261" s="19"/>
      <c r="U261" s="19"/>
      <c r="V261" s="19"/>
      <c r="W261" s="231"/>
      <c r="X261" s="231"/>
      <c r="Y261" s="231"/>
      <c r="Z261" s="231"/>
      <c r="AA261" s="19"/>
      <c r="AB261" s="231"/>
      <c r="AC261" s="19"/>
      <c r="AD261" s="231"/>
      <c r="AE261" s="19"/>
      <c r="AF261" s="19"/>
      <c r="AG261" s="19"/>
      <c r="AH261" s="19"/>
      <c r="AI261" s="19"/>
      <c r="AJ261" s="105"/>
      <c r="AM261" s="52"/>
      <c r="AN261" s="52"/>
      <c r="AO261" s="19"/>
      <c r="AP261" s="19"/>
      <c r="AQ261" s="19"/>
      <c r="AR261" s="19"/>
      <c r="AS261" s="19"/>
      <c r="AT261" s="19"/>
      <c r="AU261" s="19"/>
      <c r="AV261" s="44"/>
      <c r="AW261" s="44"/>
      <c r="AX261" s="44"/>
      <c r="AY261" s="44"/>
      <c r="AZ261" s="44"/>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20"/>
      <c r="CB261" s="19"/>
      <c r="CC261" s="82"/>
      <c r="CD261" s="82"/>
      <c r="CE261" s="43"/>
      <c r="CF261" s="19"/>
      <c r="CG261" s="19"/>
      <c r="CH261" s="19"/>
      <c r="CI261" s="19"/>
      <c r="CJ261" s="19"/>
      <c r="CL261" s="19"/>
      <c r="CM261" s="19"/>
      <c r="CN261" s="231"/>
      <c r="CO261" s="231"/>
      <c r="CP261" s="67"/>
      <c r="CQ261" s="73"/>
      <c r="CR261" s="104"/>
      <c r="CS261" s="67"/>
      <c r="CT261" s="73"/>
      <c r="CV261" s="67"/>
      <c r="CW261"/>
      <c r="DI261" s="96"/>
      <c r="DJ261"/>
      <c r="DN261" s="96"/>
      <c r="DO261"/>
      <c r="DS261" s="96"/>
      <c r="DT261"/>
      <c r="EN261" s="96"/>
      <c r="EO261"/>
      <c r="ES261" s="96"/>
      <c r="ET261"/>
      <c r="EX261" s="96"/>
      <c r="EY261"/>
      <c r="FY261" s="231"/>
      <c r="GH261" s="258"/>
      <c r="GK261" s="231"/>
      <c r="GT261" s="259"/>
      <c r="GU261" s="258"/>
      <c r="GX261" s="258"/>
      <c r="GY261" s="231"/>
      <c r="HH261" s="258"/>
      <c r="HK261" s="231"/>
      <c r="HT261" s="259"/>
      <c r="HU261" s="258"/>
      <c r="HV261" s="139"/>
      <c r="HW261" s="139"/>
      <c r="HX261" s="231"/>
      <c r="HZ261" s="258"/>
      <c r="IH261" s="258"/>
      <c r="IK261" s="231"/>
      <c r="IT261" s="259"/>
      <c r="IU261" s="258"/>
      <c r="IX261" s="258"/>
      <c r="IY261" s="231"/>
      <c r="JH261" s="258"/>
      <c r="JK261" s="231"/>
      <c r="JT261" s="5"/>
      <c r="JY261" s="109"/>
      <c r="JZ261"/>
      <c r="KA261" s="229"/>
      <c r="KQ261"/>
      <c r="KX261"/>
    </row>
    <row r="262" spans="1:310">
      <c r="A262">
        <v>237</v>
      </c>
      <c r="B262" s="19"/>
      <c r="C262" s="19"/>
      <c r="D262" s="231"/>
      <c r="E262" s="231"/>
      <c r="F262" s="231"/>
      <c r="I262" s="19"/>
      <c r="J262" s="19"/>
      <c r="Q262" s="19"/>
      <c r="R262" s="19"/>
      <c r="S262" s="19"/>
      <c r="T262" s="19"/>
      <c r="U262" s="19"/>
      <c r="V262" s="19"/>
      <c r="W262" s="231"/>
      <c r="X262" s="231"/>
      <c r="Y262" s="231"/>
      <c r="Z262" s="231"/>
      <c r="AA262" s="19"/>
      <c r="AB262" s="231"/>
      <c r="AC262" s="19"/>
      <c r="AD262" s="231"/>
      <c r="AE262" s="19"/>
      <c r="AF262" s="19"/>
      <c r="AG262" s="19"/>
      <c r="AH262" s="19"/>
      <c r="AI262" s="19"/>
      <c r="AJ262" s="105"/>
      <c r="AM262" s="52"/>
      <c r="AN262" s="52"/>
      <c r="AO262" s="19"/>
      <c r="AP262" s="19"/>
      <c r="AQ262" s="19"/>
      <c r="AR262" s="19"/>
      <c r="AS262" s="19"/>
      <c r="AT262" s="19"/>
      <c r="AU262" s="19"/>
      <c r="AV262" s="44"/>
      <c r="AW262" s="44"/>
      <c r="AX262" s="44"/>
      <c r="AY262" s="44"/>
      <c r="AZ262" s="44"/>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20"/>
      <c r="CB262" s="19"/>
      <c r="CC262" s="82"/>
      <c r="CD262" s="82"/>
      <c r="CE262" s="43"/>
      <c r="CF262" s="19"/>
      <c r="CG262" s="19"/>
      <c r="CH262" s="19"/>
      <c r="CI262" s="19"/>
      <c r="CJ262" s="19"/>
      <c r="CL262" s="19"/>
      <c r="CM262" s="19"/>
      <c r="CN262" s="231"/>
      <c r="CO262" s="231"/>
      <c r="CP262" s="67"/>
      <c r="CQ262" s="73"/>
      <c r="CR262" s="104"/>
      <c r="CS262" s="67"/>
      <c r="CT262" s="73"/>
      <c r="CV262" s="67"/>
      <c r="CW262"/>
      <c r="DI262" s="96"/>
      <c r="DJ262"/>
      <c r="DN262" s="96"/>
      <c r="DO262"/>
      <c r="DS262" s="96"/>
      <c r="DT262"/>
      <c r="EN262" s="96"/>
      <c r="EO262"/>
      <c r="ES262" s="96"/>
      <c r="ET262"/>
      <c r="EX262" s="96"/>
      <c r="EY262"/>
      <c r="FY262" s="231"/>
      <c r="GH262" s="258"/>
      <c r="GK262" s="231"/>
      <c r="GT262" s="259"/>
      <c r="GU262" s="258"/>
      <c r="GX262" s="258"/>
      <c r="GY262" s="231"/>
      <c r="HH262" s="258"/>
      <c r="HK262" s="231"/>
      <c r="HT262" s="259"/>
      <c r="HU262" s="258"/>
      <c r="HV262" s="139"/>
      <c r="HW262" s="139"/>
      <c r="HX262" s="231"/>
      <c r="HZ262" s="258"/>
      <c r="IH262" s="258"/>
      <c r="IK262" s="231"/>
      <c r="IT262" s="259"/>
      <c r="IU262" s="258"/>
      <c r="IX262" s="258"/>
      <c r="IY262" s="231"/>
      <c r="JH262" s="258"/>
      <c r="JK262" s="231"/>
      <c r="JT262" s="5"/>
      <c r="JY262" s="109"/>
      <c r="JZ262"/>
      <c r="KA262" s="229"/>
      <c r="KQ262"/>
      <c r="KX262"/>
    </row>
    <row r="263" spans="1:310">
      <c r="A263">
        <v>238</v>
      </c>
      <c r="B263" s="19"/>
      <c r="C263" s="19"/>
      <c r="D263" s="231"/>
      <c r="E263" s="231"/>
      <c r="F263" s="231"/>
      <c r="I263" s="19"/>
      <c r="J263" s="19"/>
      <c r="Q263" s="19"/>
      <c r="R263" s="19"/>
      <c r="S263" s="19"/>
      <c r="T263" s="19"/>
      <c r="U263" s="19"/>
      <c r="V263" s="19"/>
      <c r="W263" s="231"/>
      <c r="X263" s="231"/>
      <c r="Y263" s="231"/>
      <c r="Z263" s="231"/>
      <c r="AA263" s="19"/>
      <c r="AB263" s="231"/>
      <c r="AC263" s="19"/>
      <c r="AD263" s="231"/>
      <c r="AE263" s="19"/>
      <c r="AF263" s="19"/>
      <c r="AG263" s="19"/>
      <c r="AH263" s="19"/>
      <c r="AI263" s="19"/>
      <c r="AJ263" s="105"/>
      <c r="AM263" s="52"/>
      <c r="AN263" s="52"/>
      <c r="AO263" s="19"/>
      <c r="AP263" s="19"/>
      <c r="AQ263" s="19"/>
      <c r="AR263" s="19"/>
      <c r="AS263" s="19"/>
      <c r="AT263" s="19"/>
      <c r="AU263" s="19"/>
      <c r="AV263" s="44"/>
      <c r="AW263" s="44"/>
      <c r="AX263" s="44"/>
      <c r="AY263" s="44"/>
      <c r="AZ263" s="44"/>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20"/>
      <c r="CB263" s="19"/>
      <c r="CC263" s="82"/>
      <c r="CD263" s="82"/>
      <c r="CE263" s="43"/>
      <c r="CF263" s="19"/>
      <c r="CG263" s="19"/>
      <c r="CH263" s="19"/>
      <c r="CI263" s="19"/>
      <c r="CJ263" s="19"/>
      <c r="CL263" s="19"/>
      <c r="CM263" s="19"/>
      <c r="CN263" s="231"/>
      <c r="CO263" s="231"/>
      <c r="CP263" s="67"/>
      <c r="CQ263" s="73"/>
      <c r="CR263" s="104"/>
      <c r="CS263" s="67"/>
      <c r="CT263" s="73"/>
      <c r="CV263" s="67"/>
      <c r="CW263"/>
      <c r="DI263" s="96"/>
      <c r="DJ263"/>
      <c r="DN263" s="96"/>
      <c r="DO263"/>
      <c r="DS263" s="96"/>
      <c r="DT263"/>
      <c r="EN263" s="96"/>
      <c r="EO263"/>
      <c r="ES263" s="96"/>
      <c r="ET263"/>
      <c r="EX263" s="96"/>
      <c r="EY263"/>
      <c r="FY263" s="231"/>
      <c r="GH263" s="258"/>
      <c r="GK263" s="231"/>
      <c r="GT263" s="259"/>
      <c r="GU263" s="258"/>
      <c r="GX263" s="258"/>
      <c r="GY263" s="231"/>
      <c r="HH263" s="258"/>
      <c r="HK263" s="231"/>
      <c r="HT263" s="259"/>
      <c r="HU263" s="258"/>
      <c r="HV263" s="139"/>
      <c r="HW263" s="139"/>
      <c r="HX263" s="231"/>
      <c r="HZ263" s="258"/>
      <c r="IH263" s="258"/>
      <c r="IK263" s="231"/>
      <c r="IT263" s="259"/>
      <c r="IU263" s="258"/>
      <c r="IX263" s="258"/>
      <c r="IY263" s="231"/>
      <c r="JH263" s="258"/>
      <c r="JK263" s="231"/>
      <c r="JT263" s="5"/>
      <c r="JY263" s="109"/>
      <c r="JZ263"/>
      <c r="KA263" s="229"/>
      <c r="KQ263"/>
      <c r="KX263"/>
    </row>
    <row r="264" spans="1:310">
      <c r="A264">
        <v>239</v>
      </c>
      <c r="B264" s="19"/>
      <c r="C264" s="19"/>
      <c r="D264" s="231"/>
      <c r="E264" s="231"/>
      <c r="F264" s="231"/>
      <c r="I264" s="19"/>
      <c r="J264" s="19"/>
      <c r="Q264" s="19"/>
      <c r="R264" s="19"/>
      <c r="S264" s="19"/>
      <c r="T264" s="19"/>
      <c r="U264" s="19"/>
      <c r="V264" s="19"/>
      <c r="W264" s="231"/>
      <c r="X264" s="231"/>
      <c r="Y264" s="231"/>
      <c r="Z264" s="231"/>
      <c r="AA264" s="19"/>
      <c r="AB264" s="231"/>
      <c r="AC264" s="19"/>
      <c r="AD264" s="231"/>
      <c r="AE264" s="19"/>
      <c r="AF264" s="19"/>
      <c r="AG264" s="19"/>
      <c r="AH264" s="19"/>
      <c r="AI264" s="19"/>
      <c r="AJ264" s="105"/>
      <c r="AM264" s="52"/>
      <c r="AN264" s="52"/>
      <c r="AO264" s="19"/>
      <c r="AP264" s="19"/>
      <c r="AQ264" s="19"/>
      <c r="AR264" s="19"/>
      <c r="AS264" s="19"/>
      <c r="AT264" s="19"/>
      <c r="AU264" s="19"/>
      <c r="AV264" s="44"/>
      <c r="AW264" s="44"/>
      <c r="AX264" s="44"/>
      <c r="AY264" s="44"/>
      <c r="AZ264" s="44"/>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20"/>
      <c r="CB264" s="19"/>
      <c r="CC264" s="82"/>
      <c r="CD264" s="82"/>
      <c r="CE264" s="43"/>
      <c r="CF264" s="19"/>
      <c r="CG264" s="19"/>
      <c r="CH264" s="19"/>
      <c r="CI264" s="19"/>
      <c r="CJ264" s="19"/>
      <c r="CL264" s="19"/>
      <c r="CM264" s="19"/>
      <c r="CN264" s="231"/>
      <c r="CO264" s="231"/>
      <c r="CP264" s="67"/>
      <c r="CQ264" s="73"/>
      <c r="CR264" s="104"/>
      <c r="CS264" s="67"/>
      <c r="CT264" s="73"/>
      <c r="CV264" s="67"/>
      <c r="CW264"/>
      <c r="DI264" s="96"/>
      <c r="DJ264"/>
      <c r="DN264" s="96"/>
      <c r="DO264"/>
      <c r="DS264" s="96"/>
      <c r="DT264"/>
      <c r="EN264" s="96"/>
      <c r="EO264"/>
      <c r="ES264" s="96"/>
      <c r="ET264"/>
      <c r="EX264" s="96"/>
      <c r="EY264"/>
      <c r="FY264" s="231"/>
      <c r="GH264" s="258"/>
      <c r="GK264" s="231"/>
      <c r="GT264" s="259"/>
      <c r="GU264" s="258"/>
      <c r="GX264" s="258"/>
      <c r="GY264" s="231"/>
      <c r="HH264" s="258"/>
      <c r="HK264" s="231"/>
      <c r="HT264" s="259"/>
      <c r="HU264" s="258"/>
      <c r="HV264" s="139"/>
      <c r="HW264" s="139"/>
      <c r="HX264" s="231"/>
      <c r="HZ264" s="258"/>
      <c r="IH264" s="258"/>
      <c r="IK264" s="231"/>
      <c r="IT264" s="259"/>
      <c r="IU264" s="258"/>
      <c r="IX264" s="258"/>
      <c r="IY264" s="231"/>
      <c r="JH264" s="258"/>
      <c r="JK264" s="231"/>
      <c r="JT264" s="5"/>
      <c r="JY264" s="109"/>
      <c r="JZ264"/>
      <c r="KA264" s="229"/>
      <c r="KQ264"/>
      <c r="KX264"/>
    </row>
    <row r="265" spans="1:310">
      <c r="A265">
        <v>240</v>
      </c>
      <c r="B265" s="19"/>
      <c r="C265" s="19"/>
      <c r="D265" s="231"/>
      <c r="E265" s="231"/>
      <c r="F265" s="231"/>
      <c r="I265" s="19"/>
      <c r="J265" s="19"/>
      <c r="Q265" s="19"/>
      <c r="R265" s="19"/>
      <c r="S265" s="19"/>
      <c r="T265" s="19"/>
      <c r="U265" s="19"/>
      <c r="V265" s="19"/>
      <c r="W265" s="231"/>
      <c r="X265" s="231"/>
      <c r="Y265" s="231"/>
      <c r="Z265" s="231"/>
      <c r="AA265" s="19"/>
      <c r="AB265" s="231"/>
      <c r="AC265" s="19"/>
      <c r="AD265" s="231"/>
      <c r="AE265" s="19"/>
      <c r="AF265" s="19"/>
      <c r="AG265" s="19"/>
      <c r="AH265" s="19"/>
      <c r="AI265" s="19"/>
      <c r="AJ265" s="19"/>
      <c r="AN265" s="52"/>
      <c r="AO265" s="52"/>
      <c r="AP265" s="19"/>
      <c r="AQ265" s="19"/>
      <c r="AR265" s="19"/>
      <c r="AS265" s="19"/>
      <c r="AT265" s="19"/>
      <c r="AU265" s="19"/>
      <c r="AV265" s="19"/>
      <c r="AW265" s="44"/>
      <c r="AX265" s="44"/>
      <c r="AY265" s="44"/>
      <c r="AZ265" s="44"/>
      <c r="BA265" s="44"/>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C265" s="19"/>
      <c r="CD265" s="231"/>
      <c r="CG265" s="19"/>
      <c r="CH265" s="19"/>
      <c r="CI265" s="19"/>
      <c r="CJ265" s="19"/>
      <c r="CM265" s="19"/>
      <c r="CN265" s="231"/>
      <c r="CO265" s="231"/>
      <c r="CP265" s="19"/>
    </row>
    <row r="266" spans="1:310">
      <c r="A266">
        <v>241</v>
      </c>
      <c r="B266" s="19"/>
      <c r="C266" s="19"/>
      <c r="D266" s="231"/>
      <c r="E266" s="231"/>
      <c r="F266" s="231"/>
      <c r="I266" s="19"/>
      <c r="J266" s="19"/>
      <c r="Q266" s="19"/>
      <c r="R266" s="19"/>
      <c r="S266" s="19"/>
      <c r="T266" s="19"/>
      <c r="U266" s="19"/>
      <c r="V266" s="19"/>
      <c r="W266" s="231"/>
      <c r="X266" s="231"/>
      <c r="Y266" s="231"/>
      <c r="Z266" s="231"/>
      <c r="AA266" s="19"/>
      <c r="AB266" s="231"/>
      <c r="AC266" s="19"/>
      <c r="AD266" s="231"/>
      <c r="AE266" s="19"/>
      <c r="AF266" s="19"/>
      <c r="AG266" s="19"/>
      <c r="AH266" s="19"/>
      <c r="AI266" s="19"/>
      <c r="AJ266" s="19"/>
      <c r="AN266" s="52"/>
      <c r="AO266" s="52"/>
      <c r="AP266" s="19"/>
      <c r="AQ266" s="19"/>
      <c r="AR266" s="19"/>
      <c r="AS266" s="19"/>
      <c r="AT266" s="19"/>
      <c r="AU266" s="19"/>
      <c r="AV266" s="19"/>
      <c r="AW266" s="44"/>
      <c r="AX266" s="44"/>
      <c r="AY266" s="44"/>
      <c r="AZ266" s="44"/>
      <c r="BA266" s="44"/>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C266" s="19"/>
      <c r="CD266" s="231"/>
      <c r="CG266" s="19"/>
      <c r="CH266" s="19"/>
      <c r="CI266" s="19"/>
      <c r="CJ266" s="19"/>
      <c r="CM266" s="19"/>
      <c r="CN266" s="231"/>
      <c r="CO266" s="231"/>
      <c r="CP266" s="19"/>
    </row>
    <row r="267" spans="1:310">
      <c r="A267">
        <v>242</v>
      </c>
      <c r="B267" s="19"/>
      <c r="C267" s="19"/>
      <c r="D267" s="231"/>
      <c r="E267" s="231"/>
      <c r="F267" s="231"/>
      <c r="I267" s="19"/>
      <c r="J267" s="19"/>
      <c r="Q267" s="19"/>
      <c r="R267" s="19"/>
      <c r="S267" s="19"/>
      <c r="T267" s="19"/>
      <c r="U267" s="19"/>
      <c r="V267" s="19"/>
      <c r="W267" s="231"/>
      <c r="X267" s="231"/>
      <c r="Y267" s="231"/>
      <c r="Z267" s="231"/>
      <c r="AA267" s="19"/>
      <c r="AB267" s="231"/>
      <c r="AC267" s="19"/>
      <c r="AD267" s="231"/>
      <c r="AE267" s="19"/>
      <c r="AF267" s="19"/>
      <c r="AG267" s="19"/>
      <c r="AH267" s="19"/>
      <c r="AI267" s="19"/>
      <c r="AJ267" s="19"/>
      <c r="AN267" s="52"/>
      <c r="AO267" s="52"/>
      <c r="AP267" s="19"/>
      <c r="AQ267" s="19"/>
      <c r="AR267" s="19"/>
      <c r="AS267" s="19"/>
      <c r="AT267" s="19"/>
      <c r="AU267" s="19"/>
      <c r="AV267" s="19"/>
      <c r="AW267" s="44"/>
      <c r="AX267" s="44"/>
      <c r="AY267" s="44"/>
      <c r="AZ267" s="44"/>
      <c r="BA267" s="44"/>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C267" s="19"/>
      <c r="CD267" s="231"/>
      <c r="CG267" s="19"/>
      <c r="CH267" s="19"/>
      <c r="CI267" s="19"/>
      <c r="CJ267" s="19"/>
      <c r="CM267" s="19"/>
      <c r="CN267" s="231"/>
      <c r="CO267" s="231"/>
      <c r="CP267" s="19"/>
    </row>
    <row r="268" spans="1:310">
      <c r="A268">
        <v>243</v>
      </c>
      <c r="B268" s="19"/>
      <c r="C268" s="19"/>
      <c r="D268" s="231"/>
      <c r="E268" s="231"/>
      <c r="F268" s="231"/>
      <c r="I268" s="19"/>
      <c r="J268" s="19"/>
      <c r="Q268" s="19"/>
      <c r="R268" s="19"/>
      <c r="S268" s="19"/>
      <c r="T268" s="19"/>
      <c r="U268" s="19"/>
      <c r="V268" s="19"/>
      <c r="W268" s="231"/>
      <c r="X268" s="231"/>
      <c r="Y268" s="231"/>
      <c r="Z268" s="231"/>
      <c r="AA268" s="19"/>
      <c r="AB268" s="231"/>
      <c r="AC268" s="19"/>
      <c r="AD268" s="231"/>
      <c r="AE268" s="19"/>
      <c r="AF268" s="19"/>
      <c r="AG268" s="19"/>
      <c r="AH268" s="19"/>
      <c r="AI268" s="19"/>
      <c r="AJ268" s="19"/>
      <c r="AN268" s="52"/>
      <c r="AO268" s="52"/>
      <c r="AP268" s="19"/>
      <c r="AQ268" s="19"/>
      <c r="AR268" s="19"/>
      <c r="AS268" s="19"/>
      <c r="AT268" s="19"/>
      <c r="AU268" s="19"/>
      <c r="AV268" s="19"/>
      <c r="AW268" s="44"/>
      <c r="AX268" s="44"/>
      <c r="AY268" s="44"/>
      <c r="AZ268" s="44"/>
      <c r="BA268" s="44"/>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C268" s="19"/>
      <c r="CD268" s="231"/>
      <c r="CG268" s="19"/>
      <c r="CH268" s="19"/>
      <c r="CI268" s="19"/>
      <c r="CJ268" s="19"/>
      <c r="CM268" s="19"/>
      <c r="CN268" s="231"/>
      <c r="CO268" s="231"/>
      <c r="CP268" s="19"/>
    </row>
    <row r="269" spans="1:310">
      <c r="A269">
        <v>244</v>
      </c>
      <c r="B269" s="19"/>
      <c r="C269" s="19"/>
      <c r="D269" s="231"/>
      <c r="E269" s="231"/>
      <c r="F269" s="231"/>
      <c r="I269" s="19"/>
      <c r="J269" s="19"/>
      <c r="Q269" s="19"/>
      <c r="R269" s="19"/>
      <c r="S269" s="19"/>
      <c r="T269" s="19"/>
      <c r="U269" s="19"/>
      <c r="V269" s="19"/>
      <c r="W269" s="231"/>
      <c r="X269" s="231"/>
      <c r="Y269" s="231"/>
      <c r="Z269" s="231"/>
      <c r="AA269" s="19"/>
      <c r="AB269" s="231"/>
      <c r="AC269" s="19"/>
      <c r="AD269" s="231"/>
      <c r="AE269" s="19"/>
      <c r="AF269" s="19"/>
      <c r="AG269" s="19"/>
      <c r="AH269" s="19"/>
      <c r="AI269" s="19"/>
      <c r="AJ269" s="19"/>
      <c r="AN269" s="52"/>
      <c r="AO269" s="52"/>
      <c r="AP269" s="19"/>
      <c r="AQ269" s="19"/>
      <c r="AR269" s="19"/>
      <c r="AS269" s="19"/>
      <c r="AT269" s="19"/>
      <c r="AU269" s="19"/>
      <c r="AV269" s="19"/>
      <c r="AW269" s="44"/>
      <c r="AX269" s="44"/>
      <c r="AY269" s="44"/>
      <c r="AZ269" s="44"/>
      <c r="BA269" s="44"/>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C269" s="19"/>
      <c r="CD269" s="231"/>
      <c r="CG269" s="19"/>
      <c r="CH269" s="19"/>
      <c r="CI269" s="19"/>
      <c r="CJ269" s="19"/>
      <c r="CM269" s="19"/>
      <c r="CN269" s="231"/>
      <c r="CO269" s="231"/>
      <c r="CP269" s="19"/>
    </row>
    <row r="270" spans="1:310">
      <c r="A270">
        <v>245</v>
      </c>
      <c r="B270" s="19"/>
      <c r="C270" s="19"/>
      <c r="D270" s="231"/>
      <c r="E270" s="231"/>
      <c r="F270" s="231"/>
      <c r="I270" s="19"/>
      <c r="J270" s="19"/>
      <c r="Q270" s="19"/>
      <c r="R270" s="19"/>
      <c r="S270" s="19"/>
      <c r="T270" s="19"/>
      <c r="U270" s="19"/>
      <c r="V270" s="19"/>
      <c r="W270" s="231"/>
      <c r="X270" s="231"/>
      <c r="Y270" s="231"/>
      <c r="Z270" s="231"/>
      <c r="AA270" s="19"/>
      <c r="AB270" s="231"/>
      <c r="AC270" s="19"/>
      <c r="AD270" s="231"/>
      <c r="AE270" s="19"/>
      <c r="AF270" s="19"/>
      <c r="AG270" s="19"/>
      <c r="AH270" s="19"/>
      <c r="AI270" s="19"/>
      <c r="AJ270" s="19"/>
      <c r="AN270" s="52"/>
      <c r="AO270" s="52"/>
      <c r="AP270" s="19"/>
      <c r="AQ270" s="19"/>
      <c r="AR270" s="19"/>
      <c r="AS270" s="19"/>
      <c r="AT270" s="19"/>
      <c r="AU270" s="19"/>
      <c r="AV270" s="19"/>
      <c r="AW270" s="44"/>
      <c r="AX270" s="44"/>
      <c r="AY270" s="44"/>
      <c r="AZ270" s="44"/>
      <c r="BA270" s="44"/>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C270" s="19"/>
      <c r="CD270" s="231"/>
      <c r="CG270" s="19"/>
      <c r="CH270" s="19"/>
      <c r="CI270" s="19"/>
      <c r="CJ270" s="19"/>
      <c r="CM270" s="19"/>
      <c r="CN270" s="231"/>
      <c r="CO270" s="231"/>
      <c r="CP270" s="19"/>
    </row>
    <row r="271" spans="1:310">
      <c r="A271">
        <v>246</v>
      </c>
      <c r="B271" s="19"/>
      <c r="C271" s="19"/>
      <c r="D271" s="231"/>
      <c r="E271" s="231"/>
      <c r="F271" s="231"/>
      <c r="I271" s="19"/>
      <c r="J271" s="19"/>
      <c r="Q271" s="19"/>
      <c r="R271" s="19"/>
      <c r="S271" s="19"/>
      <c r="T271" s="19"/>
      <c r="U271" s="19"/>
      <c r="V271" s="19"/>
      <c r="W271" s="231"/>
      <c r="X271" s="231"/>
      <c r="Y271" s="231"/>
      <c r="Z271" s="231"/>
      <c r="AA271" s="19"/>
      <c r="AB271" s="231"/>
      <c r="AC271" s="19"/>
      <c r="AD271" s="231"/>
      <c r="AE271" s="19"/>
      <c r="AF271" s="19"/>
      <c r="AG271" s="19"/>
      <c r="AH271" s="19"/>
      <c r="AI271" s="19"/>
      <c r="AJ271" s="19"/>
      <c r="AN271" s="52"/>
      <c r="AO271" s="52"/>
      <c r="AP271" s="19"/>
      <c r="AQ271" s="19"/>
      <c r="AR271" s="19"/>
      <c r="AS271" s="19"/>
      <c r="AT271" s="19"/>
      <c r="AU271" s="19"/>
      <c r="AV271" s="19"/>
      <c r="AW271" s="44"/>
      <c r="AX271" s="44"/>
      <c r="AY271" s="44"/>
      <c r="AZ271" s="44"/>
      <c r="BA271" s="44"/>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M271" s="19"/>
      <c r="CN271" s="231"/>
      <c r="CO271" s="231"/>
      <c r="CP271" s="19"/>
    </row>
    <row r="272" spans="1:310">
      <c r="A272">
        <v>247</v>
      </c>
      <c r="B272" s="19"/>
      <c r="C272" s="19"/>
      <c r="D272" s="231"/>
      <c r="E272" s="231"/>
      <c r="F272" s="231"/>
      <c r="I272" s="19"/>
      <c r="J272" s="19"/>
      <c r="Q272" s="19"/>
      <c r="R272" s="19"/>
      <c r="S272" s="19"/>
      <c r="T272" s="19"/>
      <c r="U272" s="19"/>
      <c r="V272" s="19"/>
      <c r="W272" s="231"/>
      <c r="X272" s="231"/>
      <c r="Y272" s="231"/>
      <c r="Z272" s="231"/>
      <c r="AA272" s="19"/>
      <c r="AB272" s="231"/>
      <c r="AC272" s="19"/>
      <c r="AD272" s="231"/>
      <c r="AE272" s="19"/>
      <c r="AF272" s="19"/>
      <c r="AG272" s="19"/>
      <c r="AH272" s="19"/>
      <c r="AI272" s="19"/>
      <c r="AJ272" s="19"/>
      <c r="AN272" s="52"/>
      <c r="AO272" s="52"/>
      <c r="AP272" s="19"/>
      <c r="AQ272" s="19"/>
      <c r="AR272" s="19"/>
      <c r="AS272" s="19"/>
      <c r="AT272" s="19"/>
      <c r="AU272" s="19"/>
      <c r="AV272" s="19"/>
      <c r="AW272" s="44"/>
      <c r="AX272" s="44"/>
      <c r="AY272" s="44"/>
      <c r="AZ272" s="44"/>
      <c r="BA272" s="44"/>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M272" s="19"/>
      <c r="CN272" s="231"/>
      <c r="CO272" s="231"/>
      <c r="CP272" s="19"/>
    </row>
    <row r="273" spans="1:94">
      <c r="A273">
        <v>248</v>
      </c>
      <c r="B273" s="19"/>
      <c r="C273" s="19"/>
      <c r="D273" s="231"/>
      <c r="E273" s="231"/>
      <c r="F273" s="231"/>
      <c r="I273" s="19"/>
      <c r="J273" s="19"/>
      <c r="Q273" s="19"/>
      <c r="R273" s="19"/>
      <c r="S273" s="19"/>
      <c r="T273" s="19"/>
      <c r="U273" s="19"/>
      <c r="V273" s="19"/>
      <c r="W273" s="231"/>
      <c r="X273" s="231"/>
      <c r="Y273" s="231"/>
      <c r="Z273" s="231"/>
      <c r="AA273" s="19"/>
      <c r="AB273" s="231"/>
      <c r="AC273" s="19"/>
      <c r="AD273" s="231"/>
      <c r="AE273" s="19"/>
      <c r="AF273" s="19"/>
      <c r="AG273" s="19"/>
      <c r="AH273" s="19"/>
      <c r="AI273" s="19"/>
      <c r="AJ273" s="19"/>
      <c r="AN273" s="52"/>
      <c r="AO273" s="52"/>
      <c r="AP273" s="19"/>
      <c r="AQ273" s="19"/>
      <c r="AR273" s="19"/>
      <c r="AS273" s="19"/>
      <c r="AT273" s="19"/>
      <c r="AU273" s="19"/>
      <c r="AV273" s="19"/>
      <c r="AW273" s="44"/>
      <c r="AX273" s="44"/>
      <c r="AY273" s="44"/>
      <c r="AZ273" s="44"/>
      <c r="BA273" s="44"/>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M273" s="19"/>
      <c r="CN273" s="231"/>
      <c r="CO273" s="231"/>
      <c r="CP273" s="19"/>
    </row>
    <row r="274" spans="1:94">
      <c r="A274">
        <v>249</v>
      </c>
      <c r="B274" s="19"/>
      <c r="C274" s="19"/>
      <c r="D274" s="231"/>
      <c r="E274" s="231"/>
      <c r="F274" s="231"/>
      <c r="I274" s="19"/>
      <c r="J274" s="19"/>
      <c r="Q274" s="19"/>
      <c r="R274" s="19"/>
      <c r="S274" s="19"/>
      <c r="T274" s="19"/>
      <c r="U274" s="19"/>
      <c r="V274" s="19"/>
      <c r="W274" s="231"/>
      <c r="X274" s="231"/>
      <c r="Y274" s="231"/>
      <c r="Z274" s="231"/>
      <c r="AA274" s="19"/>
      <c r="AB274" s="231"/>
      <c r="AC274" s="19"/>
      <c r="AD274" s="231"/>
      <c r="AE274" s="19"/>
      <c r="AF274" s="19"/>
      <c r="AG274" s="19"/>
      <c r="AH274" s="19"/>
      <c r="AI274" s="19"/>
      <c r="AJ274" s="19"/>
      <c r="AN274" s="52"/>
      <c r="AO274" s="52"/>
      <c r="AP274" s="19"/>
      <c r="AQ274" s="19"/>
      <c r="AR274" s="19"/>
      <c r="AS274" s="19"/>
      <c r="AT274" s="19"/>
      <c r="AU274" s="19"/>
      <c r="AV274" s="19"/>
      <c r="AW274" s="44"/>
      <c r="AX274" s="44"/>
      <c r="AY274" s="44"/>
      <c r="AZ274" s="44"/>
      <c r="BA274" s="44"/>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M274" s="19"/>
      <c r="CN274" s="231"/>
      <c r="CO274" s="231"/>
      <c r="CP274" s="19"/>
    </row>
    <row r="275" spans="1:94">
      <c r="A275">
        <v>250</v>
      </c>
      <c r="B275" s="19"/>
      <c r="C275" s="19"/>
      <c r="D275" s="231"/>
      <c r="E275" s="231"/>
      <c r="F275" s="231"/>
      <c r="I275" s="19"/>
      <c r="J275" s="19"/>
      <c r="Q275" s="19"/>
      <c r="R275" s="19"/>
      <c r="S275" s="19"/>
      <c r="T275" s="19"/>
      <c r="U275" s="19"/>
      <c r="V275" s="19"/>
      <c r="W275" s="231"/>
      <c r="X275" s="231"/>
      <c r="Y275" s="231"/>
      <c r="Z275" s="231"/>
      <c r="AA275" s="19"/>
      <c r="AB275" s="231"/>
      <c r="AC275" s="19"/>
      <c r="AD275" s="231"/>
      <c r="AE275" s="19"/>
      <c r="AF275" s="19"/>
      <c r="AG275" s="19"/>
      <c r="AH275" s="19"/>
      <c r="AI275" s="19"/>
      <c r="AJ275" s="19"/>
      <c r="AN275" s="52"/>
      <c r="AO275" s="52"/>
      <c r="AP275" s="19"/>
      <c r="AQ275" s="19"/>
      <c r="AR275" s="19"/>
      <c r="AS275" s="19"/>
      <c r="AT275" s="19"/>
      <c r="AU275" s="19"/>
      <c r="AV275" s="19"/>
      <c r="AW275" s="44"/>
      <c r="AX275" s="44"/>
      <c r="AY275" s="44"/>
      <c r="AZ275" s="44"/>
      <c r="BA275" s="44"/>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M275" s="19"/>
      <c r="CN275" s="231"/>
      <c r="CO275" s="231"/>
      <c r="CP275" s="19"/>
    </row>
    <row r="276" spans="1:94">
      <c r="A276">
        <v>251</v>
      </c>
      <c r="B276" s="19"/>
      <c r="C276" s="19"/>
      <c r="D276" s="231"/>
      <c r="E276" s="231"/>
      <c r="F276" s="231"/>
      <c r="I276" s="19"/>
      <c r="J276" s="19"/>
      <c r="Q276" s="19"/>
      <c r="R276" s="19"/>
      <c r="S276" s="19"/>
      <c r="T276" s="19"/>
      <c r="U276" s="19"/>
      <c r="V276" s="19"/>
      <c r="W276" s="231"/>
      <c r="X276" s="231"/>
      <c r="Y276" s="231"/>
      <c r="Z276" s="231"/>
      <c r="AA276" s="19"/>
      <c r="AB276" s="231"/>
      <c r="AC276" s="19"/>
      <c r="AD276" s="231"/>
      <c r="AE276" s="19"/>
      <c r="AF276" s="19"/>
      <c r="AG276" s="19"/>
      <c r="AH276" s="19"/>
      <c r="AI276" s="19"/>
      <c r="AJ276" s="19"/>
      <c r="AN276" s="52"/>
      <c r="AO276" s="52"/>
      <c r="AP276" s="19"/>
      <c r="AQ276" s="19"/>
      <c r="AR276" s="19"/>
      <c r="AS276" s="19"/>
      <c r="AT276" s="19"/>
      <c r="AU276" s="19"/>
      <c r="AV276" s="19"/>
      <c r="AW276" s="44"/>
      <c r="AX276" s="44"/>
      <c r="AY276" s="44"/>
      <c r="AZ276" s="44"/>
      <c r="BA276" s="44"/>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M276" s="19"/>
      <c r="CN276" s="231"/>
      <c r="CO276" s="231"/>
      <c r="CP276" s="19"/>
    </row>
    <row r="277" spans="1:94">
      <c r="A277">
        <v>252</v>
      </c>
      <c r="B277" s="19"/>
      <c r="C277" s="19"/>
      <c r="D277" s="231"/>
      <c r="E277" s="231"/>
      <c r="F277" s="231"/>
      <c r="I277" s="19"/>
      <c r="J277" s="19"/>
      <c r="Q277" s="19"/>
      <c r="R277" s="19"/>
      <c r="S277" s="19"/>
      <c r="T277" s="19"/>
      <c r="U277" s="19"/>
      <c r="V277" s="19"/>
      <c r="W277" s="231"/>
      <c r="X277" s="231"/>
      <c r="Y277" s="231"/>
      <c r="Z277" s="231"/>
      <c r="AA277" s="19"/>
      <c r="AB277" s="231"/>
      <c r="AC277" s="19"/>
      <c r="AD277" s="231"/>
      <c r="AE277" s="19"/>
      <c r="AF277" s="19"/>
      <c r="AG277" s="19"/>
      <c r="AH277" s="19"/>
      <c r="AI277" s="19"/>
      <c r="AJ277" s="19"/>
      <c r="AN277" s="52"/>
      <c r="AO277" s="52"/>
      <c r="AP277" s="19"/>
      <c r="AQ277" s="19"/>
      <c r="AR277" s="19"/>
      <c r="AS277" s="19"/>
      <c r="AT277" s="19"/>
      <c r="AU277" s="19"/>
      <c r="AV277" s="19"/>
      <c r="AW277" s="44"/>
      <c r="AX277" s="44"/>
      <c r="AY277" s="44"/>
      <c r="AZ277" s="44"/>
      <c r="BA277" s="44"/>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M277" s="19"/>
      <c r="CN277" s="231"/>
      <c r="CO277" s="231"/>
      <c r="CP277" s="19"/>
    </row>
    <row r="278" spans="1:94">
      <c r="A278">
        <v>253</v>
      </c>
      <c r="B278" s="19"/>
      <c r="C278" s="19"/>
      <c r="D278" s="231"/>
      <c r="E278" s="231"/>
      <c r="F278" s="231"/>
      <c r="I278" s="19"/>
      <c r="J278" s="19"/>
      <c r="Q278" s="19"/>
      <c r="R278" s="19"/>
      <c r="S278" s="19"/>
      <c r="T278" s="19"/>
      <c r="U278" s="19"/>
      <c r="V278" s="19"/>
      <c r="W278" s="231"/>
      <c r="X278" s="231"/>
      <c r="Y278" s="231"/>
      <c r="Z278" s="231"/>
      <c r="AA278" s="19"/>
      <c r="AB278" s="231"/>
      <c r="AC278" s="19"/>
      <c r="AD278" s="231"/>
      <c r="AE278" s="19"/>
      <c r="AF278" s="19"/>
      <c r="AG278" s="19"/>
      <c r="AH278" s="19"/>
      <c r="AI278" s="19"/>
      <c r="AJ278" s="19"/>
      <c r="AN278" s="52"/>
      <c r="AO278" s="52"/>
      <c r="AP278" s="19"/>
      <c r="AQ278" s="19"/>
      <c r="AR278" s="19"/>
      <c r="AS278" s="19"/>
      <c r="AT278" s="19"/>
      <c r="AU278" s="19"/>
      <c r="AV278" s="19"/>
      <c r="AW278" s="44"/>
      <c r="AX278" s="44"/>
      <c r="AY278" s="44"/>
      <c r="AZ278" s="44"/>
      <c r="BA278" s="44"/>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M278" s="19"/>
      <c r="CN278" s="231"/>
      <c r="CO278" s="231"/>
      <c r="CP278" s="19"/>
    </row>
    <row r="279" spans="1:94">
      <c r="A279">
        <v>254</v>
      </c>
      <c r="B279" s="19"/>
      <c r="C279" s="19"/>
      <c r="D279" s="231"/>
      <c r="E279" s="231"/>
      <c r="F279" s="231"/>
      <c r="I279" s="19"/>
      <c r="J279" s="19"/>
      <c r="Q279" s="19"/>
      <c r="R279" s="19"/>
      <c r="S279" s="19"/>
      <c r="T279" s="19"/>
      <c r="U279" s="19"/>
      <c r="V279" s="19"/>
      <c r="W279" s="231"/>
      <c r="X279" s="231"/>
      <c r="Y279" s="231"/>
      <c r="Z279" s="231"/>
      <c r="AA279" s="19"/>
      <c r="AB279" s="231"/>
      <c r="AC279" s="19"/>
      <c r="AD279" s="231"/>
      <c r="AE279" s="19"/>
      <c r="AF279" s="19"/>
      <c r="AG279" s="19"/>
      <c r="AH279" s="19"/>
      <c r="AI279" s="19"/>
      <c r="AJ279" s="19"/>
      <c r="AN279" s="52"/>
      <c r="AO279" s="52"/>
      <c r="AP279" s="19"/>
      <c r="AQ279" s="19"/>
      <c r="AR279" s="19"/>
      <c r="AS279" s="19"/>
      <c r="AT279" s="19"/>
      <c r="AU279" s="19"/>
      <c r="AV279" s="19"/>
      <c r="AW279" s="44"/>
      <c r="AX279" s="44"/>
      <c r="AY279" s="44"/>
      <c r="AZ279" s="44"/>
      <c r="BA279" s="44"/>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M279" s="19"/>
      <c r="CN279" s="231"/>
      <c r="CO279" s="231"/>
      <c r="CP279" s="19"/>
    </row>
    <row r="280" spans="1:94">
      <c r="A280">
        <v>255</v>
      </c>
      <c r="B280" s="19"/>
      <c r="C280" s="19"/>
      <c r="D280" s="231"/>
      <c r="E280" s="231"/>
      <c r="F280" s="231"/>
      <c r="I280" s="19"/>
      <c r="J280" s="19"/>
      <c r="Q280" s="19"/>
      <c r="R280" s="19"/>
      <c r="S280" s="19"/>
      <c r="T280" s="19"/>
      <c r="U280" s="19"/>
      <c r="V280" s="19"/>
      <c r="W280" s="231"/>
      <c r="X280" s="231"/>
      <c r="Y280" s="231"/>
      <c r="Z280" s="231"/>
      <c r="AA280" s="19"/>
      <c r="AB280" s="231"/>
      <c r="AC280" s="19"/>
      <c r="AD280" s="231"/>
      <c r="AE280" s="19"/>
      <c r="AF280" s="19"/>
      <c r="AG280" s="19"/>
      <c r="AH280" s="19"/>
      <c r="AI280" s="19"/>
      <c r="AJ280" s="19"/>
      <c r="AN280" s="52"/>
      <c r="AO280" s="52"/>
      <c r="AP280" s="19"/>
      <c r="AQ280" s="19"/>
      <c r="AR280" s="19"/>
      <c r="AS280" s="19"/>
      <c r="AT280" s="19"/>
      <c r="AU280" s="19"/>
      <c r="AV280" s="19"/>
      <c r="AW280" s="44"/>
      <c r="AX280" s="44"/>
      <c r="AY280" s="44"/>
      <c r="AZ280" s="44"/>
      <c r="BA280" s="44"/>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M280" s="19"/>
      <c r="CN280" s="231"/>
      <c r="CO280" s="231"/>
      <c r="CP280" s="19"/>
    </row>
    <row r="281" spans="1:94">
      <c r="A281">
        <v>256</v>
      </c>
      <c r="B281" s="19"/>
      <c r="C281" s="19"/>
      <c r="D281" s="231"/>
      <c r="E281" s="231"/>
      <c r="F281" s="231"/>
      <c r="I281" s="19"/>
      <c r="J281" s="19"/>
      <c r="Q281" s="19"/>
      <c r="R281" s="19"/>
      <c r="S281" s="19"/>
      <c r="T281" s="19"/>
      <c r="U281" s="19"/>
      <c r="V281" s="19"/>
      <c r="W281" s="231"/>
      <c r="X281" s="231"/>
      <c r="Y281" s="231"/>
      <c r="Z281" s="231"/>
      <c r="AA281" s="19"/>
      <c r="AB281" s="231"/>
      <c r="AC281" s="19"/>
      <c r="AD281" s="231"/>
      <c r="AE281" s="19"/>
      <c r="AF281" s="19"/>
      <c r="AG281" s="19"/>
      <c r="AH281" s="19"/>
      <c r="AI281" s="19"/>
      <c r="AJ281" s="19"/>
      <c r="AN281" s="52"/>
      <c r="AO281" s="52"/>
      <c r="AP281" s="19"/>
      <c r="AQ281" s="19"/>
      <c r="AR281" s="19"/>
      <c r="AS281" s="19"/>
      <c r="AT281" s="19"/>
      <c r="AU281" s="19"/>
      <c r="AV281" s="19"/>
      <c r="AW281" s="44"/>
      <c r="AX281" s="44"/>
      <c r="AY281" s="44"/>
      <c r="AZ281" s="44"/>
      <c r="BA281" s="44"/>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M281" s="19"/>
      <c r="CN281" s="231"/>
      <c r="CO281" s="231"/>
      <c r="CP281" s="19"/>
    </row>
    <row r="282" spans="1:94">
      <c r="A282">
        <v>257</v>
      </c>
      <c r="B282" s="19"/>
      <c r="C282" s="19"/>
      <c r="D282" s="231"/>
      <c r="E282" s="231"/>
      <c r="F282" s="231"/>
      <c r="I282" s="19"/>
      <c r="J282" s="19"/>
      <c r="Q282" s="19"/>
      <c r="R282" s="19"/>
      <c r="S282" s="19"/>
      <c r="T282" s="19"/>
      <c r="U282" s="19"/>
      <c r="V282" s="19"/>
      <c r="W282" s="231"/>
      <c r="X282" s="231"/>
      <c r="Y282" s="231"/>
      <c r="Z282" s="231"/>
      <c r="AA282" s="19"/>
      <c r="AB282" s="231"/>
      <c r="AC282" s="19"/>
      <c r="AD282" s="231"/>
      <c r="AE282" s="19"/>
      <c r="AF282" s="19"/>
      <c r="AG282" s="19"/>
      <c r="AH282" s="19"/>
      <c r="AI282" s="19"/>
      <c r="AJ282" s="19"/>
      <c r="AN282" s="52"/>
      <c r="AO282" s="52"/>
      <c r="AP282" s="19"/>
      <c r="AQ282" s="19"/>
      <c r="AR282" s="19"/>
      <c r="AS282" s="19"/>
      <c r="AT282" s="19"/>
      <c r="AU282" s="19"/>
      <c r="AV282" s="19"/>
      <c r="AW282" s="44"/>
      <c r="AX282" s="44"/>
      <c r="AY282" s="44"/>
      <c r="AZ282" s="44"/>
      <c r="BA282" s="44"/>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M282" s="19"/>
      <c r="CN282" s="231"/>
      <c r="CO282" s="231"/>
      <c r="CP282" s="19"/>
    </row>
    <row r="283" spans="1:94">
      <c r="A283">
        <v>258</v>
      </c>
      <c r="B283" s="19"/>
      <c r="C283" s="19"/>
      <c r="D283" s="231"/>
      <c r="E283" s="231"/>
      <c r="F283" s="231"/>
      <c r="I283" s="19"/>
      <c r="J283" s="19"/>
      <c r="Q283" s="19"/>
      <c r="R283" s="19"/>
      <c r="S283" s="19"/>
      <c r="T283" s="19"/>
      <c r="U283" s="19"/>
      <c r="V283" s="19"/>
      <c r="W283" s="231"/>
      <c r="X283" s="231"/>
      <c r="Y283" s="231"/>
      <c r="Z283" s="231"/>
      <c r="AA283" s="19"/>
      <c r="AB283" s="231"/>
      <c r="AC283" s="19"/>
      <c r="AD283" s="231"/>
      <c r="AE283" s="19"/>
      <c r="AF283" s="19"/>
      <c r="AG283" s="19"/>
      <c r="AH283" s="19"/>
      <c r="AI283" s="19"/>
      <c r="AJ283" s="19"/>
      <c r="AN283" s="52"/>
      <c r="AO283" s="52"/>
      <c r="AP283" s="19"/>
      <c r="AQ283" s="19"/>
      <c r="AR283" s="19"/>
      <c r="AS283" s="19"/>
      <c r="AT283" s="19"/>
      <c r="AU283" s="19"/>
      <c r="AV283" s="19"/>
      <c r="AW283" s="44"/>
      <c r="AX283" s="44"/>
      <c r="AY283" s="44"/>
      <c r="AZ283" s="44"/>
      <c r="BA283" s="44"/>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M283" s="19"/>
      <c r="CN283" s="231"/>
      <c r="CO283" s="231"/>
      <c r="CP283" s="19"/>
    </row>
    <row r="284" spans="1:94">
      <c r="A284">
        <v>259</v>
      </c>
      <c r="B284" s="19"/>
      <c r="C284" s="19"/>
      <c r="D284" s="231"/>
      <c r="E284" s="231"/>
      <c r="F284" s="231"/>
      <c r="I284" s="19"/>
      <c r="J284" s="19"/>
      <c r="Q284" s="19"/>
      <c r="R284" s="19"/>
      <c r="S284" s="19"/>
      <c r="T284" s="19"/>
      <c r="U284" s="19"/>
      <c r="V284" s="19"/>
      <c r="W284" s="231"/>
      <c r="X284" s="231"/>
      <c r="Y284" s="231"/>
      <c r="Z284" s="231"/>
      <c r="AA284" s="19"/>
      <c r="AB284" s="231"/>
      <c r="AC284" s="19"/>
      <c r="AD284" s="231"/>
      <c r="AE284" s="19"/>
      <c r="AF284" s="19"/>
      <c r="AG284" s="19"/>
      <c r="AH284" s="19"/>
      <c r="AI284" s="19"/>
      <c r="AJ284" s="19"/>
      <c r="AN284" s="52"/>
      <c r="AO284" s="52"/>
      <c r="AP284" s="19"/>
      <c r="AQ284" s="19"/>
      <c r="AR284" s="19"/>
      <c r="AS284" s="19"/>
      <c r="AT284" s="19"/>
      <c r="AU284" s="19"/>
      <c r="AV284" s="19"/>
      <c r="AW284" s="44"/>
      <c r="AX284" s="44"/>
      <c r="AY284" s="44"/>
      <c r="AZ284" s="44"/>
      <c r="BA284" s="44"/>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M284" s="19"/>
      <c r="CN284" s="231"/>
      <c r="CO284" s="231"/>
      <c r="CP284" s="19"/>
    </row>
    <row r="285" spans="1:94">
      <c r="A285">
        <v>260</v>
      </c>
      <c r="B285" s="19"/>
      <c r="C285" s="19"/>
      <c r="D285" s="231"/>
      <c r="E285" s="231"/>
      <c r="F285" s="231"/>
      <c r="I285" s="19"/>
      <c r="J285" s="19"/>
      <c r="Q285" s="19"/>
      <c r="R285" s="19"/>
      <c r="S285" s="19"/>
      <c r="T285" s="19"/>
      <c r="U285" s="19"/>
      <c r="V285" s="19"/>
      <c r="W285" s="231"/>
      <c r="X285" s="231"/>
      <c r="Y285" s="231"/>
      <c r="Z285" s="231"/>
      <c r="AA285" s="19"/>
      <c r="AB285" s="231"/>
      <c r="AC285" s="19"/>
      <c r="AD285" s="231"/>
      <c r="AE285" s="19"/>
      <c r="AF285" s="19"/>
      <c r="AG285" s="19"/>
      <c r="AH285" s="19"/>
      <c r="AI285" s="19"/>
      <c r="AJ285" s="19"/>
      <c r="AN285" s="52"/>
      <c r="AO285" s="52"/>
      <c r="AP285" s="19"/>
      <c r="AQ285" s="19"/>
      <c r="AR285" s="19"/>
      <c r="AS285" s="19"/>
      <c r="AT285" s="19"/>
      <c r="AU285" s="19"/>
      <c r="AV285" s="19"/>
      <c r="AW285" s="44"/>
      <c r="AX285" s="44"/>
      <c r="AY285" s="44"/>
      <c r="AZ285" s="44"/>
      <c r="BA285" s="44"/>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M285" s="19"/>
      <c r="CN285" s="231"/>
      <c r="CO285" s="231"/>
      <c r="CP285" s="19"/>
    </row>
    <row r="286" spans="1:94">
      <c r="A286">
        <v>261</v>
      </c>
      <c r="B286" s="19"/>
      <c r="C286" s="19"/>
      <c r="D286" s="231"/>
      <c r="E286" s="231"/>
      <c r="F286" s="231"/>
      <c r="I286" s="19"/>
      <c r="J286" s="19"/>
      <c r="Q286" s="19"/>
      <c r="R286" s="19"/>
      <c r="S286" s="19"/>
      <c r="T286" s="19"/>
      <c r="U286" s="19"/>
      <c r="V286" s="19"/>
      <c r="W286" s="231"/>
      <c r="X286" s="231"/>
      <c r="Y286" s="231"/>
      <c r="Z286" s="231"/>
      <c r="AA286" s="19"/>
      <c r="AB286" s="231"/>
      <c r="AC286" s="19"/>
      <c r="AD286" s="231"/>
      <c r="AE286" s="19"/>
      <c r="AF286" s="19"/>
      <c r="AG286" s="19"/>
      <c r="AH286" s="19"/>
      <c r="AI286" s="19"/>
      <c r="AJ286" s="19"/>
      <c r="AN286" s="52"/>
      <c r="AO286" s="52"/>
      <c r="AP286" s="19"/>
      <c r="AQ286" s="19"/>
      <c r="AR286" s="19"/>
      <c r="AS286" s="19"/>
      <c r="AT286" s="19"/>
      <c r="AU286" s="19"/>
      <c r="AV286" s="19"/>
      <c r="AW286" s="44"/>
      <c r="AX286" s="44"/>
      <c r="AY286" s="44"/>
      <c r="AZ286" s="44"/>
      <c r="BA286" s="44"/>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M286" s="19"/>
      <c r="CN286" s="231"/>
      <c r="CO286" s="231"/>
      <c r="CP286" s="19"/>
    </row>
    <row r="287" spans="1:94">
      <c r="A287">
        <v>262</v>
      </c>
      <c r="B287" s="19"/>
      <c r="C287" s="19"/>
      <c r="D287" s="231"/>
      <c r="E287" s="231"/>
      <c r="F287" s="231"/>
      <c r="I287" s="19"/>
      <c r="J287" s="19"/>
      <c r="Q287" s="19"/>
      <c r="R287" s="19"/>
      <c r="S287" s="19"/>
      <c r="T287" s="19"/>
      <c r="U287" s="19"/>
      <c r="V287" s="19"/>
      <c r="W287" s="231"/>
      <c r="X287" s="231"/>
      <c r="Y287" s="231"/>
      <c r="Z287" s="231"/>
      <c r="AA287" s="19"/>
      <c r="AB287" s="231"/>
      <c r="AC287" s="19"/>
      <c r="AD287" s="231"/>
      <c r="AE287" s="19"/>
      <c r="AF287" s="19"/>
      <c r="AG287" s="19"/>
      <c r="AH287" s="19"/>
      <c r="AI287" s="19"/>
      <c r="AJ287" s="19"/>
      <c r="AN287" s="52"/>
      <c r="AO287" s="52"/>
      <c r="AP287" s="19"/>
      <c r="AQ287" s="19"/>
      <c r="AR287" s="19"/>
      <c r="AS287" s="19"/>
      <c r="AT287" s="19"/>
      <c r="AU287" s="19"/>
      <c r="AV287" s="19"/>
      <c r="AW287" s="44"/>
      <c r="AX287" s="44"/>
      <c r="AY287" s="44"/>
      <c r="AZ287" s="44"/>
      <c r="BA287" s="44"/>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M287" s="19"/>
      <c r="CN287" s="231"/>
      <c r="CO287" s="231"/>
      <c r="CP287" s="19"/>
    </row>
    <row r="288" spans="1:94">
      <c r="A288">
        <v>263</v>
      </c>
      <c r="B288" s="19"/>
      <c r="C288" s="19"/>
      <c r="D288" s="231"/>
      <c r="E288" s="231"/>
      <c r="F288" s="231"/>
      <c r="I288" s="19"/>
      <c r="J288" s="19"/>
      <c r="Q288" s="19"/>
      <c r="R288" s="19"/>
      <c r="S288" s="19"/>
      <c r="T288" s="19"/>
      <c r="U288" s="19"/>
      <c r="V288" s="19"/>
      <c r="W288" s="231"/>
      <c r="X288" s="231"/>
      <c r="Y288" s="231"/>
      <c r="Z288" s="231"/>
      <c r="AA288" s="19"/>
      <c r="AB288" s="231"/>
      <c r="AC288" s="19"/>
      <c r="AD288" s="231"/>
      <c r="AE288" s="19"/>
      <c r="AF288" s="19"/>
      <c r="AG288" s="19"/>
      <c r="AH288" s="19"/>
      <c r="AI288" s="19"/>
      <c r="AJ288" s="19"/>
      <c r="AN288" s="52"/>
      <c r="AO288" s="52"/>
      <c r="AP288" s="19"/>
      <c r="AQ288" s="19"/>
      <c r="AR288" s="19"/>
      <c r="AS288" s="19"/>
      <c r="AT288" s="19"/>
      <c r="AU288" s="19"/>
      <c r="AV288" s="19"/>
      <c r="AW288" s="44"/>
      <c r="AX288" s="44"/>
      <c r="AY288" s="44"/>
      <c r="AZ288" s="44"/>
      <c r="BA288" s="44"/>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M288" s="19"/>
      <c r="CN288" s="231"/>
      <c r="CO288" s="231"/>
      <c r="CP288" s="19"/>
    </row>
    <row r="289" spans="1:94">
      <c r="A289">
        <v>264</v>
      </c>
      <c r="B289" s="19"/>
      <c r="C289" s="19"/>
      <c r="D289" s="231"/>
      <c r="E289" s="231"/>
      <c r="F289" s="231"/>
      <c r="I289" s="19"/>
      <c r="J289" s="19"/>
      <c r="Q289" s="19"/>
      <c r="R289" s="19"/>
      <c r="S289" s="19"/>
      <c r="T289" s="19"/>
      <c r="U289" s="19"/>
      <c r="V289" s="19"/>
      <c r="W289" s="231"/>
      <c r="X289" s="231"/>
      <c r="Y289" s="231"/>
      <c r="Z289" s="231"/>
      <c r="AA289" s="19"/>
      <c r="AB289" s="231"/>
      <c r="AC289" s="19"/>
      <c r="AD289" s="231"/>
      <c r="AE289" s="19"/>
      <c r="AF289" s="19"/>
      <c r="AG289" s="19"/>
      <c r="AH289" s="19"/>
      <c r="AI289" s="19"/>
      <c r="AJ289" s="19"/>
      <c r="AN289" s="52"/>
      <c r="AO289" s="52"/>
      <c r="AP289" s="19"/>
      <c r="AQ289" s="19"/>
      <c r="AR289" s="19"/>
      <c r="AS289" s="19"/>
      <c r="AT289" s="19"/>
      <c r="AU289" s="19"/>
      <c r="AV289" s="19"/>
      <c r="AW289" s="44"/>
      <c r="AX289" s="44"/>
      <c r="AY289" s="44"/>
      <c r="AZ289" s="44"/>
      <c r="BA289" s="44"/>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M289" s="19"/>
      <c r="CN289" s="231"/>
      <c r="CO289" s="231"/>
      <c r="CP289" s="19"/>
    </row>
    <row r="290" spans="1:94">
      <c r="A290">
        <v>265</v>
      </c>
      <c r="B290" s="19"/>
      <c r="C290" s="19"/>
      <c r="D290" s="231"/>
      <c r="E290" s="231"/>
      <c r="F290" s="231"/>
      <c r="I290" s="19"/>
      <c r="J290" s="19"/>
      <c r="Q290" s="19"/>
      <c r="R290" s="19"/>
      <c r="S290" s="19"/>
      <c r="T290" s="19"/>
      <c r="U290" s="19"/>
      <c r="V290" s="19"/>
      <c r="W290" s="231"/>
      <c r="X290" s="231"/>
      <c r="Y290" s="231"/>
      <c r="Z290" s="231"/>
      <c r="AA290" s="19"/>
      <c r="AB290" s="231"/>
      <c r="AC290" s="19"/>
      <c r="AD290" s="231"/>
      <c r="AE290" s="19"/>
      <c r="AF290" s="19"/>
      <c r="AG290" s="19"/>
      <c r="AH290" s="19"/>
      <c r="AI290" s="19"/>
      <c r="AJ290" s="19"/>
      <c r="AN290" s="52"/>
      <c r="AO290" s="52"/>
      <c r="AP290" s="19"/>
      <c r="AQ290" s="19"/>
      <c r="AR290" s="19"/>
      <c r="AS290" s="19"/>
      <c r="AT290" s="19"/>
      <c r="AU290" s="19"/>
      <c r="AV290" s="19"/>
      <c r="AW290" s="44"/>
      <c r="AX290" s="44"/>
      <c r="AY290" s="44"/>
      <c r="AZ290" s="44"/>
      <c r="BA290" s="44"/>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M290" s="19"/>
      <c r="CN290" s="231"/>
      <c r="CO290" s="231"/>
      <c r="CP290" s="19"/>
    </row>
    <row r="291" spans="1:94">
      <c r="A291">
        <v>266</v>
      </c>
      <c r="B291" s="19"/>
      <c r="C291" s="19"/>
      <c r="D291" s="231"/>
      <c r="E291" s="231"/>
      <c r="F291" s="231"/>
      <c r="I291" s="19"/>
      <c r="J291" s="19"/>
      <c r="Q291" s="19"/>
      <c r="R291" s="19"/>
      <c r="S291" s="19"/>
      <c r="T291" s="19"/>
      <c r="U291" s="19"/>
      <c r="V291" s="19"/>
      <c r="W291" s="231"/>
      <c r="X291" s="231"/>
      <c r="Y291" s="231"/>
      <c r="Z291" s="231"/>
      <c r="AA291" s="19"/>
      <c r="AB291" s="231"/>
      <c r="AC291" s="19"/>
      <c r="AD291" s="231"/>
      <c r="AE291" s="19"/>
      <c r="AF291" s="19"/>
      <c r="AG291" s="19"/>
      <c r="AH291" s="19"/>
      <c r="AI291" s="19"/>
      <c r="AJ291" s="19"/>
      <c r="AN291" s="52"/>
      <c r="AO291" s="52"/>
      <c r="AP291" s="19"/>
      <c r="AQ291" s="19"/>
      <c r="AR291" s="19"/>
      <c r="AS291" s="19"/>
      <c r="AT291" s="19"/>
      <c r="AU291" s="19"/>
      <c r="AV291" s="19"/>
      <c r="AW291" s="44"/>
      <c r="AX291" s="44"/>
      <c r="AY291" s="44"/>
      <c r="AZ291" s="44"/>
      <c r="BA291" s="44"/>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M291" s="19"/>
      <c r="CN291" s="231"/>
      <c r="CO291" s="231"/>
      <c r="CP291" s="19"/>
    </row>
    <row r="292" spans="1:94">
      <c r="A292">
        <v>267</v>
      </c>
      <c r="B292" s="19"/>
      <c r="C292" s="19"/>
      <c r="D292" s="231"/>
      <c r="E292" s="231"/>
      <c r="F292" s="231"/>
      <c r="I292" s="19"/>
      <c r="J292" s="19"/>
      <c r="Q292" s="19"/>
      <c r="R292" s="19"/>
      <c r="S292" s="19"/>
      <c r="T292" s="19"/>
      <c r="U292" s="19"/>
      <c r="V292" s="19"/>
      <c r="W292" s="231"/>
      <c r="X292" s="231"/>
      <c r="Y292" s="231"/>
      <c r="Z292" s="231"/>
      <c r="AA292" s="19"/>
      <c r="AB292" s="231"/>
      <c r="AC292" s="19"/>
      <c r="AD292" s="231"/>
      <c r="AE292" s="19"/>
      <c r="AF292" s="19"/>
      <c r="AG292" s="19"/>
      <c r="AH292" s="19"/>
      <c r="AI292" s="19"/>
      <c r="AJ292" s="19"/>
      <c r="AN292" s="52"/>
      <c r="AO292" s="52"/>
      <c r="AP292" s="19"/>
      <c r="AQ292" s="19"/>
      <c r="AR292" s="19"/>
      <c r="AS292" s="19"/>
      <c r="AT292" s="19"/>
      <c r="AU292" s="19"/>
      <c r="AV292" s="19"/>
      <c r="AW292" s="44"/>
      <c r="AX292" s="44"/>
      <c r="AY292" s="44"/>
      <c r="AZ292" s="44"/>
      <c r="BA292" s="44"/>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M292" s="19"/>
      <c r="CN292" s="231"/>
      <c r="CO292" s="231"/>
      <c r="CP292" s="19"/>
    </row>
    <row r="293" spans="1:94">
      <c r="A293">
        <v>268</v>
      </c>
      <c r="B293" s="19"/>
      <c r="C293" s="19"/>
      <c r="D293" s="231"/>
      <c r="E293" s="231"/>
      <c r="F293" s="231"/>
      <c r="I293" s="19"/>
      <c r="J293" s="19"/>
      <c r="Q293" s="19"/>
      <c r="R293" s="19"/>
      <c r="S293" s="19"/>
      <c r="T293" s="19"/>
      <c r="U293" s="19"/>
      <c r="V293" s="19"/>
      <c r="W293" s="231"/>
      <c r="X293" s="231"/>
      <c r="Y293" s="231"/>
      <c r="Z293" s="231"/>
      <c r="AA293" s="19"/>
      <c r="AB293" s="231"/>
      <c r="AC293" s="19"/>
      <c r="AD293" s="231"/>
      <c r="AE293" s="19"/>
      <c r="AF293" s="19"/>
      <c r="AG293" s="19"/>
      <c r="AH293" s="19"/>
      <c r="AI293" s="19"/>
      <c r="AJ293" s="19"/>
      <c r="AN293" s="52"/>
      <c r="AO293" s="52"/>
      <c r="AP293" s="19"/>
      <c r="AQ293" s="19"/>
      <c r="AR293" s="19"/>
      <c r="AS293" s="19"/>
      <c r="AT293" s="19"/>
      <c r="AU293" s="19"/>
      <c r="AV293" s="19"/>
      <c r="AW293" s="44"/>
      <c r="AX293" s="44"/>
      <c r="AY293" s="44"/>
      <c r="AZ293" s="44"/>
      <c r="BA293" s="44"/>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M293" s="19"/>
      <c r="CN293" s="231"/>
      <c r="CO293" s="231"/>
      <c r="CP293" s="19"/>
    </row>
    <row r="294" spans="1:94">
      <c r="A294">
        <v>269</v>
      </c>
      <c r="B294" s="19"/>
      <c r="C294" s="19"/>
      <c r="D294" s="231"/>
      <c r="E294" s="231"/>
      <c r="F294" s="231"/>
      <c r="I294" s="19"/>
      <c r="J294" s="19"/>
      <c r="Q294" s="19"/>
      <c r="R294" s="19"/>
      <c r="S294" s="19"/>
      <c r="T294" s="19"/>
      <c r="U294" s="19"/>
      <c r="V294" s="19"/>
      <c r="W294" s="231"/>
      <c r="X294" s="231"/>
      <c r="Y294" s="231"/>
      <c r="Z294" s="231"/>
      <c r="AA294" s="19"/>
      <c r="AB294" s="231"/>
      <c r="AC294" s="19"/>
      <c r="AD294" s="231"/>
      <c r="AE294" s="19"/>
      <c r="AF294" s="19"/>
      <c r="AG294" s="19"/>
      <c r="AH294" s="19"/>
      <c r="AI294" s="19"/>
      <c r="AJ294" s="19"/>
      <c r="AN294" s="52"/>
      <c r="AO294" s="52"/>
      <c r="AP294" s="19"/>
      <c r="AQ294" s="19"/>
      <c r="AR294" s="19"/>
      <c r="AS294" s="19"/>
      <c r="AT294" s="19"/>
      <c r="AU294" s="19"/>
      <c r="AV294" s="19"/>
      <c r="AW294" s="44"/>
      <c r="AX294" s="44"/>
      <c r="AY294" s="44"/>
      <c r="AZ294" s="44"/>
      <c r="BA294" s="44"/>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M294" s="19"/>
      <c r="CN294" s="231"/>
      <c r="CO294" s="231"/>
      <c r="CP294" s="19"/>
    </row>
    <row r="295" spans="1:94">
      <c r="A295">
        <v>270</v>
      </c>
      <c r="B295" s="19"/>
      <c r="C295" s="19"/>
      <c r="D295" s="231"/>
      <c r="E295" s="231"/>
      <c r="F295" s="231"/>
      <c r="I295" s="19"/>
      <c r="J295" s="19"/>
      <c r="Q295" s="19"/>
      <c r="R295" s="19"/>
      <c r="S295" s="19"/>
      <c r="T295" s="19"/>
      <c r="U295" s="19"/>
      <c r="V295" s="19"/>
      <c r="W295" s="231"/>
      <c r="X295" s="231"/>
      <c r="Y295" s="231"/>
      <c r="Z295" s="231"/>
      <c r="AA295" s="19"/>
      <c r="AB295" s="231"/>
      <c r="AC295" s="19"/>
      <c r="AD295" s="231"/>
      <c r="AE295" s="19"/>
      <c r="AF295" s="19"/>
      <c r="AG295" s="19"/>
      <c r="AH295" s="19"/>
      <c r="AI295" s="19"/>
      <c r="AJ295" s="19"/>
      <c r="AN295" s="52"/>
      <c r="AO295" s="52"/>
      <c r="AP295" s="19"/>
      <c r="AQ295" s="19"/>
      <c r="AR295" s="19"/>
      <c r="AS295" s="19"/>
      <c r="AT295" s="19"/>
      <c r="AU295" s="19"/>
      <c r="AV295" s="19"/>
      <c r="AW295" s="44"/>
      <c r="AX295" s="44"/>
      <c r="AY295" s="44"/>
      <c r="AZ295" s="44"/>
      <c r="BA295" s="44"/>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M295" s="19"/>
      <c r="CN295" s="231"/>
      <c r="CO295" s="231"/>
      <c r="CP295" s="19"/>
    </row>
    <row r="296" spans="1:94">
      <c r="A296">
        <v>271</v>
      </c>
      <c r="B296" s="19"/>
      <c r="C296" s="19"/>
      <c r="D296" s="231"/>
      <c r="E296" s="231"/>
      <c r="F296" s="231"/>
      <c r="I296" s="19"/>
      <c r="J296" s="19"/>
      <c r="Q296" s="19"/>
      <c r="R296" s="19"/>
      <c r="S296" s="19"/>
      <c r="T296" s="19"/>
      <c r="U296" s="19"/>
      <c r="V296" s="19"/>
      <c r="W296" s="231"/>
      <c r="X296" s="231"/>
      <c r="Y296" s="231"/>
      <c r="Z296" s="231"/>
      <c r="AA296" s="19"/>
      <c r="AB296" s="231"/>
      <c r="AC296" s="19"/>
      <c r="AD296" s="231"/>
      <c r="AE296" s="19"/>
      <c r="AF296" s="19"/>
      <c r="AG296" s="19"/>
      <c r="AH296" s="19"/>
      <c r="AI296" s="19"/>
      <c r="AJ296" s="19"/>
      <c r="AN296" s="52"/>
      <c r="AO296" s="52"/>
      <c r="AP296" s="19"/>
      <c r="AQ296" s="19"/>
      <c r="AR296" s="19"/>
      <c r="AS296" s="19"/>
      <c r="AT296" s="19"/>
      <c r="AU296" s="19"/>
      <c r="AV296" s="19"/>
      <c r="AW296" s="44"/>
      <c r="AX296" s="44"/>
      <c r="AY296" s="44"/>
      <c r="AZ296" s="44"/>
      <c r="BA296" s="44"/>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M296" s="19"/>
      <c r="CN296" s="231"/>
      <c r="CO296" s="231"/>
      <c r="CP296" s="19"/>
    </row>
    <row r="297" spans="1:94">
      <c r="A297">
        <v>272</v>
      </c>
      <c r="B297" s="19"/>
      <c r="C297" s="19"/>
      <c r="D297" s="231"/>
      <c r="E297" s="231"/>
      <c r="F297" s="231"/>
      <c r="I297" s="19"/>
      <c r="J297" s="19"/>
      <c r="Q297" s="19"/>
      <c r="R297" s="19"/>
      <c r="S297" s="19"/>
      <c r="T297" s="19"/>
      <c r="U297" s="19"/>
      <c r="V297" s="19"/>
      <c r="W297" s="231"/>
      <c r="X297" s="231"/>
      <c r="Y297" s="231"/>
      <c r="Z297" s="231"/>
      <c r="AA297" s="19"/>
      <c r="AB297" s="231"/>
      <c r="AC297" s="19"/>
      <c r="AD297" s="231"/>
      <c r="AE297" s="19"/>
      <c r="AF297" s="19"/>
      <c r="AG297" s="19"/>
      <c r="AH297" s="19"/>
      <c r="AI297" s="19"/>
      <c r="AJ297" s="19"/>
      <c r="AN297" s="52"/>
      <c r="AO297" s="52"/>
      <c r="AP297" s="19"/>
      <c r="AQ297" s="19"/>
      <c r="AR297" s="19"/>
      <c r="AS297" s="19"/>
      <c r="AT297" s="19"/>
      <c r="AU297" s="19"/>
      <c r="AV297" s="19"/>
      <c r="AW297" s="44"/>
      <c r="AX297" s="44"/>
      <c r="AY297" s="44"/>
      <c r="AZ297" s="44"/>
      <c r="BA297" s="44"/>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M297" s="19"/>
      <c r="CN297" s="231"/>
      <c r="CO297" s="231"/>
      <c r="CP297" s="19"/>
    </row>
    <row r="298" spans="1:94">
      <c r="A298">
        <v>273</v>
      </c>
      <c r="B298" s="19"/>
      <c r="C298" s="19"/>
      <c r="D298" s="231"/>
      <c r="E298" s="231"/>
      <c r="F298" s="231"/>
      <c r="I298" s="19"/>
      <c r="J298" s="19"/>
      <c r="Q298" s="19"/>
      <c r="R298" s="19"/>
      <c r="S298" s="19"/>
      <c r="T298" s="19"/>
      <c r="U298" s="19"/>
      <c r="V298" s="19"/>
      <c r="W298" s="231"/>
      <c r="X298" s="231"/>
      <c r="Y298" s="231"/>
      <c r="Z298" s="231"/>
      <c r="AA298" s="19"/>
      <c r="AB298" s="231"/>
      <c r="AC298" s="19"/>
      <c r="AD298" s="231"/>
      <c r="AE298" s="19"/>
      <c r="AF298" s="19"/>
      <c r="AG298" s="19"/>
      <c r="AH298" s="19"/>
      <c r="AI298" s="19"/>
      <c r="AJ298" s="19"/>
      <c r="AN298" s="52"/>
      <c r="AO298" s="52"/>
      <c r="AP298" s="19"/>
      <c r="AQ298" s="19"/>
      <c r="AR298" s="19"/>
      <c r="AS298" s="19"/>
      <c r="AT298" s="19"/>
      <c r="AU298" s="19"/>
      <c r="AV298" s="19"/>
      <c r="AW298" s="44"/>
      <c r="AX298" s="44"/>
      <c r="AY298" s="44"/>
      <c r="AZ298" s="44"/>
      <c r="BA298" s="44"/>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M298" s="19"/>
      <c r="CN298" s="231"/>
      <c r="CO298" s="231"/>
      <c r="CP298" s="19"/>
    </row>
    <row r="299" spans="1:94">
      <c r="A299">
        <v>274</v>
      </c>
      <c r="B299" s="19"/>
      <c r="C299" s="19"/>
      <c r="D299" s="231"/>
      <c r="E299" s="231"/>
      <c r="F299" s="231"/>
      <c r="I299" s="19"/>
      <c r="J299" s="19"/>
      <c r="Q299" s="19"/>
      <c r="R299" s="19"/>
      <c r="S299" s="19"/>
      <c r="T299" s="19"/>
      <c r="U299" s="19"/>
      <c r="V299" s="19"/>
      <c r="W299" s="231"/>
      <c r="X299" s="231"/>
      <c r="Y299" s="231"/>
      <c r="Z299" s="231"/>
      <c r="AA299" s="19"/>
      <c r="AB299" s="231"/>
      <c r="AC299" s="19"/>
      <c r="AD299" s="231"/>
      <c r="AE299" s="19"/>
      <c r="AF299" s="19"/>
      <c r="AG299" s="19"/>
      <c r="AH299" s="19"/>
      <c r="AI299" s="19"/>
      <c r="AJ299" s="19"/>
      <c r="AN299" s="52"/>
      <c r="AO299" s="52"/>
      <c r="AP299" s="19"/>
      <c r="AQ299" s="19"/>
      <c r="AR299" s="19"/>
      <c r="AS299" s="19"/>
      <c r="AT299" s="19"/>
      <c r="AU299" s="19"/>
      <c r="AV299" s="19"/>
      <c r="AW299" s="44"/>
      <c r="AX299" s="44"/>
      <c r="AY299" s="44"/>
      <c r="AZ299" s="44"/>
      <c r="BA299" s="44"/>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M299" s="19"/>
      <c r="CN299" s="231"/>
      <c r="CO299" s="231"/>
      <c r="CP299" s="19"/>
    </row>
    <row r="300" spans="1:94">
      <c r="A300">
        <v>275</v>
      </c>
      <c r="B300" s="19"/>
      <c r="C300" s="19"/>
      <c r="D300" s="231"/>
      <c r="E300" s="231"/>
      <c r="F300" s="231"/>
      <c r="I300" s="19"/>
      <c r="J300" s="19"/>
      <c r="Q300" s="19"/>
      <c r="R300" s="19"/>
      <c r="S300" s="19"/>
      <c r="T300" s="19"/>
      <c r="U300" s="19"/>
      <c r="V300" s="19"/>
      <c r="W300" s="231"/>
      <c r="X300" s="231"/>
      <c r="Y300" s="231"/>
      <c r="Z300" s="231"/>
      <c r="AA300" s="19"/>
      <c r="AB300" s="231"/>
      <c r="AC300" s="19"/>
      <c r="AD300" s="231"/>
      <c r="AE300" s="19"/>
      <c r="AF300" s="19"/>
      <c r="AG300" s="19"/>
      <c r="AH300" s="19"/>
      <c r="AI300" s="19"/>
      <c r="AJ300" s="19"/>
      <c r="AN300" s="52"/>
      <c r="AO300" s="52"/>
      <c r="AP300" s="19"/>
      <c r="AQ300" s="19"/>
      <c r="AR300" s="19"/>
      <c r="AS300" s="19"/>
      <c r="AT300" s="19"/>
      <c r="AU300" s="19"/>
      <c r="AV300" s="19"/>
      <c r="AW300" s="44"/>
      <c r="AX300" s="44"/>
      <c r="AY300" s="44"/>
      <c r="AZ300" s="44"/>
      <c r="BA300" s="44"/>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M300" s="19"/>
      <c r="CN300" s="231"/>
      <c r="CO300" s="231"/>
      <c r="CP300" s="19"/>
    </row>
    <row r="301" spans="1:94">
      <c r="A301">
        <v>276</v>
      </c>
      <c r="B301" s="19"/>
      <c r="C301" s="19"/>
      <c r="D301" s="231"/>
      <c r="E301" s="231"/>
      <c r="F301" s="231"/>
      <c r="I301" s="19"/>
      <c r="J301" s="19"/>
      <c r="Q301" s="19"/>
      <c r="R301" s="19"/>
      <c r="S301" s="19"/>
      <c r="T301" s="19"/>
      <c r="U301" s="19"/>
      <c r="V301" s="19"/>
      <c r="W301" s="231"/>
      <c r="X301" s="231"/>
      <c r="Y301" s="231"/>
      <c r="Z301" s="231"/>
      <c r="AA301" s="19"/>
      <c r="AB301" s="231"/>
      <c r="AC301" s="19"/>
      <c r="AD301" s="231"/>
      <c r="AE301" s="19"/>
      <c r="AF301" s="19"/>
      <c r="AG301" s="19"/>
      <c r="AH301" s="19"/>
      <c r="AI301" s="19"/>
      <c r="AJ301" s="19"/>
      <c r="AN301" s="52"/>
      <c r="AO301" s="52"/>
      <c r="AP301" s="19"/>
      <c r="AQ301" s="19"/>
      <c r="AR301" s="19"/>
      <c r="AS301" s="19"/>
      <c r="AT301" s="19"/>
      <c r="AU301" s="19"/>
      <c r="AV301" s="19"/>
      <c r="AW301" s="44"/>
      <c r="AX301" s="44"/>
      <c r="AY301" s="44"/>
      <c r="AZ301" s="44"/>
      <c r="BA301" s="44"/>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M301" s="19"/>
      <c r="CN301" s="231"/>
      <c r="CO301" s="231"/>
      <c r="CP301" s="19"/>
    </row>
    <row r="302" spans="1:94">
      <c r="A302">
        <v>277</v>
      </c>
      <c r="B302" s="19"/>
      <c r="C302" s="19"/>
      <c r="D302" s="231"/>
      <c r="E302" s="231"/>
      <c r="F302" s="231"/>
      <c r="I302" s="19"/>
      <c r="J302" s="19"/>
      <c r="Q302" s="19"/>
      <c r="R302" s="19"/>
      <c r="S302" s="19"/>
      <c r="T302" s="19"/>
      <c r="U302" s="19"/>
      <c r="V302" s="19"/>
      <c r="W302" s="231"/>
      <c r="X302" s="231"/>
      <c r="Y302" s="231"/>
      <c r="Z302" s="231"/>
      <c r="AA302" s="19"/>
      <c r="AB302" s="231"/>
      <c r="AC302" s="19"/>
      <c r="AD302" s="231"/>
      <c r="AE302" s="19"/>
      <c r="AF302" s="19"/>
      <c r="AG302" s="19"/>
      <c r="AH302" s="19"/>
      <c r="AI302" s="19"/>
      <c r="AJ302" s="19"/>
      <c r="AN302" s="52"/>
      <c r="AO302" s="52"/>
      <c r="AP302" s="19"/>
      <c r="AQ302" s="19"/>
      <c r="AR302" s="19"/>
      <c r="AS302" s="19"/>
      <c r="AT302" s="19"/>
      <c r="AU302" s="19"/>
      <c r="AV302" s="19"/>
      <c r="AW302" s="44"/>
      <c r="AX302" s="44"/>
      <c r="AY302" s="44"/>
      <c r="AZ302" s="44"/>
      <c r="BA302" s="44"/>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M302" s="19"/>
      <c r="CN302" s="231"/>
      <c r="CO302" s="231"/>
      <c r="CP302" s="19"/>
    </row>
    <row r="303" spans="1:94">
      <c r="A303">
        <v>278</v>
      </c>
      <c r="B303" s="19"/>
      <c r="C303" s="19"/>
      <c r="D303" s="231"/>
      <c r="E303" s="231"/>
      <c r="F303" s="231"/>
      <c r="I303" s="19"/>
      <c r="J303" s="19"/>
      <c r="Q303" s="19"/>
      <c r="R303" s="19"/>
      <c r="S303" s="19"/>
      <c r="T303" s="19"/>
      <c r="U303" s="19"/>
      <c r="V303" s="19"/>
      <c r="W303" s="231"/>
      <c r="X303" s="231"/>
      <c r="Y303" s="231"/>
      <c r="Z303" s="231"/>
      <c r="AA303" s="19"/>
      <c r="AB303" s="231"/>
      <c r="AC303" s="19"/>
      <c r="AD303" s="231"/>
      <c r="AE303" s="19"/>
      <c r="AF303" s="19"/>
      <c r="AG303" s="19"/>
      <c r="AH303" s="19"/>
      <c r="AI303" s="19"/>
      <c r="AJ303" s="19"/>
      <c r="AN303" s="52"/>
      <c r="AO303" s="52"/>
      <c r="AP303" s="19"/>
      <c r="AQ303" s="19"/>
      <c r="AR303" s="19"/>
      <c r="AS303" s="19"/>
      <c r="AT303" s="19"/>
      <c r="AU303" s="19"/>
      <c r="AV303" s="19"/>
      <c r="AW303" s="44"/>
      <c r="AX303" s="44"/>
      <c r="AY303" s="44"/>
      <c r="AZ303" s="44"/>
      <c r="BA303" s="44"/>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M303" s="19"/>
      <c r="CN303" s="231"/>
      <c r="CO303" s="231"/>
      <c r="CP303" s="19"/>
    </row>
    <row r="304" spans="1:94">
      <c r="A304">
        <v>279</v>
      </c>
      <c r="B304" s="19"/>
      <c r="C304" s="19"/>
      <c r="D304" s="231"/>
      <c r="E304" s="231"/>
      <c r="F304" s="231"/>
      <c r="I304" s="19"/>
      <c r="J304" s="19"/>
      <c r="Q304" s="19"/>
      <c r="R304" s="19"/>
      <c r="S304" s="19"/>
      <c r="T304" s="19"/>
      <c r="U304" s="19"/>
      <c r="V304" s="19"/>
      <c r="W304" s="231"/>
      <c r="X304" s="231"/>
      <c r="Y304" s="231"/>
      <c r="Z304" s="231"/>
      <c r="AA304" s="19"/>
      <c r="AB304" s="231"/>
      <c r="AC304" s="19"/>
      <c r="AD304" s="231"/>
      <c r="AE304" s="19"/>
      <c r="AF304" s="19"/>
      <c r="AG304" s="19"/>
      <c r="AH304" s="19"/>
      <c r="AI304" s="19"/>
      <c r="AJ304" s="19"/>
      <c r="AN304" s="52"/>
      <c r="AO304" s="52"/>
      <c r="AP304" s="19"/>
      <c r="AQ304" s="19"/>
      <c r="AR304" s="19"/>
      <c r="AS304" s="19"/>
      <c r="AT304" s="19"/>
      <c r="AU304" s="19"/>
      <c r="AV304" s="19"/>
      <c r="AW304" s="44"/>
      <c r="AX304" s="44"/>
      <c r="AY304" s="44"/>
      <c r="AZ304" s="44"/>
      <c r="BA304" s="44"/>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M304" s="19"/>
      <c r="CN304" s="231"/>
      <c r="CO304" s="231"/>
      <c r="CP304" s="19"/>
    </row>
    <row r="305" spans="1:94">
      <c r="A305">
        <v>280</v>
      </c>
      <c r="B305" s="19"/>
      <c r="C305" s="19"/>
      <c r="D305" s="231"/>
      <c r="E305" s="231"/>
      <c r="F305" s="231"/>
      <c r="I305" s="19"/>
      <c r="J305" s="19"/>
      <c r="Q305" s="19"/>
      <c r="R305" s="19"/>
      <c r="S305" s="19"/>
      <c r="T305" s="19"/>
      <c r="U305" s="19"/>
      <c r="V305" s="19"/>
      <c r="W305" s="231"/>
      <c r="X305" s="231"/>
      <c r="Y305" s="231"/>
      <c r="Z305" s="231"/>
      <c r="AA305" s="19"/>
      <c r="AB305" s="231"/>
      <c r="AC305" s="19"/>
      <c r="AD305" s="231"/>
      <c r="AE305" s="19"/>
      <c r="AF305" s="19"/>
      <c r="AG305" s="19"/>
      <c r="AH305" s="19"/>
      <c r="AI305" s="19"/>
      <c r="AJ305" s="19"/>
      <c r="AN305" s="52"/>
      <c r="AO305" s="52"/>
      <c r="AP305" s="19"/>
      <c r="AQ305" s="19"/>
      <c r="AR305" s="19"/>
      <c r="AS305" s="19"/>
      <c r="AT305" s="19"/>
      <c r="AU305" s="19"/>
      <c r="AV305" s="19"/>
      <c r="AW305" s="44"/>
      <c r="AX305" s="44"/>
      <c r="AY305" s="44"/>
      <c r="AZ305" s="44"/>
      <c r="BA305" s="44"/>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M305" s="19"/>
      <c r="CN305" s="231"/>
      <c r="CO305" s="231"/>
      <c r="CP305" s="19"/>
    </row>
    <row r="306" spans="1:94">
      <c r="A306">
        <v>281</v>
      </c>
      <c r="B306" s="19"/>
      <c r="C306" s="19"/>
      <c r="D306" s="231"/>
      <c r="E306" s="231"/>
      <c r="F306" s="231"/>
      <c r="I306" s="19"/>
      <c r="J306" s="19"/>
      <c r="Q306" s="19"/>
      <c r="R306" s="19"/>
      <c r="S306" s="19"/>
      <c r="T306" s="19"/>
      <c r="U306" s="19"/>
      <c r="V306" s="19"/>
      <c r="W306" s="231"/>
      <c r="X306" s="231"/>
      <c r="Y306" s="231"/>
      <c r="Z306" s="231"/>
      <c r="AA306" s="19"/>
      <c r="AB306" s="231"/>
      <c r="AC306" s="19"/>
      <c r="AD306" s="231"/>
      <c r="AE306" s="19"/>
      <c r="AF306" s="19"/>
      <c r="AG306" s="19"/>
      <c r="AH306" s="19"/>
      <c r="AI306" s="19"/>
      <c r="AJ306" s="19"/>
      <c r="AN306" s="52"/>
      <c r="AO306" s="52"/>
      <c r="AP306" s="19"/>
      <c r="AQ306" s="19"/>
      <c r="AR306" s="19"/>
      <c r="AS306" s="19"/>
      <c r="AT306" s="19"/>
      <c r="AU306" s="19"/>
      <c r="AV306" s="19"/>
      <c r="AW306" s="44"/>
      <c r="AX306" s="44"/>
      <c r="AY306" s="44"/>
      <c r="AZ306" s="44"/>
      <c r="BA306" s="44"/>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M306" s="19"/>
      <c r="CN306" s="231"/>
      <c r="CO306" s="231"/>
      <c r="CP306" s="19"/>
    </row>
    <row r="307" spans="1:94">
      <c r="A307">
        <v>282</v>
      </c>
      <c r="B307" s="19"/>
      <c r="C307" s="19"/>
      <c r="D307" s="231"/>
      <c r="E307" s="231"/>
      <c r="F307" s="231"/>
      <c r="I307" s="19"/>
      <c r="J307" s="19"/>
      <c r="Q307" s="19"/>
      <c r="R307" s="19"/>
      <c r="S307" s="19"/>
      <c r="T307" s="19"/>
      <c r="U307" s="19"/>
      <c r="V307" s="19"/>
      <c r="W307" s="231"/>
      <c r="X307" s="231"/>
      <c r="Y307" s="231"/>
      <c r="Z307" s="231"/>
      <c r="AA307" s="19"/>
      <c r="AB307" s="231"/>
      <c r="AC307" s="19"/>
      <c r="AD307" s="231"/>
      <c r="AE307" s="19"/>
      <c r="AF307" s="19"/>
      <c r="AG307" s="19"/>
      <c r="AH307" s="19"/>
      <c r="AI307" s="19"/>
      <c r="AJ307" s="19"/>
      <c r="AN307" s="52"/>
      <c r="AO307" s="52"/>
      <c r="AP307" s="19"/>
      <c r="AQ307" s="19"/>
      <c r="AR307" s="19"/>
      <c r="AS307" s="19"/>
      <c r="AT307" s="19"/>
      <c r="AU307" s="19"/>
      <c r="AV307" s="19"/>
      <c r="AW307" s="44"/>
      <c r="AX307" s="44"/>
      <c r="AY307" s="44"/>
      <c r="AZ307" s="44"/>
      <c r="BA307" s="44"/>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M307" s="19"/>
      <c r="CN307" s="231"/>
      <c r="CO307" s="231"/>
      <c r="CP307" s="19"/>
    </row>
    <row r="308" spans="1:94">
      <c r="A308">
        <v>283</v>
      </c>
      <c r="B308" s="19"/>
      <c r="C308" s="19"/>
      <c r="D308" s="231"/>
      <c r="E308" s="231"/>
      <c r="F308" s="231"/>
      <c r="I308" s="19"/>
      <c r="J308" s="19"/>
      <c r="Q308" s="19"/>
      <c r="R308" s="19"/>
      <c r="S308" s="19"/>
      <c r="T308" s="19"/>
      <c r="U308" s="19"/>
      <c r="V308" s="19"/>
      <c r="W308" s="231"/>
      <c r="X308" s="231"/>
      <c r="Y308" s="231"/>
      <c r="Z308" s="231"/>
      <c r="AA308" s="19"/>
      <c r="AB308" s="231"/>
      <c r="AC308" s="19"/>
      <c r="AD308" s="231"/>
      <c r="AE308" s="19"/>
      <c r="AF308" s="19"/>
      <c r="AG308" s="19"/>
      <c r="AH308" s="19"/>
      <c r="AI308" s="19"/>
      <c r="AJ308" s="19"/>
      <c r="AN308" s="52"/>
      <c r="AO308" s="52"/>
      <c r="AP308" s="19"/>
      <c r="AQ308" s="19"/>
      <c r="AR308" s="19"/>
      <c r="AS308" s="19"/>
      <c r="AT308" s="19"/>
      <c r="AU308" s="19"/>
      <c r="AV308" s="19"/>
      <c r="AW308" s="44"/>
      <c r="AX308" s="44"/>
      <c r="AY308" s="44"/>
      <c r="AZ308" s="44"/>
      <c r="BA308" s="44"/>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M308" s="19"/>
      <c r="CN308" s="231"/>
      <c r="CO308" s="231"/>
      <c r="CP308" s="19"/>
    </row>
    <row r="309" spans="1:94">
      <c r="A309">
        <v>284</v>
      </c>
      <c r="B309" s="19"/>
      <c r="C309" s="19"/>
      <c r="D309" s="231"/>
      <c r="E309" s="231"/>
      <c r="F309" s="231"/>
      <c r="I309" s="19"/>
      <c r="J309" s="19"/>
      <c r="Q309" s="19"/>
      <c r="R309" s="19"/>
      <c r="S309" s="19"/>
      <c r="T309" s="19"/>
      <c r="U309" s="19"/>
      <c r="V309" s="19"/>
      <c r="W309" s="231"/>
      <c r="X309" s="231"/>
      <c r="Y309" s="231"/>
      <c r="Z309" s="231"/>
      <c r="AA309" s="19"/>
      <c r="AB309" s="231"/>
      <c r="AC309" s="19"/>
      <c r="AD309" s="231"/>
      <c r="AE309" s="19"/>
      <c r="AF309" s="19"/>
      <c r="AG309" s="19"/>
      <c r="AH309" s="19"/>
      <c r="AI309" s="19"/>
      <c r="AJ309" s="19"/>
      <c r="AN309" s="52"/>
      <c r="AO309" s="52"/>
      <c r="AP309" s="19"/>
      <c r="AQ309" s="19"/>
      <c r="AR309" s="19"/>
      <c r="AS309" s="19"/>
      <c r="AT309" s="19"/>
      <c r="AU309" s="19"/>
      <c r="AV309" s="19"/>
      <c r="AW309" s="44"/>
      <c r="AX309" s="44"/>
      <c r="AY309" s="44"/>
      <c r="AZ309" s="44"/>
      <c r="BA309" s="44"/>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M309" s="19"/>
      <c r="CN309" s="231"/>
      <c r="CO309" s="231"/>
      <c r="CP309" s="19"/>
    </row>
    <row r="310" spans="1:94">
      <c r="A310">
        <v>285</v>
      </c>
      <c r="B310" s="19"/>
      <c r="C310" s="19"/>
      <c r="D310" s="231"/>
      <c r="E310" s="231"/>
      <c r="F310" s="231"/>
      <c r="I310" s="19"/>
      <c r="J310" s="19"/>
      <c r="Q310" s="19"/>
      <c r="R310" s="19"/>
      <c r="S310" s="19"/>
      <c r="T310" s="19"/>
      <c r="U310" s="19"/>
      <c r="V310" s="19"/>
      <c r="W310" s="231"/>
      <c r="X310" s="231"/>
      <c r="Y310" s="231"/>
      <c r="Z310" s="231"/>
      <c r="AA310" s="19"/>
      <c r="AB310" s="231"/>
      <c r="AC310" s="19"/>
      <c r="AD310" s="231"/>
      <c r="AE310" s="19"/>
      <c r="AF310" s="19"/>
      <c r="AG310" s="19"/>
      <c r="AH310" s="19"/>
      <c r="AI310" s="19"/>
      <c r="AJ310" s="19"/>
      <c r="AN310" s="52"/>
      <c r="AO310" s="52"/>
      <c r="AP310" s="19"/>
      <c r="AQ310" s="19"/>
      <c r="AR310" s="19"/>
      <c r="AS310" s="19"/>
      <c r="AT310" s="19"/>
      <c r="AU310" s="19"/>
      <c r="AV310" s="19"/>
      <c r="AW310" s="44"/>
      <c r="AX310" s="44"/>
      <c r="AY310" s="44"/>
      <c r="AZ310" s="44"/>
      <c r="BA310" s="44"/>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M310" s="19"/>
      <c r="CN310" s="231"/>
      <c r="CO310" s="231"/>
      <c r="CP310" s="19"/>
    </row>
    <row r="311" spans="1:94">
      <c r="A311">
        <v>286</v>
      </c>
      <c r="B311" s="19"/>
      <c r="C311" s="19"/>
      <c r="D311" s="231"/>
      <c r="E311" s="231"/>
      <c r="F311" s="231"/>
      <c r="I311" s="19"/>
      <c r="J311" s="19"/>
      <c r="Q311" s="19"/>
      <c r="R311" s="19"/>
      <c r="S311" s="19"/>
      <c r="T311" s="19"/>
      <c r="U311" s="19"/>
      <c r="V311" s="19"/>
      <c r="W311" s="231"/>
      <c r="X311" s="231"/>
      <c r="Y311" s="231"/>
      <c r="Z311" s="231"/>
      <c r="AA311" s="19"/>
      <c r="AB311" s="231"/>
      <c r="AC311" s="19"/>
      <c r="AD311" s="231"/>
      <c r="AE311" s="19"/>
      <c r="AF311" s="19"/>
      <c r="AG311" s="19"/>
      <c r="AH311" s="19"/>
      <c r="AI311" s="19"/>
      <c r="AJ311" s="19"/>
      <c r="AN311" s="52"/>
      <c r="AO311" s="52"/>
      <c r="AP311" s="19"/>
      <c r="AQ311" s="19"/>
      <c r="AR311" s="19"/>
      <c r="AS311" s="19"/>
      <c r="AT311" s="19"/>
      <c r="AU311" s="19"/>
      <c r="AV311" s="19"/>
      <c r="AW311" s="44"/>
      <c r="AX311" s="44"/>
      <c r="AY311" s="44"/>
      <c r="AZ311" s="44"/>
      <c r="BA311" s="44"/>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M311" s="19"/>
      <c r="CN311" s="231"/>
      <c r="CO311" s="231"/>
      <c r="CP311" s="19"/>
    </row>
    <row r="312" spans="1:94">
      <c r="A312">
        <v>287</v>
      </c>
      <c r="B312" s="19"/>
      <c r="C312" s="19"/>
      <c r="D312" s="231"/>
      <c r="E312" s="231"/>
      <c r="F312" s="231"/>
      <c r="I312" s="19"/>
      <c r="J312" s="19"/>
      <c r="Q312" s="19"/>
      <c r="R312" s="19"/>
      <c r="S312" s="19"/>
      <c r="T312" s="19"/>
      <c r="U312" s="19"/>
      <c r="V312" s="19"/>
      <c r="W312" s="231"/>
      <c r="X312" s="231"/>
      <c r="Y312" s="231"/>
      <c r="Z312" s="231"/>
      <c r="AA312" s="19"/>
      <c r="AB312" s="231"/>
      <c r="AC312" s="19"/>
      <c r="AD312" s="231"/>
      <c r="AE312" s="19"/>
      <c r="AF312" s="19"/>
      <c r="AG312" s="19"/>
      <c r="AH312" s="19"/>
      <c r="AI312" s="19"/>
      <c r="AJ312" s="19"/>
      <c r="AN312" s="52"/>
      <c r="AO312" s="52"/>
      <c r="AP312" s="19"/>
      <c r="AQ312" s="19"/>
      <c r="AR312" s="19"/>
      <c r="AS312" s="19"/>
      <c r="AT312" s="19"/>
      <c r="AU312" s="19"/>
      <c r="AV312" s="19"/>
      <c r="AW312" s="44"/>
      <c r="AX312" s="44"/>
      <c r="AY312" s="44"/>
      <c r="AZ312" s="44"/>
      <c r="BA312" s="44"/>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M312" s="19"/>
      <c r="CN312" s="231"/>
      <c r="CO312" s="231"/>
      <c r="CP312" s="19"/>
    </row>
    <row r="313" spans="1:94">
      <c r="A313">
        <v>288</v>
      </c>
      <c r="B313" s="19"/>
      <c r="C313" s="19"/>
      <c r="D313" s="231"/>
      <c r="E313" s="231"/>
      <c r="F313" s="231"/>
      <c r="I313" s="19"/>
      <c r="J313" s="19"/>
      <c r="Q313" s="19"/>
      <c r="R313" s="19"/>
      <c r="S313" s="19"/>
      <c r="T313" s="19"/>
      <c r="U313" s="19"/>
      <c r="V313" s="19"/>
      <c r="W313" s="231"/>
      <c r="X313" s="231"/>
      <c r="Y313" s="231"/>
      <c r="Z313" s="231"/>
      <c r="AA313" s="19"/>
      <c r="AB313" s="231"/>
      <c r="AC313" s="19"/>
      <c r="AD313" s="231"/>
      <c r="AE313" s="19"/>
      <c r="AF313" s="19"/>
      <c r="AG313" s="19"/>
      <c r="AH313" s="19"/>
      <c r="AI313" s="19"/>
      <c r="AJ313" s="19"/>
      <c r="AN313" s="52"/>
      <c r="AO313" s="52"/>
      <c r="AP313" s="19"/>
      <c r="AQ313" s="19"/>
      <c r="AR313" s="19"/>
      <c r="AS313" s="19"/>
      <c r="AT313" s="19"/>
      <c r="AU313" s="19"/>
      <c r="AV313" s="19"/>
      <c r="AW313" s="44"/>
      <c r="AX313" s="44"/>
      <c r="AY313" s="44"/>
      <c r="AZ313" s="44"/>
      <c r="BA313" s="44"/>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M313" s="19"/>
      <c r="CN313" s="231"/>
      <c r="CO313" s="231"/>
      <c r="CP313" s="19"/>
    </row>
    <row r="314" spans="1:94">
      <c r="A314">
        <v>289</v>
      </c>
      <c r="B314" s="19"/>
      <c r="C314" s="19"/>
      <c r="D314" s="231"/>
      <c r="E314" s="231"/>
      <c r="F314" s="231"/>
      <c r="I314" s="19"/>
      <c r="J314" s="19"/>
      <c r="Q314" s="19"/>
      <c r="R314" s="19"/>
      <c r="S314" s="19"/>
      <c r="T314" s="19"/>
      <c r="U314" s="19"/>
      <c r="V314" s="19"/>
      <c r="W314" s="231"/>
      <c r="X314" s="231"/>
      <c r="Y314" s="231"/>
      <c r="Z314" s="231"/>
      <c r="AA314" s="19"/>
      <c r="AB314" s="231"/>
      <c r="AC314" s="19"/>
      <c r="AD314" s="231"/>
      <c r="AE314" s="19"/>
      <c r="AF314" s="19"/>
      <c r="AG314" s="19"/>
      <c r="AH314" s="19"/>
      <c r="AI314" s="19"/>
      <c r="AJ314" s="19"/>
      <c r="AN314" s="52"/>
      <c r="AO314" s="52"/>
      <c r="AP314" s="19"/>
      <c r="AQ314" s="19"/>
      <c r="AR314" s="19"/>
      <c r="AS314" s="19"/>
      <c r="AT314" s="19"/>
      <c r="AU314" s="19"/>
      <c r="AV314" s="19"/>
      <c r="AW314" s="44"/>
      <c r="AX314" s="44"/>
      <c r="AY314" s="44"/>
      <c r="AZ314" s="44"/>
      <c r="BA314" s="44"/>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M314" s="19"/>
      <c r="CN314" s="231"/>
      <c r="CO314" s="231"/>
      <c r="CP314" s="19"/>
    </row>
    <row r="315" spans="1:94">
      <c r="A315">
        <v>290</v>
      </c>
      <c r="B315" s="19"/>
      <c r="C315" s="19"/>
      <c r="D315" s="231"/>
      <c r="E315" s="231"/>
      <c r="F315" s="231"/>
      <c r="I315" s="19"/>
      <c r="J315" s="19"/>
      <c r="Q315" s="19"/>
      <c r="R315" s="19"/>
      <c r="S315" s="19"/>
      <c r="T315" s="19"/>
      <c r="U315" s="19"/>
      <c r="V315" s="19"/>
      <c r="W315" s="231"/>
      <c r="X315" s="231"/>
      <c r="Y315" s="231"/>
      <c r="Z315" s="231"/>
      <c r="AA315" s="19"/>
      <c r="AB315" s="231"/>
      <c r="AC315" s="19"/>
      <c r="AD315" s="231"/>
      <c r="AE315" s="19"/>
      <c r="AF315" s="19"/>
      <c r="AG315" s="19"/>
      <c r="AH315" s="19"/>
      <c r="AI315" s="19"/>
      <c r="AJ315" s="19"/>
      <c r="AN315" s="52"/>
      <c r="AO315" s="52"/>
      <c r="AP315" s="19"/>
      <c r="AQ315" s="19"/>
      <c r="AR315" s="19"/>
      <c r="AS315" s="19"/>
      <c r="AT315" s="19"/>
      <c r="AU315" s="19"/>
      <c r="AV315" s="19"/>
      <c r="AW315" s="44"/>
      <c r="AX315" s="44"/>
      <c r="AY315" s="44"/>
      <c r="AZ315" s="44"/>
      <c r="BA315" s="44"/>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M315" s="19"/>
      <c r="CN315" s="231"/>
      <c r="CO315" s="231"/>
      <c r="CP315" s="19"/>
    </row>
    <row r="316" spans="1:94">
      <c r="A316">
        <v>291</v>
      </c>
      <c r="B316" s="19"/>
      <c r="C316" s="19"/>
      <c r="D316" s="231"/>
      <c r="E316" s="231"/>
      <c r="F316" s="231"/>
      <c r="I316" s="19"/>
      <c r="J316" s="19"/>
      <c r="Q316" s="19"/>
      <c r="R316" s="19"/>
      <c r="S316" s="19"/>
      <c r="T316" s="19"/>
      <c r="U316" s="19"/>
      <c r="V316" s="19"/>
      <c r="W316" s="231"/>
      <c r="X316" s="231"/>
      <c r="Y316" s="231"/>
      <c r="Z316" s="231"/>
      <c r="AA316" s="19"/>
      <c r="AB316" s="231"/>
      <c r="AC316" s="19"/>
      <c r="AD316" s="231"/>
      <c r="AE316" s="19"/>
      <c r="AF316" s="19"/>
      <c r="AG316" s="19"/>
      <c r="AH316" s="19"/>
      <c r="AI316" s="19"/>
      <c r="AJ316" s="19"/>
      <c r="AN316" s="52"/>
      <c r="AO316" s="52"/>
      <c r="AP316" s="19"/>
      <c r="AQ316" s="19"/>
      <c r="AR316" s="19"/>
      <c r="AS316" s="19"/>
      <c r="AT316" s="19"/>
      <c r="AU316" s="19"/>
      <c r="AV316" s="19"/>
      <c r="AW316" s="44"/>
      <c r="AX316" s="44"/>
      <c r="AY316" s="44"/>
      <c r="AZ316" s="44"/>
      <c r="BA316" s="44"/>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M316" s="19"/>
      <c r="CN316" s="231"/>
      <c r="CO316" s="231"/>
      <c r="CP316" s="19"/>
    </row>
    <row r="317" spans="1:94">
      <c r="A317">
        <v>292</v>
      </c>
      <c r="B317" s="19"/>
      <c r="C317" s="19"/>
      <c r="D317" s="231"/>
      <c r="E317" s="231"/>
      <c r="F317" s="231"/>
      <c r="I317" s="19"/>
      <c r="J317" s="19"/>
      <c r="Q317" s="19"/>
      <c r="R317" s="19"/>
      <c r="S317" s="19"/>
      <c r="T317" s="19"/>
      <c r="U317" s="19"/>
      <c r="V317" s="19"/>
      <c r="W317" s="231"/>
      <c r="X317" s="231"/>
      <c r="Y317" s="231"/>
      <c r="Z317" s="231"/>
      <c r="AA317" s="19"/>
      <c r="AB317" s="231"/>
      <c r="AC317" s="19"/>
      <c r="AD317" s="231"/>
      <c r="AE317" s="19"/>
      <c r="AF317" s="19"/>
      <c r="AG317" s="19"/>
      <c r="AH317" s="19"/>
      <c r="AI317" s="19"/>
      <c r="AJ317" s="19"/>
      <c r="AN317" s="52"/>
      <c r="AO317" s="52"/>
      <c r="AP317" s="19"/>
      <c r="AQ317" s="19"/>
      <c r="AR317" s="19"/>
      <c r="AS317" s="19"/>
      <c r="AT317" s="19"/>
      <c r="AU317" s="19"/>
      <c r="AV317" s="19"/>
      <c r="AW317" s="44"/>
      <c r="AX317" s="44"/>
      <c r="AY317" s="44"/>
      <c r="AZ317" s="44"/>
      <c r="BA317" s="44"/>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M317" s="19"/>
      <c r="CN317" s="231"/>
      <c r="CO317" s="231"/>
      <c r="CP317" s="19"/>
    </row>
    <row r="318" spans="1:94">
      <c r="A318">
        <v>293</v>
      </c>
      <c r="B318" s="19"/>
      <c r="C318" s="19"/>
      <c r="D318" s="231"/>
      <c r="E318" s="231"/>
      <c r="F318" s="231"/>
      <c r="I318" s="19"/>
      <c r="J318" s="19"/>
      <c r="Q318" s="19"/>
      <c r="R318" s="19"/>
      <c r="S318" s="19"/>
      <c r="T318" s="19"/>
      <c r="U318" s="19"/>
      <c r="V318" s="19"/>
      <c r="W318" s="231"/>
      <c r="X318" s="231"/>
      <c r="Y318" s="231"/>
      <c r="Z318" s="231"/>
      <c r="AA318" s="19"/>
      <c r="AB318" s="231"/>
      <c r="AC318" s="19"/>
      <c r="AD318" s="231"/>
      <c r="AE318" s="19"/>
      <c r="AF318" s="19"/>
      <c r="AG318" s="19"/>
      <c r="AH318" s="19"/>
      <c r="AI318" s="19"/>
      <c r="AJ318" s="19"/>
      <c r="AN318" s="52"/>
      <c r="AO318" s="52"/>
      <c r="AP318" s="19"/>
      <c r="AQ318" s="19"/>
      <c r="AR318" s="19"/>
      <c r="AS318" s="19"/>
      <c r="AT318" s="19"/>
      <c r="AU318" s="19"/>
      <c r="AV318" s="19"/>
      <c r="AW318" s="44"/>
      <c r="AX318" s="44"/>
      <c r="AY318" s="44"/>
      <c r="AZ318" s="44"/>
      <c r="BA318" s="44"/>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M318" s="19"/>
      <c r="CN318" s="231"/>
      <c r="CO318" s="231"/>
      <c r="CP318" s="19"/>
    </row>
    <row r="319" spans="1:94">
      <c r="A319">
        <v>294</v>
      </c>
      <c r="B319" s="19"/>
      <c r="C319" s="19"/>
      <c r="D319" s="231"/>
      <c r="E319" s="231"/>
      <c r="F319" s="231"/>
      <c r="I319" s="19"/>
      <c r="J319" s="19"/>
      <c r="Q319" s="19"/>
      <c r="R319" s="19"/>
      <c r="S319" s="19"/>
      <c r="T319" s="19"/>
      <c r="U319" s="19"/>
      <c r="V319" s="19"/>
      <c r="W319" s="231"/>
      <c r="X319" s="231"/>
      <c r="Y319" s="231"/>
      <c r="Z319" s="231"/>
      <c r="AA319" s="19"/>
      <c r="AB319" s="231"/>
      <c r="AC319" s="19"/>
      <c r="AD319" s="231"/>
      <c r="AE319" s="19"/>
      <c r="AF319" s="19"/>
      <c r="AG319" s="19"/>
      <c r="AH319" s="19"/>
      <c r="AI319" s="19"/>
      <c r="AJ319" s="19"/>
      <c r="AN319" s="52"/>
      <c r="AO319" s="52"/>
      <c r="AP319" s="19"/>
      <c r="AQ319" s="19"/>
      <c r="AR319" s="19"/>
      <c r="AS319" s="19"/>
      <c r="AT319" s="19"/>
      <c r="AU319" s="19"/>
      <c r="AV319" s="19"/>
      <c r="AW319" s="44"/>
      <c r="AX319" s="44"/>
      <c r="AY319" s="44"/>
      <c r="AZ319" s="44"/>
      <c r="BA319" s="44"/>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M319" s="19"/>
      <c r="CN319" s="231"/>
      <c r="CO319" s="231"/>
      <c r="CP319" s="19"/>
    </row>
    <row r="320" spans="1:94">
      <c r="A320">
        <v>295</v>
      </c>
      <c r="B320" s="19"/>
      <c r="C320" s="19"/>
      <c r="D320" s="231"/>
      <c r="E320" s="231"/>
      <c r="F320" s="231"/>
      <c r="I320" s="19"/>
      <c r="J320" s="19"/>
      <c r="Q320" s="19"/>
      <c r="R320" s="19"/>
      <c r="S320" s="19"/>
      <c r="T320" s="19"/>
      <c r="U320" s="19"/>
      <c r="V320" s="19"/>
      <c r="W320" s="231"/>
      <c r="X320" s="231"/>
      <c r="Y320" s="231"/>
      <c r="Z320" s="231"/>
      <c r="AA320" s="19"/>
      <c r="AB320" s="231"/>
      <c r="AC320" s="19"/>
      <c r="AD320" s="231"/>
      <c r="AE320" s="19"/>
      <c r="AF320" s="19"/>
      <c r="AG320" s="19"/>
      <c r="AH320" s="19"/>
      <c r="AI320" s="19"/>
      <c r="AJ320" s="19"/>
      <c r="AN320" s="52"/>
      <c r="AO320" s="52"/>
      <c r="AP320" s="19"/>
      <c r="AQ320" s="19"/>
      <c r="AR320" s="19"/>
      <c r="AS320" s="19"/>
      <c r="AT320" s="19"/>
      <c r="AU320" s="19"/>
      <c r="AV320" s="19"/>
      <c r="AW320" s="44"/>
      <c r="AX320" s="44"/>
      <c r="AY320" s="44"/>
      <c r="AZ320" s="44"/>
      <c r="BA320" s="44"/>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M320" s="19"/>
      <c r="CN320" s="231"/>
      <c r="CO320" s="231"/>
      <c r="CP320" s="19"/>
    </row>
    <row r="321" spans="1:94">
      <c r="A321">
        <v>296</v>
      </c>
      <c r="B321" s="19"/>
      <c r="C321" s="19"/>
      <c r="D321" s="231"/>
      <c r="E321" s="231"/>
      <c r="F321" s="231"/>
      <c r="I321" s="19"/>
      <c r="J321" s="19"/>
      <c r="Q321" s="19"/>
      <c r="R321" s="19"/>
      <c r="S321" s="19"/>
      <c r="T321" s="19"/>
      <c r="U321" s="19"/>
      <c r="V321" s="19"/>
      <c r="W321" s="231"/>
      <c r="X321" s="231"/>
      <c r="Y321" s="231"/>
      <c r="Z321" s="231"/>
      <c r="AA321" s="19"/>
      <c r="AB321" s="231"/>
      <c r="AC321" s="19"/>
      <c r="AD321" s="231"/>
      <c r="AE321" s="19"/>
      <c r="AF321" s="19"/>
      <c r="AG321" s="19"/>
      <c r="AH321" s="19"/>
      <c r="AI321" s="19"/>
      <c r="AJ321" s="19"/>
      <c r="AN321" s="52"/>
      <c r="AO321" s="52"/>
      <c r="AP321" s="19"/>
      <c r="AQ321" s="19"/>
      <c r="AR321" s="19"/>
      <c r="AS321" s="19"/>
      <c r="AT321" s="19"/>
      <c r="AU321" s="19"/>
      <c r="AV321" s="19"/>
      <c r="AW321" s="44"/>
      <c r="AX321" s="44"/>
      <c r="AY321" s="44"/>
      <c r="AZ321" s="44"/>
      <c r="BA321" s="44"/>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M321" s="19"/>
      <c r="CN321" s="231"/>
      <c r="CO321" s="231"/>
      <c r="CP321" s="19"/>
    </row>
    <row r="322" spans="1:94">
      <c r="A322">
        <v>297</v>
      </c>
      <c r="B322" s="19"/>
      <c r="C322" s="19"/>
      <c r="D322" s="231"/>
      <c r="E322" s="231"/>
      <c r="F322" s="231"/>
      <c r="I322" s="19"/>
      <c r="J322" s="19"/>
      <c r="Q322" s="19"/>
      <c r="R322" s="19"/>
      <c r="S322" s="19"/>
      <c r="T322" s="19"/>
      <c r="U322" s="19"/>
      <c r="V322" s="19"/>
      <c r="W322" s="231"/>
      <c r="X322" s="231"/>
      <c r="Y322" s="231"/>
      <c r="Z322" s="231"/>
      <c r="AA322" s="19"/>
      <c r="AB322" s="231"/>
      <c r="AC322" s="19"/>
      <c r="AD322" s="231"/>
      <c r="AE322" s="19"/>
      <c r="AF322" s="19"/>
      <c r="AG322" s="19"/>
      <c r="AH322" s="19"/>
      <c r="AI322" s="19"/>
      <c r="AJ322" s="19"/>
      <c r="AN322" s="52"/>
      <c r="AO322" s="52"/>
      <c r="AP322" s="19"/>
      <c r="AQ322" s="19"/>
      <c r="AR322" s="19"/>
      <c r="AS322" s="19"/>
      <c r="AT322" s="19"/>
      <c r="AU322" s="19"/>
      <c r="AV322" s="19"/>
      <c r="AW322" s="44"/>
      <c r="AX322" s="44"/>
      <c r="AY322" s="44"/>
      <c r="AZ322" s="44"/>
      <c r="BA322" s="44"/>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M322" s="19"/>
      <c r="CN322" s="231"/>
      <c r="CO322" s="231"/>
      <c r="CP322" s="19"/>
    </row>
    <row r="323" spans="1:94">
      <c r="A323">
        <v>298</v>
      </c>
      <c r="B323" s="19"/>
      <c r="C323" s="19"/>
      <c r="D323" s="231"/>
      <c r="E323" s="231"/>
      <c r="F323" s="231"/>
      <c r="I323" s="19"/>
      <c r="J323" s="19"/>
      <c r="Q323" s="19"/>
      <c r="R323" s="19"/>
      <c r="S323" s="19"/>
      <c r="T323" s="19"/>
      <c r="U323" s="19"/>
      <c r="V323" s="19"/>
      <c r="W323" s="231"/>
      <c r="X323" s="231"/>
      <c r="Y323" s="231"/>
      <c r="Z323" s="231"/>
      <c r="AA323" s="19"/>
      <c r="AB323" s="231"/>
      <c r="AC323" s="19"/>
      <c r="AD323" s="231"/>
      <c r="AE323" s="19"/>
      <c r="AF323" s="19"/>
      <c r="AG323" s="19"/>
      <c r="AH323" s="19"/>
      <c r="AI323" s="19"/>
      <c r="AJ323" s="19"/>
      <c r="AN323" s="52"/>
      <c r="AO323" s="52"/>
      <c r="AP323" s="19"/>
      <c r="AQ323" s="19"/>
      <c r="AR323" s="19"/>
      <c r="AS323" s="19"/>
      <c r="AT323" s="19"/>
      <c r="AU323" s="19"/>
      <c r="AV323" s="19"/>
      <c r="AW323" s="44"/>
      <c r="AX323" s="44"/>
      <c r="AY323" s="44"/>
      <c r="AZ323" s="44"/>
      <c r="BA323" s="44"/>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M323" s="19"/>
      <c r="CN323" s="231"/>
      <c r="CO323" s="231"/>
      <c r="CP323" s="19"/>
    </row>
    <row r="324" spans="1:94">
      <c r="A324">
        <v>299</v>
      </c>
      <c r="B324" s="19"/>
      <c r="C324" s="19"/>
      <c r="D324" s="231"/>
      <c r="E324" s="231"/>
      <c r="F324" s="231"/>
      <c r="I324" s="19"/>
      <c r="J324" s="19"/>
      <c r="Q324" s="19"/>
      <c r="R324" s="19"/>
      <c r="S324" s="19"/>
      <c r="T324" s="19"/>
      <c r="U324" s="19"/>
      <c r="V324" s="19"/>
      <c r="W324" s="231"/>
      <c r="X324" s="231"/>
      <c r="Y324" s="231"/>
      <c r="Z324" s="231"/>
      <c r="AA324" s="19"/>
      <c r="AB324" s="231"/>
      <c r="AC324" s="19"/>
      <c r="AD324" s="231"/>
      <c r="AE324" s="19"/>
      <c r="AF324" s="19"/>
      <c r="AG324" s="19"/>
      <c r="AH324" s="19"/>
      <c r="AI324" s="19"/>
      <c r="AJ324" s="19"/>
      <c r="AN324" s="52"/>
      <c r="AO324" s="52"/>
      <c r="AP324" s="19"/>
      <c r="AQ324" s="19"/>
      <c r="AR324" s="19"/>
      <c r="AS324" s="19"/>
      <c r="AT324" s="19"/>
      <c r="AU324" s="19"/>
      <c r="AV324" s="19"/>
      <c r="AW324" s="44"/>
      <c r="AX324" s="44"/>
      <c r="AY324" s="44"/>
      <c r="AZ324" s="44"/>
      <c r="BA324" s="44"/>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M324" s="19"/>
      <c r="CN324" s="231"/>
      <c r="CO324" s="231"/>
      <c r="CP324" s="19"/>
    </row>
    <row r="325" spans="1:94">
      <c r="A325">
        <v>300</v>
      </c>
      <c r="B325" s="19"/>
      <c r="C325" s="19"/>
      <c r="D325" s="231"/>
      <c r="E325" s="231"/>
      <c r="F325" s="231"/>
      <c r="I325" s="19"/>
      <c r="J325" s="19"/>
      <c r="Q325" s="19"/>
      <c r="R325" s="19"/>
      <c r="S325" s="19"/>
      <c r="T325" s="19"/>
      <c r="U325" s="19"/>
      <c r="V325" s="19"/>
      <c r="W325" s="231"/>
      <c r="X325" s="231"/>
      <c r="Y325" s="231"/>
      <c r="Z325" s="231"/>
      <c r="AA325" s="19"/>
      <c r="AB325" s="231"/>
      <c r="AC325" s="19"/>
      <c r="AD325" s="231"/>
      <c r="AE325" s="19"/>
      <c r="AF325" s="19"/>
      <c r="AG325" s="19"/>
      <c r="AH325" s="19"/>
      <c r="AI325" s="19"/>
      <c r="AJ325" s="19"/>
      <c r="AN325" s="52"/>
      <c r="AO325" s="52"/>
      <c r="AP325" s="19"/>
      <c r="AQ325" s="19"/>
      <c r="AR325" s="19"/>
      <c r="AS325" s="19"/>
      <c r="AT325" s="19"/>
      <c r="AU325" s="19"/>
      <c r="AV325" s="19"/>
      <c r="AW325" s="44"/>
      <c r="AX325" s="44"/>
      <c r="AY325" s="44"/>
      <c r="AZ325" s="44"/>
      <c r="BA325" s="44"/>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M325" s="19"/>
      <c r="CN325" s="231"/>
      <c r="CO325" s="231"/>
      <c r="CP325" s="19"/>
    </row>
    <row r="326" spans="1:94">
      <c r="A326">
        <v>301</v>
      </c>
      <c r="B326" s="19"/>
      <c r="C326" s="19"/>
      <c r="D326" s="231"/>
      <c r="E326" s="231"/>
      <c r="F326" s="231"/>
      <c r="I326" s="19"/>
      <c r="J326" s="19"/>
      <c r="Q326" s="19"/>
      <c r="R326" s="19"/>
      <c r="S326" s="19"/>
      <c r="T326" s="19"/>
      <c r="U326" s="19"/>
      <c r="V326" s="19"/>
      <c r="W326" s="231"/>
      <c r="X326" s="231"/>
      <c r="Y326" s="231"/>
      <c r="Z326" s="231"/>
      <c r="AA326" s="19"/>
      <c r="AB326" s="231"/>
      <c r="AC326" s="19"/>
      <c r="AD326" s="231"/>
      <c r="AE326" s="19"/>
      <c r="AF326" s="19"/>
      <c r="AG326" s="19"/>
      <c r="AH326" s="19"/>
      <c r="AI326" s="19"/>
      <c r="AJ326" s="19"/>
      <c r="AN326" s="52"/>
      <c r="AO326" s="52"/>
      <c r="AP326" s="19"/>
      <c r="AQ326" s="19"/>
      <c r="AR326" s="19"/>
      <c r="AS326" s="19"/>
      <c r="AT326" s="19"/>
      <c r="AU326" s="19"/>
      <c r="AV326" s="19"/>
      <c r="AW326" s="44"/>
      <c r="AX326" s="44"/>
      <c r="AY326" s="44"/>
      <c r="AZ326" s="44"/>
      <c r="BA326" s="44"/>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M326" s="19"/>
      <c r="CN326" s="231"/>
      <c r="CO326" s="231"/>
      <c r="CP326" s="19"/>
    </row>
    <row r="327" spans="1:94">
      <c r="A327">
        <v>302</v>
      </c>
      <c r="B327" s="19"/>
      <c r="C327" s="19"/>
      <c r="D327" s="231"/>
      <c r="E327" s="231"/>
      <c r="F327" s="231"/>
      <c r="I327" s="19"/>
      <c r="J327" s="19"/>
      <c r="Q327" s="19"/>
      <c r="R327" s="19"/>
      <c r="S327" s="19"/>
      <c r="T327" s="19"/>
      <c r="U327" s="19"/>
      <c r="V327" s="19"/>
      <c r="W327" s="231"/>
      <c r="X327" s="231"/>
      <c r="Y327" s="231"/>
      <c r="Z327" s="231"/>
      <c r="AA327" s="19"/>
      <c r="AB327" s="231"/>
      <c r="AC327" s="19"/>
      <c r="AD327" s="231"/>
      <c r="AE327" s="19"/>
      <c r="AF327" s="19"/>
      <c r="AG327" s="19"/>
      <c r="AH327" s="19"/>
      <c r="AI327" s="19"/>
      <c r="AJ327" s="19"/>
      <c r="AN327" s="52"/>
      <c r="AO327" s="52"/>
      <c r="AP327" s="19"/>
      <c r="AQ327" s="19"/>
      <c r="AR327" s="19"/>
      <c r="AS327" s="19"/>
      <c r="AT327" s="19"/>
      <c r="AU327" s="19"/>
      <c r="AV327" s="19"/>
      <c r="AW327" s="44"/>
      <c r="AX327" s="44"/>
      <c r="AY327" s="44"/>
      <c r="AZ327" s="44"/>
      <c r="BA327" s="44"/>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M327" s="19"/>
      <c r="CN327" s="231"/>
      <c r="CO327" s="231"/>
      <c r="CP327" s="19"/>
    </row>
    <row r="328" spans="1:94">
      <c r="A328">
        <v>303</v>
      </c>
      <c r="B328" s="19"/>
      <c r="C328" s="19"/>
      <c r="D328" s="231"/>
      <c r="E328" s="231"/>
      <c r="F328" s="231"/>
      <c r="I328" s="19"/>
      <c r="J328" s="19"/>
      <c r="Q328" s="19"/>
      <c r="R328" s="19"/>
      <c r="S328" s="19"/>
      <c r="T328" s="19"/>
      <c r="U328" s="19"/>
      <c r="V328" s="19"/>
      <c r="W328" s="231"/>
      <c r="X328" s="231"/>
      <c r="Y328" s="231"/>
      <c r="Z328" s="231"/>
      <c r="AA328" s="19"/>
      <c r="AB328" s="231"/>
      <c r="AC328" s="19"/>
      <c r="AD328" s="231"/>
      <c r="AE328" s="19"/>
      <c r="AF328" s="19"/>
      <c r="AG328" s="19"/>
      <c r="AH328" s="19"/>
      <c r="AI328" s="19"/>
      <c r="AJ328" s="19"/>
      <c r="AN328" s="52"/>
      <c r="AO328" s="52"/>
      <c r="AP328" s="19"/>
      <c r="AQ328" s="19"/>
      <c r="AR328" s="19"/>
      <c r="AS328" s="19"/>
      <c r="AT328" s="19"/>
      <c r="AU328" s="19"/>
      <c r="AV328" s="19"/>
      <c r="AW328" s="44"/>
      <c r="AX328" s="44"/>
      <c r="AY328" s="44"/>
      <c r="AZ328" s="44"/>
      <c r="BA328" s="44"/>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M328" s="19"/>
      <c r="CN328" s="231"/>
      <c r="CO328" s="231"/>
      <c r="CP328" s="19"/>
    </row>
    <row r="329" spans="1:94">
      <c r="A329">
        <v>304</v>
      </c>
      <c r="B329" s="19"/>
      <c r="C329" s="19"/>
      <c r="D329" s="231"/>
      <c r="E329" s="231"/>
      <c r="F329" s="231"/>
      <c r="I329" s="19"/>
      <c r="J329" s="19"/>
      <c r="Q329" s="19"/>
      <c r="R329" s="19"/>
      <c r="S329" s="19"/>
      <c r="T329" s="19"/>
      <c r="U329" s="19"/>
      <c r="V329" s="19"/>
      <c r="W329" s="231"/>
      <c r="X329" s="231"/>
      <c r="Y329" s="231"/>
      <c r="Z329" s="231"/>
      <c r="AA329" s="19"/>
      <c r="AB329" s="231"/>
      <c r="AC329" s="19"/>
      <c r="AD329" s="231"/>
      <c r="AE329" s="19"/>
      <c r="AF329" s="19"/>
      <c r="AG329" s="19"/>
      <c r="AH329" s="19"/>
      <c r="AI329" s="19"/>
      <c r="AJ329" s="19"/>
      <c r="AN329" s="52"/>
      <c r="AO329" s="52"/>
      <c r="AP329" s="19"/>
      <c r="AQ329" s="19"/>
      <c r="AR329" s="19"/>
      <c r="AS329" s="19"/>
      <c r="AT329" s="19"/>
      <c r="AU329" s="19"/>
      <c r="AV329" s="19"/>
      <c r="AW329" s="44"/>
      <c r="AX329" s="44"/>
      <c r="AY329" s="44"/>
      <c r="AZ329" s="44"/>
      <c r="BA329" s="44"/>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M329" s="19"/>
      <c r="CN329" s="231"/>
      <c r="CO329" s="231"/>
      <c r="CP329" s="19"/>
    </row>
    <row r="330" spans="1:94">
      <c r="A330">
        <v>305</v>
      </c>
      <c r="B330" s="19"/>
      <c r="C330" s="19"/>
      <c r="D330" s="231"/>
      <c r="E330" s="231"/>
      <c r="F330" s="231"/>
      <c r="I330" s="19"/>
      <c r="J330" s="19"/>
      <c r="Q330" s="19"/>
      <c r="R330" s="19"/>
      <c r="S330" s="19"/>
      <c r="T330" s="19"/>
      <c r="U330" s="19"/>
      <c r="V330" s="19"/>
      <c r="W330" s="231"/>
      <c r="X330" s="231"/>
      <c r="Y330" s="231"/>
      <c r="Z330" s="231"/>
      <c r="AA330" s="19"/>
      <c r="AB330" s="231"/>
      <c r="AC330" s="19"/>
      <c r="AD330" s="231"/>
      <c r="AE330" s="19"/>
      <c r="AF330" s="19"/>
      <c r="AG330" s="19"/>
      <c r="AH330" s="19"/>
      <c r="AI330" s="19"/>
      <c r="AJ330" s="19"/>
      <c r="AN330" s="52"/>
      <c r="AO330" s="52"/>
      <c r="AP330" s="19"/>
      <c r="AQ330" s="19"/>
      <c r="AR330" s="19"/>
      <c r="AS330" s="19"/>
      <c r="AT330" s="19"/>
      <c r="AU330" s="19"/>
      <c r="AV330" s="19"/>
      <c r="AW330" s="44"/>
      <c r="AX330" s="44"/>
      <c r="AY330" s="44"/>
      <c r="AZ330" s="44"/>
      <c r="BA330" s="44"/>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M330" s="19"/>
      <c r="CN330" s="231"/>
      <c r="CO330" s="231"/>
      <c r="CP330" s="19"/>
    </row>
    <row r="331" spans="1:94">
      <c r="A331">
        <v>306</v>
      </c>
      <c r="B331" s="19"/>
      <c r="C331" s="19"/>
      <c r="D331" s="231"/>
      <c r="E331" s="231"/>
      <c r="F331" s="231"/>
      <c r="I331" s="19"/>
      <c r="J331" s="19"/>
      <c r="Q331" s="19"/>
      <c r="R331" s="19"/>
      <c r="S331" s="19"/>
      <c r="T331" s="19"/>
      <c r="U331" s="19"/>
      <c r="V331" s="19"/>
      <c r="W331" s="231"/>
      <c r="X331" s="231"/>
      <c r="Y331" s="231"/>
      <c r="Z331" s="231"/>
      <c r="AA331" s="19"/>
      <c r="AB331" s="231"/>
      <c r="AC331" s="19"/>
      <c r="AD331" s="231"/>
      <c r="AE331" s="19"/>
      <c r="AF331" s="19"/>
      <c r="AG331" s="19"/>
      <c r="AH331" s="19"/>
      <c r="AI331" s="19"/>
      <c r="AJ331" s="19"/>
      <c r="AN331" s="52"/>
      <c r="AO331" s="52"/>
      <c r="AP331" s="19"/>
      <c r="AQ331" s="19"/>
      <c r="AR331" s="19"/>
      <c r="AS331" s="19"/>
      <c r="AT331" s="19"/>
      <c r="AU331" s="19"/>
      <c r="AV331" s="19"/>
      <c r="AW331" s="44"/>
      <c r="AX331" s="44"/>
      <c r="AY331" s="44"/>
      <c r="AZ331" s="44"/>
      <c r="BA331" s="44"/>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M331" s="19"/>
      <c r="CN331" s="231"/>
      <c r="CO331" s="231"/>
      <c r="CP331" s="19"/>
    </row>
    <row r="332" spans="1:94">
      <c r="A332">
        <v>307</v>
      </c>
      <c r="B332" s="19"/>
      <c r="C332" s="19"/>
      <c r="D332" s="231"/>
      <c r="E332" s="231"/>
      <c r="F332" s="231"/>
      <c r="I332" s="19"/>
      <c r="J332" s="19"/>
      <c r="Q332" s="19"/>
      <c r="R332" s="19"/>
      <c r="S332" s="19"/>
      <c r="T332" s="19"/>
      <c r="U332" s="19"/>
      <c r="V332" s="19"/>
      <c r="W332" s="231"/>
      <c r="X332" s="231"/>
      <c r="Y332" s="231"/>
      <c r="Z332" s="231"/>
      <c r="AA332" s="19"/>
      <c r="AB332" s="231"/>
      <c r="AC332" s="19"/>
      <c r="AD332" s="231"/>
      <c r="AE332" s="19"/>
      <c r="AF332" s="19"/>
      <c r="AG332" s="19"/>
      <c r="AH332" s="19"/>
      <c r="AI332" s="19"/>
      <c r="AJ332" s="19"/>
      <c r="AN332" s="52"/>
      <c r="AO332" s="52"/>
      <c r="AP332" s="19"/>
      <c r="AQ332" s="19"/>
      <c r="AR332" s="19"/>
      <c r="AS332" s="19"/>
      <c r="AT332" s="19"/>
      <c r="AU332" s="19"/>
      <c r="AV332" s="19"/>
      <c r="AW332" s="44"/>
      <c r="AX332" s="44"/>
      <c r="AY332" s="44"/>
      <c r="AZ332" s="44"/>
      <c r="BA332" s="44"/>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M332" s="19"/>
      <c r="CN332" s="231"/>
      <c r="CO332" s="231"/>
      <c r="CP332" s="19"/>
    </row>
    <row r="333" spans="1:94">
      <c r="A333">
        <v>308</v>
      </c>
      <c r="B333" s="19"/>
      <c r="C333" s="19"/>
      <c r="D333" s="231"/>
      <c r="E333" s="231"/>
      <c r="F333" s="231"/>
      <c r="I333" s="19"/>
      <c r="J333" s="19"/>
      <c r="Q333" s="19"/>
      <c r="R333" s="19"/>
      <c r="S333" s="19"/>
      <c r="T333" s="19"/>
      <c r="U333" s="19"/>
      <c r="V333" s="19"/>
      <c r="W333" s="231"/>
      <c r="X333" s="231"/>
      <c r="Y333" s="231"/>
      <c r="Z333" s="231"/>
      <c r="AA333" s="19"/>
      <c r="AB333" s="231"/>
      <c r="AC333" s="19"/>
      <c r="AD333" s="231"/>
      <c r="AE333" s="19"/>
      <c r="AF333" s="19"/>
      <c r="AG333" s="19"/>
      <c r="AH333" s="19"/>
      <c r="AI333" s="19"/>
      <c r="AJ333" s="19"/>
      <c r="AN333" s="52"/>
      <c r="AO333" s="52"/>
      <c r="AP333" s="19"/>
      <c r="AQ333" s="19"/>
      <c r="AR333" s="19"/>
      <c r="AS333" s="19"/>
      <c r="AT333" s="19"/>
      <c r="AU333" s="19"/>
      <c r="AV333" s="19"/>
      <c r="AW333" s="44"/>
      <c r="AX333" s="44"/>
      <c r="AY333" s="44"/>
      <c r="AZ333" s="44"/>
      <c r="BA333" s="44"/>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M333" s="19"/>
      <c r="CN333" s="231"/>
      <c r="CO333" s="231"/>
      <c r="CP333" s="19"/>
    </row>
    <row r="334" spans="1:94">
      <c r="A334">
        <v>309</v>
      </c>
      <c r="B334" s="19"/>
      <c r="C334" s="19"/>
      <c r="D334" s="231"/>
      <c r="E334" s="231"/>
      <c r="F334" s="231"/>
      <c r="I334" s="19"/>
      <c r="J334" s="19"/>
      <c r="Q334" s="19"/>
      <c r="R334" s="19"/>
      <c r="S334" s="19"/>
      <c r="T334" s="19"/>
      <c r="U334" s="19"/>
      <c r="V334" s="19"/>
      <c r="W334" s="231"/>
      <c r="X334" s="231"/>
      <c r="Y334" s="231"/>
      <c r="Z334" s="231"/>
      <c r="AA334" s="19"/>
      <c r="AB334" s="231"/>
      <c r="AC334" s="19"/>
      <c r="AD334" s="231"/>
      <c r="AE334" s="19"/>
      <c r="AF334" s="19"/>
      <c r="AG334" s="19"/>
      <c r="AH334" s="19"/>
      <c r="AI334" s="19"/>
      <c r="AJ334" s="19"/>
      <c r="AN334" s="52"/>
      <c r="AO334" s="52"/>
      <c r="AP334" s="19"/>
      <c r="AQ334" s="19"/>
      <c r="AR334" s="19"/>
      <c r="AS334" s="19"/>
      <c r="AT334" s="19"/>
      <c r="AU334" s="19"/>
      <c r="AV334" s="19"/>
      <c r="AW334" s="44"/>
      <c r="AX334" s="44"/>
      <c r="AY334" s="44"/>
      <c r="AZ334" s="44"/>
      <c r="BA334" s="44"/>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M334" s="19"/>
      <c r="CN334" s="231"/>
      <c r="CO334" s="231"/>
      <c r="CP334" s="19"/>
    </row>
    <row r="335" spans="1:94">
      <c r="A335">
        <v>310</v>
      </c>
      <c r="B335" s="19"/>
      <c r="C335" s="19"/>
      <c r="D335" s="231"/>
      <c r="E335" s="231"/>
      <c r="F335" s="231"/>
      <c r="I335" s="19"/>
      <c r="J335" s="19"/>
      <c r="Q335" s="19"/>
      <c r="R335" s="19"/>
      <c r="S335" s="19"/>
      <c r="T335" s="19"/>
      <c r="U335" s="19"/>
      <c r="V335" s="19"/>
      <c r="W335" s="231"/>
      <c r="X335" s="231"/>
      <c r="Y335" s="231"/>
      <c r="Z335" s="231"/>
      <c r="AA335" s="19"/>
      <c r="AB335" s="231"/>
      <c r="AC335" s="19"/>
      <c r="AD335" s="231"/>
      <c r="AE335" s="19"/>
      <c r="AF335" s="19"/>
      <c r="AG335" s="19"/>
      <c r="AH335" s="19"/>
      <c r="AI335" s="19"/>
      <c r="AJ335" s="19"/>
      <c r="AN335" s="52"/>
      <c r="AO335" s="52"/>
      <c r="AP335" s="19"/>
      <c r="AQ335" s="19"/>
      <c r="AR335" s="19"/>
      <c r="AS335" s="19"/>
      <c r="AT335" s="19"/>
      <c r="AU335" s="19"/>
      <c r="AV335" s="19"/>
      <c r="AW335" s="44"/>
      <c r="AX335" s="44"/>
      <c r="AY335" s="44"/>
      <c r="AZ335" s="44"/>
      <c r="BA335" s="44"/>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M335" s="19"/>
      <c r="CN335" s="231"/>
      <c r="CO335" s="231"/>
      <c r="CP335" s="19"/>
    </row>
    <row r="336" spans="1:94">
      <c r="A336">
        <v>311</v>
      </c>
      <c r="B336" s="19"/>
      <c r="C336" s="19"/>
      <c r="D336" s="231"/>
      <c r="E336" s="231"/>
      <c r="F336" s="231"/>
      <c r="I336" s="19"/>
      <c r="J336" s="19"/>
      <c r="Q336" s="19"/>
      <c r="R336" s="19"/>
      <c r="S336" s="19"/>
      <c r="T336" s="19"/>
      <c r="U336" s="19"/>
      <c r="V336" s="19"/>
      <c r="W336" s="231"/>
      <c r="X336" s="231"/>
      <c r="Y336" s="231"/>
      <c r="Z336" s="231"/>
      <c r="AA336" s="19"/>
      <c r="AB336" s="231"/>
      <c r="AC336" s="19"/>
      <c r="AD336" s="231"/>
      <c r="AE336" s="19"/>
      <c r="AF336" s="19"/>
      <c r="AG336" s="19"/>
      <c r="AH336" s="19"/>
      <c r="AI336" s="19"/>
      <c r="AJ336" s="19"/>
      <c r="AN336" s="52"/>
      <c r="AO336" s="52"/>
      <c r="AP336" s="19"/>
      <c r="AQ336" s="19"/>
      <c r="AR336" s="19"/>
      <c r="AS336" s="19"/>
      <c r="AT336" s="19"/>
      <c r="AU336" s="19"/>
      <c r="AV336" s="19"/>
      <c r="AW336" s="44"/>
      <c r="AX336" s="44"/>
      <c r="AY336" s="44"/>
      <c r="AZ336" s="44"/>
      <c r="BA336" s="44"/>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M336" s="19"/>
      <c r="CN336" s="231"/>
      <c r="CO336" s="231"/>
      <c r="CP336" s="19"/>
    </row>
    <row r="337" spans="1:94">
      <c r="A337">
        <v>312</v>
      </c>
      <c r="B337" s="19"/>
      <c r="C337" s="19"/>
      <c r="D337" s="231"/>
      <c r="E337" s="231"/>
      <c r="F337" s="231"/>
      <c r="I337" s="19"/>
      <c r="J337" s="19"/>
      <c r="Q337" s="19"/>
      <c r="R337" s="19"/>
      <c r="S337" s="19"/>
      <c r="T337" s="19"/>
      <c r="U337" s="19"/>
      <c r="V337" s="19"/>
      <c r="W337" s="231"/>
      <c r="X337" s="231"/>
      <c r="Y337" s="231"/>
      <c r="Z337" s="231"/>
      <c r="AA337" s="19"/>
      <c r="AB337" s="231"/>
      <c r="AC337" s="19"/>
      <c r="AD337" s="231"/>
      <c r="AE337" s="19"/>
      <c r="AF337" s="19"/>
      <c r="AG337" s="19"/>
      <c r="AH337" s="19"/>
      <c r="AI337" s="19"/>
      <c r="AJ337" s="19"/>
      <c r="AN337" s="52"/>
      <c r="AO337" s="52"/>
      <c r="AP337" s="19"/>
      <c r="AQ337" s="19"/>
      <c r="AR337" s="19"/>
      <c r="AS337" s="19"/>
      <c r="AT337" s="19"/>
      <c r="AU337" s="19"/>
      <c r="AV337" s="19"/>
      <c r="AW337" s="44"/>
      <c r="AX337" s="44"/>
      <c r="AY337" s="44"/>
      <c r="AZ337" s="44"/>
      <c r="BA337" s="44"/>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M337" s="19"/>
      <c r="CN337" s="231"/>
      <c r="CO337" s="231"/>
      <c r="CP337" s="19"/>
    </row>
    <row r="338" spans="1:94">
      <c r="A338">
        <v>313</v>
      </c>
      <c r="B338" s="19"/>
      <c r="C338" s="19"/>
      <c r="D338" s="231"/>
      <c r="E338" s="231"/>
      <c r="F338" s="231"/>
      <c r="I338" s="19"/>
      <c r="J338" s="19"/>
      <c r="Q338" s="19"/>
      <c r="R338" s="19"/>
      <c r="S338" s="19"/>
      <c r="T338" s="19"/>
      <c r="U338" s="19"/>
      <c r="V338" s="19"/>
      <c r="W338" s="231"/>
      <c r="X338" s="231"/>
      <c r="Y338" s="231"/>
      <c r="Z338" s="231"/>
      <c r="AA338" s="19"/>
      <c r="AB338" s="231"/>
      <c r="AC338" s="19"/>
      <c r="AD338" s="231"/>
      <c r="AE338" s="19"/>
      <c r="AF338" s="19"/>
      <c r="AG338" s="19"/>
      <c r="AH338" s="19"/>
      <c r="AI338" s="19"/>
      <c r="AJ338" s="19"/>
      <c r="AN338" s="52"/>
      <c r="AO338" s="52"/>
      <c r="AP338" s="19"/>
      <c r="AQ338" s="19"/>
      <c r="AR338" s="19"/>
      <c r="AS338" s="19"/>
      <c r="AT338" s="19"/>
      <c r="AU338" s="19"/>
      <c r="AV338" s="19"/>
      <c r="AW338" s="44"/>
      <c r="AX338" s="44"/>
      <c r="AY338" s="44"/>
      <c r="AZ338" s="44"/>
      <c r="BA338" s="44"/>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M338" s="19"/>
      <c r="CN338" s="231"/>
      <c r="CO338" s="231"/>
      <c r="CP338" s="19"/>
    </row>
    <row r="339" spans="1:94">
      <c r="A339">
        <v>314</v>
      </c>
      <c r="B339" s="19"/>
      <c r="C339" s="19"/>
      <c r="D339" s="231"/>
      <c r="E339" s="231"/>
      <c r="F339" s="231"/>
      <c r="I339" s="19"/>
      <c r="J339" s="19"/>
      <c r="Q339" s="19"/>
      <c r="R339" s="19"/>
      <c r="S339" s="19"/>
      <c r="T339" s="19"/>
      <c r="U339" s="19"/>
      <c r="V339" s="19"/>
      <c r="W339" s="231"/>
      <c r="X339" s="231"/>
      <c r="Y339" s="231"/>
      <c r="Z339" s="231"/>
      <c r="AA339" s="19"/>
      <c r="AB339" s="231"/>
      <c r="AC339" s="19"/>
      <c r="AD339" s="231"/>
      <c r="AE339" s="19"/>
      <c r="AF339" s="19"/>
      <c r="AG339" s="19"/>
      <c r="AH339" s="19"/>
      <c r="AI339" s="19"/>
      <c r="AJ339" s="19"/>
      <c r="AN339" s="52"/>
      <c r="AO339" s="52"/>
      <c r="AP339" s="19"/>
      <c r="AQ339" s="19"/>
      <c r="AR339" s="19"/>
      <c r="AS339" s="19"/>
      <c r="AT339" s="19"/>
      <c r="AU339" s="19"/>
      <c r="AV339" s="19"/>
      <c r="AW339" s="44"/>
      <c r="AX339" s="44"/>
      <c r="AY339" s="44"/>
      <c r="AZ339" s="44"/>
      <c r="BA339" s="44"/>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M339" s="19"/>
      <c r="CN339" s="231"/>
      <c r="CO339" s="231"/>
      <c r="CP339" s="19"/>
    </row>
    <row r="340" spans="1:94">
      <c r="A340">
        <v>315</v>
      </c>
      <c r="B340" s="19"/>
      <c r="C340" s="19"/>
      <c r="D340" s="231"/>
      <c r="E340" s="231"/>
      <c r="F340" s="231"/>
      <c r="I340" s="19"/>
      <c r="J340" s="19"/>
      <c r="Q340" s="19"/>
      <c r="R340" s="19"/>
      <c r="S340" s="19"/>
      <c r="T340" s="19"/>
      <c r="U340" s="19"/>
      <c r="V340" s="19"/>
      <c r="W340" s="231"/>
      <c r="X340" s="231"/>
      <c r="Y340" s="231"/>
      <c r="Z340" s="231"/>
      <c r="AA340" s="19"/>
      <c r="AB340" s="231"/>
      <c r="AC340" s="19"/>
      <c r="AD340" s="231"/>
      <c r="AE340" s="19"/>
      <c r="AF340" s="19"/>
      <c r="AG340" s="19"/>
      <c r="AH340" s="19"/>
      <c r="AI340" s="19"/>
      <c r="AJ340" s="19"/>
      <c r="AN340" s="52"/>
      <c r="AO340" s="52"/>
      <c r="AP340" s="19"/>
      <c r="AQ340" s="19"/>
      <c r="AR340" s="19"/>
      <c r="AS340" s="19"/>
      <c r="AT340" s="19"/>
      <c r="AU340" s="19"/>
      <c r="AV340" s="19"/>
      <c r="AW340" s="44"/>
      <c r="AX340" s="44"/>
      <c r="AY340" s="44"/>
      <c r="AZ340" s="44"/>
      <c r="BA340" s="44"/>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M340" s="19"/>
      <c r="CN340" s="231"/>
      <c r="CO340" s="231"/>
      <c r="CP340" s="19"/>
    </row>
    <row r="341" spans="1:94">
      <c r="A341">
        <v>316</v>
      </c>
      <c r="B341" s="19"/>
      <c r="C341" s="19"/>
      <c r="D341" s="231"/>
      <c r="E341" s="231"/>
      <c r="F341" s="231"/>
      <c r="I341" s="19"/>
      <c r="J341" s="19"/>
      <c r="Q341" s="19"/>
      <c r="R341" s="19"/>
      <c r="S341" s="19"/>
      <c r="T341" s="19"/>
      <c r="U341" s="19"/>
      <c r="V341" s="19"/>
      <c r="W341" s="231"/>
      <c r="X341" s="231"/>
      <c r="Y341" s="231"/>
      <c r="Z341" s="231"/>
      <c r="AA341" s="19"/>
      <c r="AB341" s="231"/>
      <c r="AC341" s="19"/>
      <c r="AD341" s="231"/>
      <c r="AE341" s="19"/>
      <c r="AF341" s="19"/>
      <c r="AG341" s="19"/>
      <c r="AH341" s="19"/>
      <c r="AI341" s="19"/>
      <c r="AJ341" s="19"/>
      <c r="AN341" s="52"/>
      <c r="AO341" s="52"/>
      <c r="AP341" s="19"/>
      <c r="AQ341" s="19"/>
      <c r="AR341" s="19"/>
      <c r="AS341" s="19"/>
      <c r="AT341" s="19"/>
      <c r="AU341" s="19"/>
      <c r="AV341" s="19"/>
      <c r="AW341" s="44"/>
      <c r="AX341" s="44"/>
      <c r="AY341" s="44"/>
      <c r="AZ341" s="44"/>
      <c r="BA341" s="44"/>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M341" s="19"/>
      <c r="CN341" s="231"/>
      <c r="CO341" s="231"/>
      <c r="CP341" s="19"/>
    </row>
    <row r="342" spans="1:94">
      <c r="A342">
        <v>317</v>
      </c>
      <c r="B342" s="19"/>
      <c r="C342" s="19"/>
      <c r="D342" s="231"/>
      <c r="E342" s="231"/>
      <c r="F342" s="231"/>
      <c r="I342" s="19"/>
      <c r="J342" s="19"/>
      <c r="Q342" s="19"/>
      <c r="R342" s="19"/>
      <c r="S342" s="19"/>
      <c r="T342" s="19"/>
      <c r="U342" s="19"/>
      <c r="V342" s="19"/>
      <c r="W342" s="231"/>
      <c r="X342" s="231"/>
      <c r="Y342" s="231"/>
      <c r="Z342" s="231"/>
      <c r="AA342" s="19"/>
      <c r="AB342" s="231"/>
      <c r="AC342" s="19"/>
      <c r="AD342" s="231"/>
      <c r="AE342" s="19"/>
      <c r="AF342" s="19"/>
      <c r="AG342" s="19"/>
      <c r="AH342" s="19"/>
      <c r="AI342" s="19"/>
      <c r="AJ342" s="19"/>
      <c r="AN342" s="52"/>
      <c r="AO342" s="52"/>
      <c r="AP342" s="19"/>
      <c r="AQ342" s="19"/>
      <c r="AR342" s="19"/>
      <c r="AS342" s="19"/>
      <c r="AT342" s="19"/>
      <c r="AU342" s="19"/>
      <c r="AV342" s="19"/>
      <c r="AW342" s="44"/>
      <c r="AX342" s="44"/>
      <c r="AY342" s="44"/>
      <c r="AZ342" s="44"/>
      <c r="BA342" s="44"/>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M342" s="19"/>
      <c r="CN342" s="231"/>
      <c r="CO342" s="231"/>
      <c r="CP342" s="19"/>
    </row>
    <row r="343" spans="1:94">
      <c r="A343">
        <v>318</v>
      </c>
      <c r="B343" s="19"/>
      <c r="C343" s="19"/>
      <c r="D343" s="231"/>
      <c r="E343" s="231"/>
      <c r="F343" s="231"/>
      <c r="I343" s="19"/>
      <c r="J343" s="19"/>
      <c r="Q343" s="19"/>
      <c r="R343" s="19"/>
      <c r="S343" s="19"/>
      <c r="T343" s="19"/>
      <c r="U343" s="19"/>
      <c r="V343" s="19"/>
      <c r="W343" s="231"/>
      <c r="X343" s="231"/>
      <c r="Y343" s="231"/>
      <c r="Z343" s="231"/>
      <c r="AA343" s="19"/>
      <c r="AB343" s="231"/>
      <c r="AC343" s="19"/>
      <c r="AD343" s="231"/>
      <c r="AE343" s="19"/>
      <c r="AF343" s="19"/>
      <c r="AG343" s="19"/>
      <c r="AH343" s="19"/>
      <c r="AI343" s="19"/>
      <c r="AJ343" s="19"/>
      <c r="AN343" s="52"/>
      <c r="AO343" s="52"/>
      <c r="AP343" s="19"/>
      <c r="AQ343" s="19"/>
      <c r="AR343" s="19"/>
      <c r="AS343" s="19"/>
      <c r="AT343" s="19"/>
      <c r="AU343" s="19"/>
      <c r="AV343" s="19"/>
      <c r="AW343" s="44"/>
      <c r="AX343" s="44"/>
      <c r="AY343" s="44"/>
      <c r="AZ343" s="44"/>
      <c r="BA343" s="44"/>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M343" s="19"/>
      <c r="CN343" s="231"/>
      <c r="CO343" s="231"/>
      <c r="CP343" s="19"/>
    </row>
    <row r="344" spans="1:94">
      <c r="A344">
        <v>319</v>
      </c>
      <c r="B344" s="19"/>
      <c r="C344" s="19"/>
      <c r="D344" s="231"/>
      <c r="E344" s="231"/>
      <c r="F344" s="231"/>
      <c r="I344" s="19"/>
      <c r="J344" s="19"/>
      <c r="Q344" s="19"/>
      <c r="R344" s="19"/>
      <c r="S344" s="19"/>
      <c r="T344" s="19"/>
      <c r="U344" s="19"/>
      <c r="V344" s="19"/>
      <c r="W344" s="231"/>
      <c r="X344" s="231"/>
      <c r="Y344" s="231"/>
      <c r="Z344" s="231"/>
      <c r="AA344" s="19"/>
      <c r="AB344" s="231"/>
      <c r="AC344" s="19"/>
      <c r="AD344" s="231"/>
      <c r="AE344" s="19"/>
      <c r="AF344" s="19"/>
      <c r="AG344" s="19"/>
      <c r="AH344" s="19"/>
      <c r="AI344" s="19"/>
      <c r="AJ344" s="19"/>
      <c r="AN344" s="52"/>
      <c r="AO344" s="52"/>
      <c r="AP344" s="19"/>
      <c r="AQ344" s="19"/>
      <c r="AR344" s="19"/>
      <c r="AS344" s="19"/>
      <c r="AT344" s="19"/>
      <c r="AU344" s="19"/>
      <c r="AV344" s="19"/>
      <c r="AW344" s="44"/>
      <c r="AX344" s="44"/>
      <c r="AY344" s="44"/>
      <c r="AZ344" s="44"/>
      <c r="BA344" s="44"/>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M344" s="19"/>
      <c r="CN344" s="231"/>
      <c r="CO344" s="231"/>
      <c r="CP344" s="19"/>
    </row>
    <row r="345" spans="1:94">
      <c r="A345">
        <v>320</v>
      </c>
      <c r="B345" s="19"/>
      <c r="C345" s="19"/>
      <c r="D345" s="231"/>
      <c r="E345" s="231"/>
      <c r="F345" s="231"/>
      <c r="I345" s="19"/>
      <c r="J345" s="19"/>
      <c r="Q345" s="19"/>
      <c r="R345" s="19"/>
      <c r="S345" s="19"/>
      <c r="T345" s="19"/>
      <c r="U345" s="19"/>
      <c r="V345" s="19"/>
      <c r="W345" s="231"/>
      <c r="X345" s="231"/>
      <c r="Y345" s="231"/>
      <c r="Z345" s="231"/>
      <c r="AA345" s="19"/>
      <c r="AB345" s="231"/>
      <c r="AC345" s="19"/>
      <c r="AD345" s="231"/>
      <c r="AE345" s="19"/>
      <c r="AF345" s="19"/>
      <c r="AG345" s="19"/>
      <c r="AH345" s="19"/>
      <c r="AI345" s="19"/>
      <c r="AJ345" s="19"/>
      <c r="AN345" s="52"/>
      <c r="AO345" s="52"/>
      <c r="AP345" s="19"/>
      <c r="AQ345" s="19"/>
      <c r="AR345" s="19"/>
      <c r="AS345" s="19"/>
      <c r="AT345" s="19"/>
      <c r="AU345" s="19"/>
      <c r="AV345" s="19"/>
      <c r="AW345" s="44"/>
      <c r="AX345" s="44"/>
      <c r="AY345" s="44"/>
      <c r="AZ345" s="44"/>
      <c r="BA345" s="44"/>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M345" s="19"/>
      <c r="CN345" s="231"/>
      <c r="CO345" s="231"/>
      <c r="CP345" s="19"/>
    </row>
    <row r="346" spans="1:94">
      <c r="A346">
        <v>321</v>
      </c>
      <c r="B346" s="19"/>
      <c r="C346" s="19"/>
      <c r="D346" s="231"/>
      <c r="E346" s="231"/>
      <c r="F346" s="231"/>
      <c r="I346" s="19"/>
      <c r="J346" s="19"/>
      <c r="Q346" s="19"/>
      <c r="R346" s="19"/>
      <c r="S346" s="19"/>
      <c r="T346" s="19"/>
      <c r="U346" s="19"/>
      <c r="V346" s="19"/>
      <c r="W346" s="231"/>
      <c r="X346" s="231"/>
      <c r="Y346" s="231"/>
      <c r="Z346" s="231"/>
      <c r="AA346" s="19"/>
      <c r="AB346" s="231"/>
      <c r="AC346" s="19"/>
      <c r="AD346" s="231"/>
      <c r="AE346" s="19"/>
      <c r="AF346" s="19"/>
      <c r="AG346" s="19"/>
      <c r="AH346" s="19"/>
      <c r="AI346" s="19"/>
      <c r="AJ346" s="19"/>
      <c r="AN346" s="52"/>
      <c r="AO346" s="52"/>
      <c r="AP346" s="19"/>
      <c r="AQ346" s="19"/>
      <c r="AR346" s="19"/>
      <c r="AS346" s="19"/>
      <c r="AT346" s="19"/>
      <c r="AU346" s="19"/>
      <c r="AV346" s="19"/>
      <c r="AW346" s="44"/>
      <c r="AX346" s="44"/>
      <c r="AY346" s="44"/>
      <c r="AZ346" s="44"/>
      <c r="BA346" s="44"/>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M346" s="19"/>
      <c r="CN346" s="231"/>
      <c r="CO346" s="231"/>
      <c r="CP346" s="19"/>
    </row>
    <row r="347" spans="1:94">
      <c r="A347">
        <v>322</v>
      </c>
      <c r="B347" s="19"/>
      <c r="C347" s="19"/>
      <c r="D347" s="231"/>
      <c r="E347" s="231"/>
      <c r="F347" s="231"/>
      <c r="I347" s="19"/>
      <c r="J347" s="19"/>
      <c r="Q347" s="19"/>
      <c r="R347" s="19"/>
      <c r="S347" s="19"/>
      <c r="T347" s="19"/>
      <c r="U347" s="19"/>
      <c r="V347" s="19"/>
      <c r="W347" s="231"/>
      <c r="X347" s="231"/>
      <c r="Y347" s="231"/>
      <c r="Z347" s="231"/>
      <c r="AA347" s="19"/>
      <c r="AB347" s="231"/>
      <c r="AC347" s="19"/>
      <c r="AD347" s="231"/>
      <c r="AE347" s="19"/>
      <c r="AF347" s="19"/>
      <c r="AG347" s="19"/>
      <c r="AH347" s="19"/>
      <c r="AI347" s="19"/>
      <c r="AJ347" s="19"/>
      <c r="AN347" s="52"/>
      <c r="AO347" s="52"/>
      <c r="AP347" s="19"/>
      <c r="AQ347" s="19"/>
      <c r="AR347" s="19"/>
      <c r="AS347" s="19"/>
      <c r="AT347" s="19"/>
      <c r="AU347" s="19"/>
      <c r="AV347" s="19"/>
      <c r="AW347" s="44"/>
      <c r="AX347" s="44"/>
      <c r="AY347" s="44"/>
      <c r="AZ347" s="44"/>
      <c r="BA347" s="44"/>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M347" s="19"/>
      <c r="CN347" s="231"/>
      <c r="CO347" s="231"/>
      <c r="CP347" s="19"/>
    </row>
    <row r="348" spans="1:94">
      <c r="A348">
        <v>323</v>
      </c>
      <c r="B348" s="19"/>
      <c r="C348" s="19"/>
      <c r="D348" s="231"/>
      <c r="E348" s="231"/>
      <c r="F348" s="231"/>
      <c r="I348" s="19"/>
      <c r="J348" s="19"/>
      <c r="Q348" s="19"/>
      <c r="R348" s="19"/>
      <c r="S348" s="19"/>
      <c r="T348" s="19"/>
      <c r="U348" s="19"/>
      <c r="V348" s="19"/>
      <c r="W348" s="231"/>
      <c r="X348" s="231"/>
      <c r="Y348" s="231"/>
      <c r="Z348" s="231"/>
      <c r="AA348" s="19"/>
      <c r="AB348" s="231"/>
      <c r="AC348" s="19"/>
      <c r="AD348" s="231"/>
      <c r="AE348" s="19"/>
      <c r="AF348" s="19"/>
      <c r="AG348" s="19"/>
      <c r="AH348" s="19"/>
      <c r="AI348" s="19"/>
      <c r="AJ348" s="19"/>
      <c r="AN348" s="52"/>
      <c r="AO348" s="52"/>
      <c r="AP348" s="19"/>
      <c r="AQ348" s="19"/>
      <c r="AR348" s="19"/>
      <c r="AS348" s="19"/>
      <c r="AT348" s="19"/>
      <c r="AU348" s="19"/>
      <c r="AV348" s="19"/>
      <c r="AW348" s="44"/>
      <c r="AX348" s="44"/>
      <c r="AY348" s="44"/>
      <c r="AZ348" s="44"/>
      <c r="BA348" s="44"/>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M348" s="19"/>
      <c r="CN348" s="231"/>
      <c r="CO348" s="231"/>
      <c r="CP348" s="19"/>
    </row>
    <row r="349" spans="1:94">
      <c r="A349">
        <v>324</v>
      </c>
      <c r="B349" s="19"/>
      <c r="C349" s="19"/>
      <c r="D349" s="231"/>
      <c r="E349" s="231"/>
      <c r="F349" s="231"/>
      <c r="I349" s="19"/>
      <c r="J349" s="19"/>
      <c r="Q349" s="19"/>
      <c r="R349" s="19"/>
      <c r="S349" s="19"/>
      <c r="T349" s="19"/>
      <c r="U349" s="19"/>
      <c r="V349" s="19"/>
      <c r="W349" s="231"/>
      <c r="X349" s="231"/>
      <c r="Y349" s="231"/>
      <c r="Z349" s="231"/>
      <c r="AA349" s="19"/>
      <c r="AB349" s="231"/>
      <c r="AC349" s="19"/>
      <c r="AD349" s="231"/>
      <c r="AE349" s="19"/>
      <c r="AF349" s="19"/>
      <c r="AG349" s="19"/>
      <c r="AH349" s="19"/>
      <c r="AI349" s="19"/>
      <c r="AJ349" s="19"/>
      <c r="AN349" s="52"/>
      <c r="AO349" s="52"/>
      <c r="AP349" s="19"/>
      <c r="AQ349" s="19"/>
      <c r="AR349" s="19"/>
      <c r="AS349" s="19"/>
      <c r="AT349" s="19"/>
      <c r="AU349" s="19"/>
      <c r="AV349" s="19"/>
      <c r="AW349" s="44"/>
      <c r="AX349" s="44"/>
      <c r="AY349" s="44"/>
      <c r="AZ349" s="44"/>
      <c r="BA349" s="44"/>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M349" s="19"/>
      <c r="CN349" s="231"/>
      <c r="CO349" s="231"/>
      <c r="CP349" s="19"/>
    </row>
    <row r="350" spans="1:94">
      <c r="A350">
        <v>325</v>
      </c>
      <c r="B350" s="19"/>
      <c r="C350" s="19"/>
      <c r="D350" s="231"/>
      <c r="E350" s="231"/>
      <c r="F350" s="231"/>
      <c r="I350" s="19"/>
      <c r="J350" s="19"/>
      <c r="Q350" s="19"/>
      <c r="R350" s="19"/>
      <c r="S350" s="19"/>
      <c r="T350" s="19"/>
      <c r="U350" s="19"/>
      <c r="V350" s="19"/>
      <c r="W350" s="231"/>
      <c r="X350" s="231"/>
      <c r="Y350" s="231"/>
      <c r="Z350" s="231"/>
      <c r="AA350" s="19"/>
      <c r="AB350" s="231"/>
      <c r="AC350" s="19"/>
      <c r="AD350" s="231"/>
      <c r="AE350" s="19"/>
      <c r="AF350" s="19"/>
      <c r="AG350" s="19"/>
      <c r="AH350" s="19"/>
      <c r="AI350" s="19"/>
      <c r="AJ350" s="19"/>
      <c r="AN350" s="52"/>
      <c r="AO350" s="52"/>
      <c r="AP350" s="19"/>
      <c r="AQ350" s="19"/>
      <c r="AR350" s="19"/>
      <c r="AS350" s="19"/>
      <c r="AT350" s="19"/>
      <c r="AU350" s="19"/>
      <c r="AV350" s="19"/>
      <c r="AW350" s="44"/>
      <c r="AX350" s="44"/>
      <c r="AY350" s="44"/>
      <c r="AZ350" s="44"/>
      <c r="BA350" s="44"/>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M350" s="19"/>
      <c r="CN350" s="231"/>
      <c r="CO350" s="231"/>
      <c r="CP350" s="19"/>
    </row>
    <row r="351" spans="1:94">
      <c r="A351">
        <v>326</v>
      </c>
      <c r="B351" s="19"/>
      <c r="C351" s="19"/>
      <c r="D351" s="231"/>
      <c r="E351" s="231"/>
      <c r="F351" s="231"/>
      <c r="I351" s="19"/>
      <c r="J351" s="19"/>
      <c r="Q351" s="19"/>
      <c r="R351" s="19"/>
      <c r="S351" s="19"/>
      <c r="T351" s="19"/>
      <c r="U351" s="19"/>
      <c r="V351" s="19"/>
      <c r="W351" s="231"/>
      <c r="X351" s="231"/>
      <c r="Y351" s="231"/>
      <c r="Z351" s="231"/>
      <c r="AA351" s="19"/>
      <c r="AB351" s="231"/>
      <c r="AC351" s="19"/>
      <c r="AD351" s="231"/>
      <c r="AE351" s="19"/>
      <c r="AF351" s="19"/>
      <c r="AG351" s="19"/>
      <c r="AH351" s="19"/>
      <c r="AI351" s="19"/>
      <c r="AJ351" s="19"/>
      <c r="AN351" s="52"/>
      <c r="AO351" s="52"/>
      <c r="AP351" s="19"/>
      <c r="AQ351" s="19"/>
      <c r="AR351" s="19"/>
      <c r="AS351" s="19"/>
      <c r="AT351" s="19"/>
      <c r="AU351" s="19"/>
      <c r="AV351" s="19"/>
      <c r="AW351" s="44"/>
      <c r="AX351" s="44"/>
      <c r="AY351" s="44"/>
      <c r="AZ351" s="44"/>
      <c r="BA351" s="44"/>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M351" s="19"/>
      <c r="CN351" s="231"/>
      <c r="CO351" s="231"/>
      <c r="CP351" s="19"/>
    </row>
    <row r="352" spans="1:94">
      <c r="A352">
        <v>327</v>
      </c>
      <c r="B352" s="19"/>
      <c r="C352" s="19"/>
      <c r="D352" s="231"/>
      <c r="E352" s="231"/>
      <c r="F352" s="231"/>
      <c r="I352" s="19"/>
      <c r="J352" s="19"/>
      <c r="Q352" s="19"/>
      <c r="R352" s="19"/>
      <c r="S352" s="19"/>
      <c r="T352" s="19"/>
      <c r="U352" s="19"/>
      <c r="V352" s="19"/>
      <c r="W352" s="231"/>
      <c r="X352" s="231"/>
      <c r="Y352" s="231"/>
      <c r="Z352" s="231"/>
      <c r="AA352" s="19"/>
      <c r="AB352" s="231"/>
      <c r="AC352" s="19"/>
      <c r="AD352" s="231"/>
      <c r="AE352" s="19"/>
      <c r="AF352" s="19"/>
      <c r="AG352" s="19"/>
      <c r="AH352" s="19"/>
      <c r="AI352" s="19"/>
      <c r="AJ352" s="19"/>
      <c r="AN352" s="52"/>
      <c r="AO352" s="52"/>
      <c r="AP352" s="19"/>
      <c r="AQ352" s="19"/>
      <c r="AR352" s="19"/>
      <c r="AS352" s="19"/>
      <c r="AT352" s="19"/>
      <c r="AU352" s="19"/>
      <c r="AV352" s="19"/>
      <c r="AW352" s="44"/>
      <c r="AX352" s="44"/>
      <c r="AY352" s="44"/>
      <c r="AZ352" s="44"/>
      <c r="BA352" s="44"/>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M352" s="19"/>
      <c r="CN352" s="231"/>
      <c r="CO352" s="231"/>
      <c r="CP352" s="19"/>
    </row>
    <row r="353" spans="1:94">
      <c r="A353">
        <v>328</v>
      </c>
      <c r="B353" s="19"/>
      <c r="C353" s="19"/>
      <c r="D353" s="231"/>
      <c r="E353" s="231"/>
      <c r="F353" s="231"/>
      <c r="I353" s="19"/>
      <c r="J353" s="19"/>
      <c r="Q353" s="19"/>
      <c r="R353" s="19"/>
      <c r="S353" s="19"/>
      <c r="T353" s="19"/>
      <c r="U353" s="19"/>
      <c r="V353" s="19"/>
      <c r="W353" s="231"/>
      <c r="X353" s="231"/>
      <c r="Y353" s="231"/>
      <c r="Z353" s="231"/>
      <c r="AA353" s="19"/>
      <c r="AB353" s="231"/>
      <c r="AC353" s="19"/>
      <c r="AD353" s="231"/>
      <c r="AE353" s="19"/>
      <c r="AF353" s="19"/>
      <c r="AG353" s="19"/>
      <c r="AH353" s="19"/>
      <c r="AI353" s="19"/>
      <c r="AJ353" s="19"/>
      <c r="AN353" s="52"/>
      <c r="AO353" s="52"/>
      <c r="AP353" s="19"/>
      <c r="AQ353" s="19"/>
      <c r="AR353" s="19"/>
      <c r="AS353" s="19"/>
      <c r="AT353" s="19"/>
      <c r="AU353" s="19"/>
      <c r="AV353" s="19"/>
      <c r="AW353" s="44"/>
      <c r="AX353" s="44"/>
      <c r="AY353" s="44"/>
      <c r="AZ353" s="44"/>
      <c r="BA353" s="44"/>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M353" s="19"/>
      <c r="CN353" s="231"/>
      <c r="CO353" s="231"/>
      <c r="CP353" s="19"/>
    </row>
    <row r="354" spans="1:94">
      <c r="A354">
        <v>329</v>
      </c>
      <c r="B354" s="19"/>
      <c r="C354" s="19"/>
      <c r="D354" s="231"/>
      <c r="E354" s="231"/>
      <c r="F354" s="231"/>
      <c r="I354" s="19"/>
      <c r="J354" s="19"/>
      <c r="Q354" s="19"/>
      <c r="R354" s="19"/>
      <c r="S354" s="19"/>
      <c r="T354" s="19"/>
      <c r="U354" s="19"/>
      <c r="V354" s="19"/>
      <c r="W354" s="231"/>
      <c r="X354" s="231"/>
      <c r="Y354" s="231"/>
      <c r="Z354" s="231"/>
      <c r="AA354" s="19"/>
      <c r="AB354" s="231"/>
      <c r="AC354" s="19"/>
      <c r="AD354" s="231"/>
      <c r="AE354" s="19"/>
      <c r="AF354" s="19"/>
      <c r="AG354" s="19"/>
      <c r="AH354" s="19"/>
      <c r="AI354" s="19"/>
      <c r="AJ354" s="19"/>
      <c r="AN354" s="52"/>
      <c r="AO354" s="52"/>
      <c r="AP354" s="19"/>
      <c r="AQ354" s="19"/>
      <c r="AR354" s="19"/>
      <c r="AS354" s="19"/>
      <c r="AT354" s="19"/>
      <c r="AU354" s="19"/>
      <c r="AV354" s="19"/>
      <c r="AW354" s="44"/>
      <c r="AX354" s="44"/>
      <c r="AY354" s="44"/>
      <c r="AZ354" s="44"/>
      <c r="BA354" s="44"/>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M354" s="19"/>
      <c r="CN354" s="231"/>
      <c r="CO354" s="231"/>
      <c r="CP354" s="19"/>
    </row>
    <row r="355" spans="1:94">
      <c r="A355">
        <v>330</v>
      </c>
      <c r="B355" s="19"/>
      <c r="C355" s="19"/>
      <c r="D355" s="231"/>
      <c r="E355" s="231"/>
      <c r="F355" s="231"/>
      <c r="I355" s="19"/>
      <c r="J355" s="19"/>
      <c r="Q355" s="19"/>
      <c r="R355" s="19"/>
      <c r="S355" s="19"/>
      <c r="T355" s="19"/>
      <c r="U355" s="19"/>
      <c r="V355" s="19"/>
      <c r="W355" s="231"/>
      <c r="X355" s="231"/>
      <c r="Y355" s="231"/>
      <c r="Z355" s="231"/>
      <c r="AA355" s="19"/>
      <c r="AB355" s="231"/>
      <c r="AC355" s="19"/>
      <c r="AD355" s="231"/>
      <c r="AE355" s="19"/>
      <c r="AF355" s="19"/>
      <c r="AG355" s="19"/>
      <c r="AH355" s="19"/>
      <c r="AI355" s="19"/>
      <c r="AJ355" s="19"/>
      <c r="AN355" s="52"/>
      <c r="AO355" s="52"/>
      <c r="AP355" s="19"/>
      <c r="AQ355" s="19"/>
      <c r="AR355" s="19"/>
      <c r="AS355" s="19"/>
      <c r="AT355" s="19"/>
      <c r="AU355" s="19"/>
      <c r="AV355" s="19"/>
      <c r="AW355" s="44"/>
      <c r="AX355" s="44"/>
      <c r="AY355" s="44"/>
      <c r="AZ355" s="44"/>
      <c r="BA355" s="44"/>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M355" s="19"/>
      <c r="CN355" s="231"/>
      <c r="CO355" s="231"/>
      <c r="CP355" s="19"/>
    </row>
    <row r="356" spans="1:94">
      <c r="A356">
        <v>331</v>
      </c>
      <c r="B356" s="19"/>
      <c r="C356" s="19"/>
      <c r="D356" s="231"/>
      <c r="E356" s="231"/>
      <c r="F356" s="231"/>
      <c r="I356" s="19"/>
      <c r="J356" s="19"/>
      <c r="Q356" s="19"/>
      <c r="R356" s="19"/>
      <c r="S356" s="19"/>
      <c r="T356" s="19"/>
      <c r="U356" s="19"/>
      <c r="V356" s="19"/>
      <c r="W356" s="231"/>
      <c r="X356" s="231"/>
      <c r="Y356" s="231"/>
      <c r="Z356" s="231"/>
      <c r="AA356" s="19"/>
      <c r="AB356" s="231"/>
      <c r="AC356" s="19"/>
      <c r="AD356" s="231"/>
      <c r="AE356" s="19"/>
      <c r="AF356" s="19"/>
      <c r="AG356" s="19"/>
      <c r="AH356" s="19"/>
      <c r="AI356" s="19"/>
      <c r="AJ356" s="19"/>
      <c r="AN356" s="52"/>
      <c r="AO356" s="52"/>
      <c r="AP356" s="19"/>
      <c r="AQ356" s="19"/>
      <c r="AR356" s="19"/>
      <c r="AS356" s="19"/>
      <c r="AT356" s="19"/>
      <c r="AU356" s="19"/>
      <c r="AV356" s="19"/>
      <c r="AW356" s="44"/>
      <c r="AX356" s="44"/>
      <c r="AY356" s="44"/>
      <c r="AZ356" s="44"/>
      <c r="BA356" s="44"/>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M356" s="19"/>
      <c r="CN356" s="231"/>
      <c r="CO356" s="231"/>
      <c r="CP356" s="19"/>
    </row>
    <row r="357" spans="1:94">
      <c r="A357">
        <v>332</v>
      </c>
      <c r="B357" s="19"/>
      <c r="C357" s="19"/>
      <c r="D357" s="231"/>
      <c r="E357" s="231"/>
      <c r="F357" s="231"/>
      <c r="I357" s="19"/>
      <c r="J357" s="19"/>
      <c r="Q357" s="19"/>
      <c r="R357" s="19"/>
      <c r="S357" s="19"/>
      <c r="T357" s="19"/>
      <c r="U357" s="19"/>
      <c r="V357" s="19"/>
      <c r="W357" s="231"/>
      <c r="X357" s="231"/>
      <c r="Y357" s="231"/>
      <c r="Z357" s="231"/>
      <c r="AA357" s="19"/>
      <c r="AB357" s="231"/>
      <c r="AC357" s="19"/>
      <c r="AD357" s="231"/>
      <c r="AE357" s="19"/>
      <c r="AF357" s="19"/>
      <c r="AG357" s="19"/>
      <c r="AH357" s="19"/>
      <c r="AI357" s="19"/>
      <c r="AJ357" s="19"/>
      <c r="AN357" s="52"/>
      <c r="AO357" s="52"/>
      <c r="AP357" s="19"/>
      <c r="AQ357" s="19"/>
      <c r="AR357" s="19"/>
      <c r="AS357" s="19"/>
      <c r="AT357" s="19"/>
      <c r="AU357" s="19"/>
      <c r="AV357" s="19"/>
      <c r="AW357" s="44"/>
      <c r="AX357" s="44"/>
      <c r="AY357" s="44"/>
      <c r="AZ357" s="44"/>
      <c r="BA357" s="44"/>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M357" s="19"/>
      <c r="CN357" s="231"/>
      <c r="CO357" s="231"/>
      <c r="CP357" s="19"/>
    </row>
    <row r="358" spans="1:94">
      <c r="A358">
        <v>333</v>
      </c>
      <c r="B358" s="19"/>
      <c r="C358" s="19"/>
      <c r="D358" s="231"/>
      <c r="E358" s="231"/>
      <c r="F358" s="231"/>
      <c r="I358" s="19"/>
      <c r="J358" s="19"/>
      <c r="Q358" s="19"/>
      <c r="R358" s="19"/>
      <c r="S358" s="19"/>
      <c r="T358" s="19"/>
      <c r="U358" s="19"/>
      <c r="V358" s="19"/>
      <c r="W358" s="231"/>
      <c r="X358" s="231"/>
      <c r="Y358" s="231"/>
      <c r="Z358" s="231"/>
      <c r="AA358" s="19"/>
      <c r="AB358" s="231"/>
      <c r="AC358" s="19"/>
      <c r="AD358" s="231"/>
      <c r="AE358" s="19"/>
      <c r="AF358" s="19"/>
      <c r="AG358" s="19"/>
      <c r="AH358" s="19"/>
      <c r="AI358" s="19"/>
      <c r="AJ358" s="19"/>
      <c r="AN358" s="52"/>
      <c r="AO358" s="52"/>
      <c r="AP358" s="19"/>
      <c r="AQ358" s="19"/>
      <c r="AR358" s="19"/>
      <c r="AS358" s="19"/>
      <c r="AT358" s="19"/>
      <c r="AU358" s="19"/>
      <c r="AV358" s="19"/>
      <c r="AW358" s="44"/>
      <c r="AX358" s="44"/>
      <c r="AY358" s="44"/>
      <c r="AZ358" s="44"/>
      <c r="BA358" s="44"/>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M358" s="19"/>
      <c r="CN358" s="231"/>
      <c r="CO358" s="231"/>
      <c r="CP358" s="19"/>
    </row>
    <row r="359" spans="1:94">
      <c r="A359">
        <v>334</v>
      </c>
      <c r="B359" s="19"/>
      <c r="C359" s="19"/>
      <c r="D359" s="231"/>
      <c r="E359" s="231"/>
      <c r="F359" s="231"/>
      <c r="I359" s="19"/>
      <c r="J359" s="19"/>
      <c r="Q359" s="19"/>
      <c r="R359" s="19"/>
      <c r="S359" s="19"/>
      <c r="T359" s="19"/>
      <c r="U359" s="19"/>
      <c r="V359" s="19"/>
      <c r="W359" s="231"/>
      <c r="X359" s="231"/>
      <c r="Y359" s="231"/>
      <c r="Z359" s="231"/>
      <c r="AA359" s="19"/>
      <c r="AB359" s="231"/>
      <c r="AC359" s="19"/>
      <c r="AD359" s="231"/>
      <c r="AE359" s="19"/>
      <c r="AF359" s="19"/>
      <c r="AG359" s="19"/>
      <c r="AH359" s="19"/>
      <c r="AI359" s="19"/>
      <c r="AJ359" s="19"/>
      <c r="AN359" s="52"/>
      <c r="AO359" s="52"/>
      <c r="AP359" s="19"/>
      <c r="AQ359" s="19"/>
      <c r="AR359" s="19"/>
      <c r="AS359" s="19"/>
      <c r="AT359" s="19"/>
      <c r="AU359" s="19"/>
      <c r="AV359" s="19"/>
      <c r="AW359" s="44"/>
      <c r="AX359" s="44"/>
      <c r="AY359" s="44"/>
      <c r="AZ359" s="44"/>
      <c r="BA359" s="44"/>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M359" s="19"/>
      <c r="CN359" s="231"/>
      <c r="CO359" s="231"/>
      <c r="CP359" s="19"/>
    </row>
    <row r="360" spans="1:94">
      <c r="A360">
        <v>335</v>
      </c>
      <c r="B360" s="19"/>
      <c r="C360" s="19"/>
      <c r="D360" s="231"/>
      <c r="E360" s="231"/>
      <c r="F360" s="231"/>
      <c r="I360" s="19"/>
      <c r="J360" s="19"/>
      <c r="Q360" s="19"/>
      <c r="R360" s="19"/>
      <c r="S360" s="19"/>
      <c r="T360" s="19"/>
      <c r="U360" s="19"/>
      <c r="V360" s="19"/>
      <c r="W360" s="231"/>
      <c r="X360" s="231"/>
      <c r="Y360" s="231"/>
      <c r="Z360" s="231"/>
      <c r="AA360" s="19"/>
      <c r="AB360" s="231"/>
      <c r="AC360" s="19"/>
      <c r="AD360" s="231"/>
      <c r="AE360" s="19"/>
      <c r="AF360" s="19"/>
      <c r="AG360" s="19"/>
      <c r="AH360" s="19"/>
      <c r="AI360" s="19"/>
      <c r="AJ360" s="19"/>
      <c r="AN360" s="52"/>
      <c r="AO360" s="52"/>
      <c r="AP360" s="19"/>
      <c r="AQ360" s="19"/>
      <c r="AR360" s="19"/>
      <c r="AS360" s="19"/>
      <c r="AT360" s="19"/>
      <c r="AU360" s="19"/>
      <c r="AV360" s="19"/>
      <c r="AW360" s="44"/>
      <c r="AX360" s="44"/>
      <c r="AY360" s="44"/>
      <c r="AZ360" s="44"/>
      <c r="BA360" s="44"/>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M360" s="19"/>
      <c r="CN360" s="231"/>
      <c r="CO360" s="231"/>
      <c r="CP360" s="19"/>
    </row>
    <row r="361" spans="1:94">
      <c r="A361">
        <v>336</v>
      </c>
      <c r="B361" s="19"/>
      <c r="C361" s="19"/>
      <c r="D361" s="231"/>
      <c r="E361" s="231"/>
      <c r="F361" s="231"/>
      <c r="I361" s="19"/>
      <c r="J361" s="19"/>
      <c r="Q361" s="19"/>
      <c r="R361" s="19"/>
      <c r="S361" s="19"/>
      <c r="T361" s="19"/>
      <c r="U361" s="19"/>
      <c r="V361" s="19"/>
      <c r="W361" s="231"/>
      <c r="X361" s="231"/>
      <c r="Y361" s="231"/>
      <c r="Z361" s="231"/>
      <c r="AA361" s="19"/>
      <c r="AB361" s="231"/>
      <c r="AC361" s="19"/>
      <c r="AD361" s="231"/>
      <c r="AE361" s="19"/>
      <c r="AF361" s="19"/>
      <c r="AG361" s="19"/>
      <c r="AH361" s="19"/>
      <c r="AI361" s="19"/>
      <c r="AJ361" s="19"/>
      <c r="AN361" s="52"/>
      <c r="AO361" s="52"/>
      <c r="AP361" s="19"/>
      <c r="AQ361" s="19"/>
      <c r="AR361" s="19"/>
      <c r="AS361" s="19"/>
      <c r="AT361" s="19"/>
      <c r="AU361" s="19"/>
      <c r="AV361" s="19"/>
      <c r="AW361" s="44"/>
      <c r="AX361" s="44"/>
      <c r="AY361" s="44"/>
      <c r="AZ361" s="44"/>
      <c r="BA361" s="44"/>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M361" s="19"/>
      <c r="CN361" s="231"/>
      <c r="CO361" s="231"/>
      <c r="CP361" s="19"/>
    </row>
    <row r="362" spans="1:94">
      <c r="A362">
        <v>337</v>
      </c>
      <c r="B362" s="19"/>
      <c r="C362" s="19"/>
      <c r="D362" s="231"/>
      <c r="E362" s="231"/>
      <c r="F362" s="231"/>
      <c r="I362" s="19"/>
      <c r="J362" s="19"/>
      <c r="Q362" s="19"/>
      <c r="R362" s="19"/>
      <c r="S362" s="19"/>
      <c r="T362" s="19"/>
      <c r="U362" s="19"/>
      <c r="V362" s="19"/>
      <c r="W362" s="231"/>
      <c r="X362" s="231"/>
      <c r="Y362" s="231"/>
      <c r="Z362" s="231"/>
      <c r="AA362" s="19"/>
      <c r="AB362" s="231"/>
      <c r="AC362" s="19"/>
      <c r="AD362" s="231"/>
      <c r="AE362" s="19"/>
      <c r="AF362" s="19"/>
      <c r="AG362" s="19"/>
      <c r="AH362" s="19"/>
      <c r="AI362" s="19"/>
      <c r="AJ362" s="19"/>
      <c r="AN362" s="52"/>
      <c r="AO362" s="52"/>
      <c r="AP362" s="19"/>
      <c r="AQ362" s="19"/>
      <c r="AR362" s="19"/>
      <c r="AS362" s="19"/>
      <c r="AT362" s="19"/>
      <c r="AU362" s="19"/>
      <c r="AV362" s="19"/>
      <c r="AW362" s="44"/>
      <c r="AX362" s="44"/>
      <c r="AY362" s="44"/>
      <c r="AZ362" s="44"/>
      <c r="BA362" s="44"/>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M362" s="19"/>
      <c r="CN362" s="231"/>
      <c r="CO362" s="231"/>
      <c r="CP362" s="19"/>
    </row>
    <row r="363" spans="1:94">
      <c r="A363">
        <v>338</v>
      </c>
      <c r="B363" s="19"/>
      <c r="C363" s="19"/>
      <c r="D363" s="231"/>
      <c r="E363" s="231"/>
      <c r="F363" s="231"/>
      <c r="I363" s="19"/>
      <c r="J363" s="19"/>
      <c r="Q363" s="19"/>
      <c r="R363" s="19"/>
      <c r="S363" s="19"/>
      <c r="T363" s="19"/>
      <c r="U363" s="19"/>
      <c r="V363" s="19"/>
      <c r="W363" s="231"/>
      <c r="X363" s="231"/>
      <c r="Y363" s="231"/>
      <c r="Z363" s="231"/>
      <c r="AA363" s="19"/>
      <c r="AB363" s="231"/>
      <c r="AC363" s="19"/>
      <c r="AD363" s="231"/>
      <c r="AE363" s="19"/>
      <c r="AF363" s="19"/>
      <c r="AG363" s="19"/>
      <c r="AH363" s="19"/>
      <c r="AI363" s="19"/>
      <c r="AJ363" s="19"/>
      <c r="AN363" s="52"/>
      <c r="AO363" s="52"/>
      <c r="AP363" s="19"/>
      <c r="AQ363" s="19"/>
      <c r="AR363" s="19"/>
      <c r="AS363" s="19"/>
      <c r="AT363" s="19"/>
      <c r="AU363" s="19"/>
      <c r="AV363" s="19"/>
      <c r="AW363" s="44"/>
      <c r="AX363" s="44"/>
      <c r="AY363" s="44"/>
      <c r="AZ363" s="44"/>
      <c r="BA363" s="44"/>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M363" s="19"/>
      <c r="CN363" s="231"/>
      <c r="CO363" s="231"/>
      <c r="CP363" s="19"/>
    </row>
    <row r="364" spans="1:94">
      <c r="A364">
        <v>339</v>
      </c>
      <c r="B364" s="19"/>
      <c r="C364" s="19"/>
      <c r="D364" s="231"/>
      <c r="E364" s="231"/>
      <c r="F364" s="231"/>
      <c r="I364" s="19"/>
      <c r="J364" s="19"/>
      <c r="Q364" s="19"/>
      <c r="R364" s="19"/>
      <c r="S364" s="19"/>
      <c r="T364" s="19"/>
      <c r="U364" s="19"/>
      <c r="V364" s="19"/>
      <c r="W364" s="231"/>
      <c r="X364" s="231"/>
      <c r="Y364" s="231"/>
      <c r="Z364" s="231"/>
      <c r="AA364" s="19"/>
      <c r="AB364" s="231"/>
      <c r="AC364" s="19"/>
      <c r="AD364" s="231"/>
      <c r="AE364" s="19"/>
      <c r="AF364" s="19"/>
      <c r="AG364" s="19"/>
      <c r="AH364" s="19"/>
      <c r="AI364" s="19"/>
      <c r="AJ364" s="19"/>
      <c r="AN364" s="52"/>
      <c r="AO364" s="52"/>
      <c r="AP364" s="19"/>
      <c r="AQ364" s="19"/>
      <c r="AR364" s="19"/>
      <c r="AS364" s="19"/>
      <c r="AT364" s="19"/>
      <c r="AU364" s="19"/>
      <c r="AV364" s="19"/>
      <c r="AW364" s="44"/>
      <c r="AX364" s="44"/>
      <c r="AY364" s="44"/>
      <c r="AZ364" s="44"/>
      <c r="BA364" s="44"/>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M364" s="19"/>
      <c r="CN364" s="231"/>
      <c r="CO364" s="231"/>
      <c r="CP364" s="19"/>
    </row>
    <row r="365" spans="1:94">
      <c r="A365">
        <v>340</v>
      </c>
      <c r="B365" s="19"/>
      <c r="C365" s="19"/>
      <c r="D365" s="231"/>
      <c r="E365" s="231"/>
      <c r="F365" s="231"/>
      <c r="I365" s="19"/>
      <c r="J365" s="19"/>
      <c r="Q365" s="19"/>
      <c r="R365" s="19"/>
      <c r="S365" s="19"/>
      <c r="T365" s="19"/>
      <c r="U365" s="19"/>
      <c r="V365" s="19"/>
      <c r="W365" s="231"/>
      <c r="X365" s="231"/>
      <c r="Y365" s="231"/>
      <c r="Z365" s="231"/>
      <c r="AA365" s="19"/>
      <c r="AB365" s="231"/>
      <c r="AC365" s="19"/>
      <c r="AD365" s="231"/>
      <c r="AE365" s="19"/>
      <c r="AF365" s="19"/>
      <c r="AG365" s="19"/>
      <c r="AH365" s="19"/>
      <c r="AI365" s="19"/>
      <c r="AJ365" s="19"/>
      <c r="AN365" s="52"/>
      <c r="AO365" s="52"/>
      <c r="AP365" s="19"/>
      <c r="AQ365" s="19"/>
      <c r="AR365" s="19"/>
      <c r="AS365" s="19"/>
      <c r="AT365" s="19"/>
      <c r="AU365" s="19"/>
      <c r="AV365" s="19"/>
      <c r="AW365" s="44"/>
      <c r="AX365" s="44"/>
      <c r="AY365" s="44"/>
      <c r="AZ365" s="44"/>
      <c r="BA365" s="44"/>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M365" s="19"/>
      <c r="CN365" s="231"/>
      <c r="CO365" s="231"/>
      <c r="CP365" s="19"/>
    </row>
    <row r="366" spans="1:94">
      <c r="A366">
        <v>341</v>
      </c>
      <c r="B366" s="19"/>
      <c r="C366" s="19"/>
      <c r="D366" s="231"/>
      <c r="E366" s="231"/>
      <c r="F366" s="231"/>
      <c r="I366" s="19"/>
      <c r="J366" s="19"/>
      <c r="Q366" s="19"/>
      <c r="R366" s="19"/>
      <c r="S366" s="19"/>
      <c r="T366" s="19"/>
      <c r="U366" s="19"/>
      <c r="V366" s="19"/>
      <c r="W366" s="231"/>
      <c r="X366" s="231"/>
      <c r="Y366" s="231"/>
      <c r="Z366" s="231"/>
      <c r="AA366" s="19"/>
      <c r="AB366" s="231"/>
      <c r="AC366" s="19"/>
      <c r="AD366" s="231"/>
      <c r="AE366" s="19"/>
      <c r="AF366" s="19"/>
      <c r="AG366" s="19"/>
      <c r="AH366" s="19"/>
      <c r="AI366" s="19"/>
      <c r="AJ366" s="19"/>
      <c r="AN366" s="52"/>
      <c r="AO366" s="52"/>
      <c r="AP366" s="19"/>
      <c r="AQ366" s="19"/>
      <c r="AR366" s="19"/>
      <c r="AS366" s="19"/>
      <c r="AT366" s="19"/>
      <c r="AU366" s="19"/>
      <c r="AV366" s="19"/>
      <c r="AW366" s="44"/>
      <c r="AX366" s="44"/>
      <c r="AY366" s="44"/>
      <c r="AZ366" s="44"/>
      <c r="BA366" s="44"/>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M366" s="19"/>
      <c r="CN366" s="231"/>
      <c r="CO366" s="231"/>
      <c r="CP366" s="19"/>
    </row>
    <row r="367" spans="1:94">
      <c r="A367">
        <v>342</v>
      </c>
      <c r="B367" s="19"/>
      <c r="C367" s="19"/>
      <c r="D367" s="231"/>
      <c r="E367" s="231"/>
      <c r="F367" s="231"/>
      <c r="I367" s="19"/>
      <c r="J367" s="19"/>
      <c r="Q367" s="19"/>
      <c r="R367" s="19"/>
      <c r="S367" s="19"/>
      <c r="T367" s="19"/>
      <c r="U367" s="19"/>
      <c r="V367" s="19"/>
      <c r="W367" s="231"/>
      <c r="X367" s="231"/>
      <c r="Y367" s="231"/>
      <c r="Z367" s="231"/>
      <c r="AA367" s="19"/>
      <c r="AB367" s="231"/>
      <c r="AC367" s="19"/>
      <c r="AD367" s="231"/>
      <c r="AE367" s="19"/>
      <c r="AF367" s="19"/>
      <c r="AG367" s="19"/>
      <c r="AH367" s="19"/>
      <c r="AI367" s="19"/>
      <c r="AJ367" s="19"/>
      <c r="AN367" s="52"/>
      <c r="AO367" s="52"/>
      <c r="AP367" s="19"/>
      <c r="AQ367" s="19"/>
      <c r="AR367" s="19"/>
      <c r="AS367" s="19"/>
      <c r="AT367" s="19"/>
      <c r="AU367" s="19"/>
      <c r="AV367" s="19"/>
      <c r="AW367" s="44"/>
      <c r="AX367" s="44"/>
      <c r="AY367" s="44"/>
      <c r="AZ367" s="44"/>
      <c r="BA367" s="44"/>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M367" s="19"/>
      <c r="CN367" s="231"/>
      <c r="CO367" s="231"/>
      <c r="CP367" s="19"/>
    </row>
    <row r="368" spans="1:94">
      <c r="A368">
        <v>343</v>
      </c>
      <c r="B368" s="19"/>
      <c r="C368" s="19"/>
      <c r="D368" s="231"/>
      <c r="E368" s="231"/>
      <c r="F368" s="231"/>
      <c r="I368" s="19"/>
      <c r="J368" s="19"/>
      <c r="Q368" s="19"/>
      <c r="R368" s="19"/>
      <c r="S368" s="19"/>
      <c r="T368" s="19"/>
      <c r="U368" s="19"/>
      <c r="V368" s="19"/>
      <c r="W368" s="231"/>
      <c r="X368" s="231"/>
      <c r="Y368" s="231"/>
      <c r="Z368" s="231"/>
      <c r="AA368" s="19"/>
      <c r="AB368" s="231"/>
      <c r="AC368" s="19"/>
      <c r="AD368" s="231"/>
      <c r="AE368" s="19"/>
      <c r="AF368" s="19"/>
      <c r="AG368" s="19"/>
      <c r="AH368" s="19"/>
      <c r="AI368" s="19"/>
      <c r="AJ368" s="19"/>
      <c r="AN368" s="52"/>
      <c r="AO368" s="52"/>
      <c r="AP368" s="19"/>
      <c r="AQ368" s="19"/>
      <c r="AR368" s="19"/>
      <c r="AS368" s="19"/>
      <c r="AT368" s="19"/>
      <c r="AU368" s="19"/>
      <c r="AV368" s="19"/>
      <c r="AW368" s="44"/>
      <c r="AX368" s="44"/>
      <c r="AY368" s="44"/>
      <c r="AZ368" s="44"/>
      <c r="BA368" s="44"/>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M368" s="19"/>
      <c r="CN368" s="231"/>
      <c r="CO368" s="231"/>
      <c r="CP368" s="19"/>
    </row>
    <row r="369" spans="1:94">
      <c r="A369">
        <v>344</v>
      </c>
      <c r="B369" s="19"/>
      <c r="C369" s="19"/>
      <c r="D369" s="231"/>
      <c r="E369" s="231"/>
      <c r="F369" s="231"/>
      <c r="I369" s="19"/>
      <c r="J369" s="19"/>
      <c r="Q369" s="19"/>
      <c r="R369" s="19"/>
      <c r="S369" s="19"/>
      <c r="T369" s="19"/>
      <c r="U369" s="19"/>
      <c r="V369" s="19"/>
      <c r="W369" s="231"/>
      <c r="X369" s="231"/>
      <c r="Y369" s="231"/>
      <c r="Z369" s="231"/>
      <c r="AA369" s="19"/>
      <c r="AB369" s="231"/>
      <c r="AC369" s="19"/>
      <c r="AD369" s="231"/>
      <c r="AE369" s="19"/>
      <c r="AF369" s="19"/>
      <c r="AG369" s="19"/>
      <c r="AH369" s="19"/>
      <c r="AI369" s="19"/>
      <c r="AJ369" s="19"/>
      <c r="AN369" s="52"/>
      <c r="AO369" s="52"/>
      <c r="AP369" s="19"/>
      <c r="AQ369" s="19"/>
      <c r="AR369" s="19"/>
      <c r="AS369" s="19"/>
      <c r="AT369" s="19"/>
      <c r="AU369" s="19"/>
      <c r="AV369" s="19"/>
      <c r="AW369" s="44"/>
      <c r="AX369" s="44"/>
      <c r="AY369" s="44"/>
      <c r="AZ369" s="44"/>
      <c r="BA369" s="44"/>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M369" s="19"/>
      <c r="CN369" s="231"/>
      <c r="CO369" s="231"/>
      <c r="CP369" s="19"/>
    </row>
    <row r="370" spans="1:94">
      <c r="A370">
        <v>345</v>
      </c>
      <c r="B370" s="19"/>
      <c r="C370" s="19"/>
      <c r="D370" s="231"/>
      <c r="E370" s="231"/>
      <c r="F370" s="231"/>
      <c r="I370" s="19"/>
      <c r="J370" s="19"/>
      <c r="Q370" s="19"/>
      <c r="R370" s="19"/>
      <c r="S370" s="19"/>
      <c r="T370" s="19"/>
      <c r="U370" s="19"/>
      <c r="V370" s="19"/>
      <c r="W370" s="231"/>
      <c r="X370" s="231"/>
      <c r="Y370" s="231"/>
      <c r="Z370" s="231"/>
      <c r="AA370" s="19"/>
      <c r="AB370" s="231"/>
      <c r="AC370" s="19"/>
      <c r="AD370" s="231"/>
      <c r="AE370" s="19"/>
      <c r="AF370" s="19"/>
      <c r="AG370" s="19"/>
      <c r="AH370" s="19"/>
      <c r="AI370" s="19"/>
      <c r="AJ370" s="19"/>
      <c r="AN370" s="52"/>
      <c r="AO370" s="52"/>
      <c r="AP370" s="19"/>
      <c r="AQ370" s="19"/>
      <c r="AR370" s="19"/>
      <c r="AS370" s="19"/>
      <c r="AT370" s="19"/>
      <c r="AU370" s="19"/>
      <c r="AV370" s="19"/>
      <c r="AW370" s="44"/>
      <c r="AX370" s="44"/>
      <c r="AY370" s="44"/>
      <c r="AZ370" s="44"/>
      <c r="BA370" s="44"/>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M370" s="19"/>
      <c r="CN370" s="231"/>
      <c r="CO370" s="231"/>
      <c r="CP370" s="19"/>
    </row>
    <row r="371" spans="1:94">
      <c r="A371">
        <v>346</v>
      </c>
      <c r="B371" s="19"/>
      <c r="C371" s="19"/>
      <c r="D371" s="231"/>
      <c r="E371" s="231"/>
      <c r="F371" s="231"/>
      <c r="I371" s="19"/>
      <c r="J371" s="19"/>
      <c r="Q371" s="19"/>
      <c r="R371" s="19"/>
      <c r="S371" s="19"/>
      <c r="T371" s="19"/>
      <c r="U371" s="19"/>
      <c r="V371" s="19"/>
      <c r="W371" s="231"/>
      <c r="X371" s="231"/>
      <c r="Y371" s="231"/>
      <c r="Z371" s="231"/>
      <c r="AA371" s="19"/>
      <c r="AB371" s="231"/>
      <c r="AC371" s="19"/>
      <c r="AD371" s="231"/>
      <c r="AE371" s="19"/>
      <c r="AF371" s="19"/>
      <c r="AG371" s="19"/>
      <c r="AH371" s="19"/>
      <c r="AI371" s="19"/>
      <c r="AJ371" s="19"/>
      <c r="AN371" s="52"/>
      <c r="AO371" s="52"/>
      <c r="AP371" s="19"/>
      <c r="AQ371" s="19"/>
      <c r="AR371" s="19"/>
      <c r="AS371" s="19"/>
      <c r="AT371" s="19"/>
      <c r="AU371" s="19"/>
      <c r="AV371" s="19"/>
      <c r="AW371" s="44"/>
      <c r="AX371" s="44"/>
      <c r="AY371" s="44"/>
      <c r="AZ371" s="44"/>
      <c r="BA371" s="44"/>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M371" s="19"/>
      <c r="CN371" s="231"/>
      <c r="CO371" s="231"/>
      <c r="CP371" s="19"/>
    </row>
    <row r="372" spans="1:94">
      <c r="A372">
        <v>347</v>
      </c>
      <c r="B372" s="19"/>
      <c r="C372" s="19"/>
      <c r="D372" s="231"/>
      <c r="E372" s="231"/>
      <c r="F372" s="231"/>
      <c r="I372" s="19"/>
      <c r="J372" s="19"/>
      <c r="Q372" s="19"/>
      <c r="R372" s="19"/>
      <c r="S372" s="19"/>
      <c r="T372" s="19"/>
      <c r="U372" s="19"/>
      <c r="V372" s="19"/>
      <c r="W372" s="231"/>
      <c r="X372" s="231"/>
      <c r="Y372" s="231"/>
      <c r="Z372" s="231"/>
      <c r="AA372" s="19"/>
      <c r="AB372" s="231"/>
      <c r="AC372" s="19"/>
      <c r="AD372" s="231"/>
      <c r="AE372" s="19"/>
      <c r="AF372" s="19"/>
      <c r="AG372" s="19"/>
      <c r="AH372" s="19"/>
      <c r="AI372" s="19"/>
      <c r="AJ372" s="19"/>
      <c r="AN372" s="52"/>
      <c r="AO372" s="52"/>
      <c r="AP372" s="19"/>
      <c r="AQ372" s="19"/>
      <c r="AR372" s="19"/>
      <c r="AS372" s="19"/>
      <c r="AT372" s="19"/>
      <c r="AU372" s="19"/>
      <c r="AV372" s="19"/>
      <c r="AW372" s="44"/>
      <c r="AX372" s="44"/>
      <c r="AY372" s="44"/>
      <c r="AZ372" s="44"/>
      <c r="BA372" s="44"/>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M372" s="19"/>
      <c r="CN372" s="231"/>
      <c r="CO372" s="231"/>
      <c r="CP372" s="19"/>
    </row>
    <row r="373" spans="1:94">
      <c r="A373">
        <v>348</v>
      </c>
      <c r="B373" s="19"/>
      <c r="C373" s="19"/>
      <c r="D373" s="231"/>
      <c r="E373" s="231"/>
      <c r="F373" s="231"/>
      <c r="I373" s="19"/>
      <c r="J373" s="19"/>
      <c r="Q373" s="19"/>
      <c r="R373" s="19"/>
      <c r="S373" s="19"/>
      <c r="T373" s="19"/>
      <c r="U373" s="19"/>
      <c r="V373" s="19"/>
      <c r="W373" s="231"/>
      <c r="X373" s="231"/>
      <c r="Y373" s="231"/>
      <c r="Z373" s="231"/>
      <c r="AA373" s="19"/>
      <c r="AB373" s="231"/>
      <c r="AC373" s="19"/>
      <c r="AD373" s="231"/>
      <c r="AE373" s="19"/>
      <c r="AF373" s="19"/>
      <c r="AG373" s="19"/>
      <c r="AH373" s="19"/>
      <c r="AI373" s="19"/>
      <c r="AJ373" s="19"/>
      <c r="AN373" s="52"/>
      <c r="AO373" s="52"/>
      <c r="AP373" s="19"/>
      <c r="AQ373" s="19"/>
      <c r="AR373" s="19"/>
      <c r="AS373" s="19"/>
      <c r="AT373" s="19"/>
      <c r="AU373" s="19"/>
      <c r="AV373" s="19"/>
      <c r="AW373" s="44"/>
      <c r="AX373" s="44"/>
      <c r="AY373" s="44"/>
      <c r="AZ373" s="44"/>
      <c r="BA373" s="44"/>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M373" s="19"/>
      <c r="CN373" s="231"/>
      <c r="CO373" s="231"/>
      <c r="CP373" s="19"/>
    </row>
    <row r="374" spans="1:94">
      <c r="A374">
        <v>349</v>
      </c>
      <c r="B374" s="19"/>
      <c r="C374" s="19"/>
      <c r="D374" s="231"/>
      <c r="E374" s="231"/>
      <c r="F374" s="231"/>
      <c r="I374" s="19"/>
      <c r="J374" s="19"/>
      <c r="Q374" s="19"/>
      <c r="R374" s="19"/>
      <c r="S374" s="19"/>
      <c r="T374" s="19"/>
      <c r="U374" s="19"/>
      <c r="V374" s="19"/>
      <c r="W374" s="231"/>
      <c r="X374" s="231"/>
      <c r="Y374" s="231"/>
      <c r="Z374" s="231"/>
      <c r="AA374" s="19"/>
      <c r="AB374" s="231"/>
      <c r="AC374" s="19"/>
      <c r="AD374" s="231"/>
      <c r="AE374" s="19"/>
      <c r="AF374" s="19"/>
      <c r="AG374" s="19"/>
      <c r="AH374" s="19"/>
      <c r="AI374" s="19"/>
      <c r="AJ374" s="19"/>
      <c r="AN374" s="52"/>
      <c r="AO374" s="52"/>
      <c r="AP374" s="19"/>
      <c r="AQ374" s="19"/>
      <c r="AR374" s="19"/>
      <c r="AS374" s="19"/>
      <c r="AT374" s="19"/>
      <c r="AU374" s="19"/>
      <c r="AV374" s="19"/>
      <c r="AW374" s="44"/>
      <c r="AX374" s="44"/>
      <c r="AY374" s="44"/>
      <c r="AZ374" s="44"/>
      <c r="BA374" s="44"/>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M374" s="19"/>
      <c r="CN374" s="231"/>
      <c r="CO374" s="231"/>
      <c r="CP374" s="19"/>
    </row>
    <row r="375" spans="1:94">
      <c r="A375">
        <v>350</v>
      </c>
      <c r="B375" s="19"/>
      <c r="C375" s="19"/>
      <c r="D375" s="231"/>
      <c r="E375" s="231"/>
      <c r="F375" s="231"/>
      <c r="I375" s="19"/>
      <c r="J375" s="19"/>
      <c r="Q375" s="19"/>
      <c r="R375" s="19"/>
      <c r="S375" s="19"/>
      <c r="T375" s="19"/>
      <c r="U375" s="19"/>
      <c r="V375" s="19"/>
      <c r="W375" s="231"/>
      <c r="X375" s="231"/>
      <c r="Y375" s="231"/>
      <c r="Z375" s="231"/>
      <c r="AA375" s="19"/>
      <c r="AB375" s="231"/>
      <c r="AC375" s="19"/>
      <c r="AD375" s="231"/>
      <c r="AE375" s="19"/>
      <c r="AF375" s="19"/>
      <c r="AG375" s="19"/>
      <c r="AH375" s="19"/>
      <c r="AI375" s="19"/>
      <c r="AJ375" s="19"/>
      <c r="AN375" s="52"/>
      <c r="AO375" s="52"/>
      <c r="AP375" s="19"/>
      <c r="AQ375" s="19"/>
      <c r="AR375" s="19"/>
      <c r="AS375" s="19"/>
      <c r="AT375" s="19"/>
      <c r="AU375" s="19"/>
      <c r="AV375" s="19"/>
      <c r="AW375" s="44"/>
      <c r="AX375" s="44"/>
      <c r="AY375" s="44"/>
      <c r="AZ375" s="44"/>
      <c r="BA375" s="44"/>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M375" s="19"/>
      <c r="CN375" s="231"/>
      <c r="CO375" s="231"/>
      <c r="CP375" s="19"/>
    </row>
    <row r="376" spans="1:94">
      <c r="A376">
        <v>351</v>
      </c>
      <c r="B376" s="19"/>
      <c r="C376" s="19"/>
      <c r="D376" s="231"/>
      <c r="E376" s="231"/>
      <c r="F376" s="231"/>
      <c r="I376" s="19"/>
      <c r="J376" s="19"/>
      <c r="Q376" s="19"/>
      <c r="R376" s="19"/>
      <c r="S376" s="19"/>
      <c r="T376" s="19"/>
      <c r="U376" s="19"/>
      <c r="V376" s="19"/>
      <c r="W376" s="231"/>
      <c r="X376" s="231"/>
      <c r="Y376" s="231"/>
      <c r="Z376" s="231"/>
      <c r="AA376" s="19"/>
      <c r="AB376" s="231"/>
      <c r="AC376" s="19"/>
      <c r="AD376" s="231"/>
      <c r="AE376" s="19"/>
      <c r="AF376" s="19"/>
      <c r="AG376" s="19"/>
      <c r="AH376" s="19"/>
      <c r="AI376" s="19"/>
      <c r="AJ376" s="19"/>
      <c r="AN376" s="52"/>
      <c r="AO376" s="52"/>
      <c r="AP376" s="19"/>
      <c r="AQ376" s="19"/>
      <c r="AR376" s="19"/>
      <c r="AS376" s="19"/>
      <c r="AT376" s="19"/>
      <c r="AU376" s="19"/>
      <c r="AV376" s="19"/>
      <c r="AW376" s="44"/>
      <c r="AX376" s="44"/>
      <c r="AY376" s="44"/>
      <c r="AZ376" s="44"/>
      <c r="BA376" s="44"/>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M376" s="19"/>
      <c r="CN376" s="231"/>
      <c r="CO376" s="231"/>
      <c r="CP376" s="19"/>
    </row>
    <row r="377" spans="1:94">
      <c r="A377">
        <v>352</v>
      </c>
      <c r="B377" s="19"/>
      <c r="C377" s="19"/>
      <c r="D377" s="231"/>
      <c r="E377" s="231"/>
      <c r="F377" s="231"/>
      <c r="I377" s="19"/>
      <c r="J377" s="19"/>
      <c r="Q377" s="19"/>
      <c r="R377" s="19"/>
      <c r="S377" s="19"/>
      <c r="T377" s="19"/>
      <c r="U377" s="19"/>
      <c r="V377" s="19"/>
      <c r="W377" s="231"/>
      <c r="X377" s="231"/>
      <c r="Y377" s="231"/>
      <c r="Z377" s="231"/>
      <c r="AA377" s="19"/>
      <c r="AB377" s="231"/>
      <c r="AC377" s="19"/>
      <c r="AD377" s="231"/>
      <c r="AE377" s="19"/>
      <c r="AF377" s="19"/>
      <c r="AG377" s="19"/>
      <c r="AH377" s="19"/>
      <c r="AI377" s="19"/>
      <c r="AJ377" s="19"/>
      <c r="AN377" s="52"/>
      <c r="AO377" s="52"/>
      <c r="AP377" s="19"/>
      <c r="AQ377" s="19"/>
      <c r="AR377" s="19"/>
      <c r="AS377" s="19"/>
      <c r="AT377" s="19"/>
      <c r="AU377" s="19"/>
      <c r="AV377" s="19"/>
      <c r="AW377" s="44"/>
      <c r="AX377" s="44"/>
      <c r="AY377" s="44"/>
      <c r="AZ377" s="44"/>
      <c r="BA377" s="44"/>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M377" s="19"/>
      <c r="CN377" s="231"/>
      <c r="CO377" s="231"/>
      <c r="CP377" s="19"/>
    </row>
    <row r="378" spans="1:94">
      <c r="A378">
        <v>353</v>
      </c>
      <c r="B378" s="19"/>
      <c r="C378" s="19"/>
      <c r="D378" s="231"/>
      <c r="E378" s="231"/>
      <c r="F378" s="231"/>
      <c r="I378" s="19"/>
      <c r="J378" s="19"/>
      <c r="Q378" s="19"/>
      <c r="R378" s="19"/>
      <c r="S378" s="19"/>
      <c r="T378" s="19"/>
      <c r="U378" s="19"/>
      <c r="V378" s="19"/>
      <c r="W378" s="231"/>
      <c r="X378" s="231"/>
      <c r="Y378" s="231"/>
      <c r="Z378" s="231"/>
      <c r="AA378" s="19"/>
      <c r="AB378" s="231"/>
      <c r="AC378" s="19"/>
      <c r="AD378" s="231"/>
      <c r="AE378" s="19"/>
      <c r="AF378" s="19"/>
      <c r="AG378" s="19"/>
      <c r="AH378" s="19"/>
      <c r="AI378" s="19"/>
      <c r="AJ378" s="19"/>
      <c r="AN378" s="52"/>
      <c r="AO378" s="52"/>
      <c r="AP378" s="19"/>
      <c r="AQ378" s="19"/>
      <c r="AR378" s="19"/>
      <c r="AS378" s="19"/>
      <c r="AT378" s="19"/>
      <c r="AU378" s="19"/>
      <c r="AV378" s="19"/>
      <c r="AW378" s="44"/>
      <c r="AX378" s="44"/>
      <c r="AY378" s="44"/>
      <c r="AZ378" s="44"/>
      <c r="BA378" s="44"/>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M378" s="19"/>
      <c r="CN378" s="231"/>
      <c r="CO378" s="231"/>
      <c r="CP378" s="19"/>
    </row>
    <row r="379" spans="1:94">
      <c r="A379">
        <v>354</v>
      </c>
      <c r="B379" s="19"/>
      <c r="C379" s="19"/>
      <c r="D379" s="231"/>
      <c r="E379" s="231"/>
      <c r="F379" s="231"/>
      <c r="I379" s="19"/>
      <c r="J379" s="19"/>
      <c r="Q379" s="19"/>
      <c r="R379" s="19"/>
      <c r="S379" s="19"/>
      <c r="T379" s="19"/>
      <c r="U379" s="19"/>
      <c r="V379" s="19"/>
      <c r="W379" s="231"/>
      <c r="X379" s="231"/>
      <c r="Y379" s="231"/>
      <c r="Z379" s="231"/>
      <c r="AA379" s="19"/>
      <c r="AB379" s="231"/>
      <c r="AC379" s="19"/>
      <c r="AD379" s="231"/>
      <c r="AE379" s="19"/>
      <c r="AF379" s="19"/>
      <c r="AG379" s="19"/>
      <c r="AH379" s="19"/>
      <c r="AI379" s="19"/>
      <c r="AJ379" s="19"/>
      <c r="AN379" s="52"/>
      <c r="AO379" s="52"/>
      <c r="AP379" s="19"/>
      <c r="AQ379" s="19"/>
      <c r="AR379" s="19"/>
      <c r="AS379" s="19"/>
      <c r="AT379" s="19"/>
      <c r="AU379" s="19"/>
      <c r="AV379" s="19"/>
      <c r="AW379" s="44"/>
      <c r="AX379" s="44"/>
      <c r="AY379" s="44"/>
      <c r="AZ379" s="44"/>
      <c r="BA379" s="44"/>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M379" s="19"/>
      <c r="CN379" s="231"/>
      <c r="CO379" s="231"/>
      <c r="CP379" s="19"/>
    </row>
    <row r="380" spans="1:94">
      <c r="A380">
        <v>355</v>
      </c>
      <c r="B380" s="19"/>
      <c r="C380" s="19"/>
      <c r="D380" s="231"/>
      <c r="E380" s="231"/>
      <c r="F380" s="231"/>
      <c r="I380" s="19"/>
      <c r="J380" s="19"/>
      <c r="Q380" s="19"/>
      <c r="R380" s="19"/>
      <c r="S380" s="19"/>
      <c r="T380" s="19"/>
      <c r="U380" s="19"/>
      <c r="V380" s="19"/>
      <c r="W380" s="231"/>
      <c r="X380" s="231"/>
      <c r="Y380" s="231"/>
      <c r="Z380" s="231"/>
      <c r="AA380" s="19"/>
      <c r="AB380" s="231"/>
      <c r="AC380" s="19"/>
      <c r="AD380" s="231"/>
      <c r="AE380" s="19"/>
      <c r="AF380" s="19"/>
      <c r="AG380" s="19"/>
      <c r="AH380" s="19"/>
      <c r="AI380" s="19"/>
      <c r="AJ380" s="19"/>
      <c r="AN380" s="52"/>
      <c r="AO380" s="52"/>
      <c r="AP380" s="19"/>
      <c r="AQ380" s="19"/>
      <c r="AR380" s="19"/>
      <c r="AS380" s="19"/>
      <c r="AT380" s="19"/>
      <c r="AU380" s="19"/>
      <c r="AV380" s="19"/>
      <c r="AW380" s="44"/>
      <c r="AX380" s="44"/>
      <c r="AY380" s="44"/>
      <c r="AZ380" s="44"/>
      <c r="BA380" s="44"/>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M380" s="19"/>
      <c r="CN380" s="231"/>
      <c r="CO380" s="231"/>
      <c r="CP380" s="19"/>
    </row>
    <row r="381" spans="1:94">
      <c r="A381">
        <v>356</v>
      </c>
      <c r="B381" s="19"/>
      <c r="C381" s="19"/>
      <c r="D381" s="231"/>
      <c r="E381" s="231"/>
      <c r="F381" s="231"/>
      <c r="I381" s="19"/>
      <c r="J381" s="19"/>
      <c r="Q381" s="19"/>
      <c r="R381" s="19"/>
      <c r="S381" s="19"/>
      <c r="T381" s="19"/>
      <c r="U381" s="19"/>
      <c r="V381" s="19"/>
      <c r="W381" s="231"/>
      <c r="X381" s="231"/>
      <c r="Y381" s="231"/>
      <c r="Z381" s="231"/>
      <c r="AA381" s="19"/>
      <c r="AB381" s="231"/>
      <c r="AC381" s="19"/>
      <c r="AD381" s="231"/>
      <c r="AE381" s="19"/>
      <c r="AF381" s="19"/>
      <c r="AG381" s="19"/>
      <c r="AH381" s="19"/>
      <c r="AI381" s="19"/>
      <c r="AJ381" s="19"/>
      <c r="AN381" s="52"/>
      <c r="AO381" s="52"/>
      <c r="AP381" s="19"/>
      <c r="AQ381" s="19"/>
      <c r="AR381" s="19"/>
      <c r="AS381" s="19"/>
      <c r="AT381" s="19"/>
      <c r="AU381" s="19"/>
      <c r="AV381" s="19"/>
      <c r="AW381" s="44"/>
      <c r="AX381" s="44"/>
      <c r="AY381" s="44"/>
      <c r="AZ381" s="44"/>
      <c r="BA381" s="44"/>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M381" s="19"/>
      <c r="CN381" s="231"/>
      <c r="CO381" s="231"/>
      <c r="CP381" s="19"/>
    </row>
    <row r="382" spans="1:94">
      <c r="A382">
        <v>357</v>
      </c>
      <c r="B382" s="19"/>
      <c r="C382" s="19"/>
      <c r="D382" s="231"/>
      <c r="E382" s="231"/>
      <c r="F382" s="231"/>
      <c r="I382" s="19"/>
      <c r="J382" s="19"/>
      <c r="Q382" s="19"/>
      <c r="R382" s="19"/>
      <c r="S382" s="19"/>
      <c r="T382" s="19"/>
      <c r="U382" s="19"/>
      <c r="V382" s="19"/>
      <c r="W382" s="231"/>
      <c r="X382" s="231"/>
      <c r="Y382" s="231"/>
      <c r="Z382" s="231"/>
      <c r="AA382" s="19"/>
      <c r="AB382" s="231"/>
      <c r="AC382" s="19"/>
      <c r="AD382" s="231"/>
      <c r="AE382" s="19"/>
      <c r="AF382" s="19"/>
      <c r="AG382" s="19"/>
      <c r="AH382" s="19"/>
      <c r="AI382" s="19"/>
      <c r="AJ382" s="19"/>
      <c r="AN382" s="52"/>
      <c r="AO382" s="52"/>
      <c r="AP382" s="19"/>
      <c r="AQ382" s="19"/>
      <c r="AR382" s="19"/>
      <c r="AS382" s="19"/>
      <c r="AT382" s="19"/>
      <c r="AU382" s="19"/>
      <c r="AV382" s="19"/>
      <c r="AW382" s="44"/>
      <c r="AX382" s="44"/>
      <c r="AY382" s="44"/>
      <c r="AZ382" s="44"/>
      <c r="BA382" s="44"/>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M382" s="19"/>
      <c r="CN382" s="231"/>
      <c r="CO382" s="231"/>
      <c r="CP382" s="19"/>
    </row>
    <row r="383" spans="1:94">
      <c r="A383">
        <v>358</v>
      </c>
      <c r="B383" s="19"/>
      <c r="C383" s="19"/>
      <c r="D383" s="231"/>
      <c r="E383" s="231"/>
      <c r="F383" s="231"/>
      <c r="I383" s="19"/>
      <c r="J383" s="19"/>
      <c r="Q383" s="19"/>
      <c r="R383" s="19"/>
      <c r="S383" s="19"/>
      <c r="T383" s="19"/>
      <c r="U383" s="19"/>
      <c r="V383" s="19"/>
      <c r="W383" s="231"/>
      <c r="X383" s="231"/>
      <c r="Y383" s="231"/>
      <c r="Z383" s="231"/>
      <c r="AA383" s="19"/>
      <c r="AB383" s="231"/>
      <c r="AC383" s="19"/>
      <c r="AD383" s="231"/>
      <c r="AE383" s="19"/>
      <c r="AF383" s="19"/>
      <c r="AG383" s="19"/>
      <c r="AH383" s="19"/>
      <c r="AI383" s="19"/>
      <c r="AJ383" s="19"/>
      <c r="AN383" s="52"/>
      <c r="AO383" s="52"/>
      <c r="AP383" s="19"/>
      <c r="AQ383" s="19"/>
      <c r="AR383" s="19"/>
      <c r="AS383" s="19"/>
      <c r="AT383" s="19"/>
      <c r="AU383" s="19"/>
      <c r="AV383" s="19"/>
      <c r="AW383" s="44"/>
      <c r="AX383" s="44"/>
      <c r="AY383" s="44"/>
      <c r="AZ383" s="44"/>
      <c r="BA383" s="44"/>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M383" s="19"/>
      <c r="CN383" s="231"/>
      <c r="CO383" s="231"/>
      <c r="CP383" s="19"/>
    </row>
    <row r="384" spans="1:94">
      <c r="A384">
        <v>359</v>
      </c>
      <c r="B384" s="19"/>
      <c r="C384" s="19"/>
      <c r="D384" s="231"/>
      <c r="E384" s="231"/>
      <c r="F384" s="231"/>
      <c r="I384" s="19"/>
      <c r="J384" s="19"/>
      <c r="Q384" s="19"/>
      <c r="R384" s="19"/>
      <c r="S384" s="19"/>
      <c r="T384" s="19"/>
      <c r="U384" s="19"/>
      <c r="V384" s="19"/>
      <c r="W384" s="231"/>
      <c r="X384" s="231"/>
      <c r="Y384" s="231"/>
      <c r="Z384" s="231"/>
      <c r="AA384" s="19"/>
      <c r="AB384" s="231"/>
      <c r="AC384" s="19"/>
      <c r="AD384" s="231"/>
      <c r="AE384" s="19"/>
      <c r="AF384" s="19"/>
      <c r="AG384" s="19"/>
      <c r="AH384" s="19"/>
      <c r="AI384" s="19"/>
      <c r="AJ384" s="19"/>
      <c r="AN384" s="52"/>
      <c r="AO384" s="52"/>
      <c r="AP384" s="19"/>
      <c r="AQ384" s="19"/>
      <c r="AR384" s="19"/>
      <c r="AS384" s="19"/>
      <c r="AT384" s="19"/>
      <c r="AU384" s="19"/>
      <c r="AV384" s="19"/>
      <c r="AW384" s="44"/>
      <c r="AX384" s="44"/>
      <c r="AY384" s="44"/>
      <c r="AZ384" s="44"/>
      <c r="BA384" s="44"/>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M384" s="19"/>
      <c r="CN384" s="231"/>
      <c r="CO384" s="231"/>
      <c r="CP384" s="19"/>
    </row>
    <row r="385" spans="1:94">
      <c r="A385">
        <v>360</v>
      </c>
      <c r="B385" s="19"/>
      <c r="C385" s="19"/>
      <c r="D385" s="231"/>
      <c r="E385" s="231"/>
      <c r="F385" s="231"/>
      <c r="I385" s="19"/>
      <c r="J385" s="19"/>
      <c r="Q385" s="19"/>
      <c r="R385" s="19"/>
      <c r="S385" s="19"/>
      <c r="T385" s="19"/>
      <c r="U385" s="19"/>
      <c r="V385" s="19"/>
      <c r="W385" s="231"/>
      <c r="X385" s="231"/>
      <c r="Y385" s="231"/>
      <c r="Z385" s="231"/>
      <c r="AA385" s="19"/>
      <c r="AB385" s="231"/>
      <c r="AC385" s="19"/>
      <c r="AD385" s="231"/>
      <c r="AE385" s="19"/>
      <c r="AF385" s="19"/>
      <c r="AG385" s="19"/>
      <c r="AH385" s="19"/>
      <c r="AI385" s="19"/>
      <c r="AJ385" s="19"/>
      <c r="AN385" s="52"/>
      <c r="AO385" s="52"/>
      <c r="AP385" s="19"/>
      <c r="AQ385" s="19"/>
      <c r="AR385" s="19"/>
      <c r="AS385" s="19"/>
      <c r="AT385" s="19"/>
      <c r="AU385" s="19"/>
      <c r="AV385" s="19"/>
      <c r="AW385" s="44"/>
      <c r="AX385" s="44"/>
      <c r="AY385" s="44"/>
      <c r="AZ385" s="44"/>
      <c r="BA385" s="44"/>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M385" s="19"/>
      <c r="CN385" s="231"/>
      <c r="CO385" s="231"/>
      <c r="CP385" s="19"/>
    </row>
    <row r="386" spans="1:94">
      <c r="A386">
        <v>361</v>
      </c>
      <c r="B386" s="19"/>
      <c r="C386" s="19"/>
      <c r="D386" s="231"/>
      <c r="E386" s="231"/>
      <c r="F386" s="231"/>
      <c r="I386" s="19"/>
      <c r="J386" s="19"/>
      <c r="Q386" s="19"/>
      <c r="R386" s="19"/>
      <c r="S386" s="19"/>
      <c r="T386" s="19"/>
      <c r="U386" s="19"/>
      <c r="V386" s="19"/>
      <c r="W386" s="231"/>
      <c r="X386" s="231"/>
      <c r="Y386" s="231"/>
      <c r="Z386" s="231"/>
      <c r="AA386" s="19"/>
      <c r="AB386" s="231"/>
      <c r="AC386" s="19"/>
      <c r="AD386" s="231"/>
      <c r="AE386" s="19"/>
      <c r="AF386" s="19"/>
      <c r="AG386" s="19"/>
      <c r="AH386" s="19"/>
      <c r="AI386" s="19"/>
      <c r="AJ386" s="19"/>
      <c r="AN386" s="52"/>
      <c r="AO386" s="52"/>
      <c r="AP386" s="19"/>
      <c r="AQ386" s="19"/>
      <c r="AR386" s="19"/>
      <c r="AS386" s="19"/>
      <c r="AT386" s="19"/>
      <c r="AU386" s="19"/>
      <c r="AV386" s="19"/>
      <c r="AW386" s="44"/>
      <c r="AX386" s="44"/>
      <c r="AY386" s="44"/>
      <c r="AZ386" s="44"/>
      <c r="BA386" s="44"/>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M386" s="19"/>
      <c r="CN386" s="231"/>
      <c r="CO386" s="231"/>
      <c r="CP386" s="19"/>
    </row>
    <row r="387" spans="1:94">
      <c r="A387">
        <v>362</v>
      </c>
      <c r="B387" s="19"/>
      <c r="C387" s="19"/>
      <c r="D387" s="231"/>
      <c r="E387" s="231"/>
      <c r="F387" s="231"/>
      <c r="I387" s="19"/>
      <c r="J387" s="19"/>
      <c r="Q387" s="19"/>
      <c r="R387" s="19"/>
      <c r="S387" s="19"/>
      <c r="T387" s="19"/>
      <c r="U387" s="19"/>
      <c r="V387" s="19"/>
      <c r="W387" s="231"/>
      <c r="X387" s="231"/>
      <c r="Y387" s="231"/>
      <c r="Z387" s="231"/>
      <c r="AA387" s="19"/>
      <c r="AB387" s="231"/>
      <c r="AC387" s="19"/>
      <c r="AD387" s="231"/>
      <c r="AE387" s="19"/>
      <c r="AF387" s="19"/>
      <c r="AG387" s="19"/>
      <c r="AH387" s="19"/>
      <c r="AI387" s="19"/>
      <c r="AJ387" s="19"/>
      <c r="AN387" s="52"/>
      <c r="AO387" s="52"/>
      <c r="AP387" s="19"/>
      <c r="AQ387" s="19"/>
      <c r="AR387" s="19"/>
      <c r="AS387" s="19"/>
      <c r="AT387" s="19"/>
      <c r="AU387" s="19"/>
      <c r="AV387" s="19"/>
      <c r="AW387" s="44"/>
      <c r="AX387" s="44"/>
      <c r="AY387" s="44"/>
      <c r="AZ387" s="44"/>
      <c r="BA387" s="44"/>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M387" s="19"/>
      <c r="CN387" s="231"/>
      <c r="CO387" s="231"/>
      <c r="CP387" s="19"/>
    </row>
    <row r="388" spans="1:94">
      <c r="A388">
        <v>363</v>
      </c>
      <c r="B388" s="19"/>
      <c r="C388" s="19"/>
      <c r="D388" s="231"/>
      <c r="E388" s="231"/>
      <c r="F388" s="231"/>
      <c r="I388" s="19"/>
      <c r="J388" s="19"/>
      <c r="Q388" s="19"/>
      <c r="R388" s="19"/>
      <c r="S388" s="19"/>
      <c r="T388" s="19"/>
      <c r="U388" s="19"/>
      <c r="V388" s="19"/>
      <c r="W388" s="231"/>
      <c r="X388" s="231"/>
      <c r="Y388" s="231"/>
      <c r="Z388" s="231"/>
      <c r="AA388" s="19"/>
      <c r="AB388" s="231"/>
      <c r="AC388" s="19"/>
      <c r="AD388" s="231"/>
      <c r="AE388" s="19"/>
      <c r="AF388" s="19"/>
      <c r="AG388" s="19"/>
      <c r="AH388" s="19"/>
      <c r="AI388" s="19"/>
      <c r="AJ388" s="19"/>
      <c r="AN388" s="52"/>
      <c r="AO388" s="52"/>
      <c r="AP388" s="19"/>
      <c r="AQ388" s="19"/>
      <c r="AR388" s="19"/>
      <c r="AS388" s="19"/>
      <c r="AT388" s="19"/>
      <c r="AU388" s="19"/>
      <c r="AV388" s="19"/>
      <c r="AW388" s="44"/>
      <c r="AX388" s="44"/>
      <c r="AY388" s="44"/>
      <c r="AZ388" s="44"/>
      <c r="BA388" s="44"/>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M388" s="19"/>
      <c r="CN388" s="231"/>
      <c r="CO388" s="231"/>
      <c r="CP388" s="19"/>
    </row>
    <row r="389" spans="1:94">
      <c r="A389">
        <v>364</v>
      </c>
      <c r="B389" s="19"/>
      <c r="C389" s="19"/>
      <c r="D389" s="231"/>
      <c r="E389" s="231"/>
      <c r="F389" s="231"/>
      <c r="I389" s="19"/>
      <c r="J389" s="19"/>
      <c r="Q389" s="19"/>
      <c r="R389" s="19"/>
      <c r="S389" s="19"/>
      <c r="T389" s="19"/>
      <c r="U389" s="19"/>
      <c r="V389" s="19"/>
      <c r="W389" s="231"/>
      <c r="X389" s="231"/>
      <c r="Y389" s="231"/>
      <c r="Z389" s="231"/>
      <c r="AA389" s="19"/>
      <c r="AB389" s="231"/>
      <c r="AC389" s="19"/>
      <c r="AD389" s="231"/>
      <c r="AE389" s="19"/>
      <c r="AF389" s="19"/>
      <c r="AG389" s="19"/>
      <c r="AH389" s="19"/>
      <c r="AI389" s="19"/>
      <c r="AJ389" s="19"/>
      <c r="AN389" s="52"/>
      <c r="AO389" s="52"/>
      <c r="AP389" s="19"/>
      <c r="AQ389" s="19"/>
      <c r="AR389" s="19"/>
      <c r="AS389" s="19"/>
      <c r="AT389" s="19"/>
      <c r="AU389" s="19"/>
      <c r="AV389" s="19"/>
      <c r="AW389" s="44"/>
      <c r="AX389" s="44"/>
      <c r="AY389" s="44"/>
      <c r="AZ389" s="44"/>
      <c r="BA389" s="44"/>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M389" s="19"/>
      <c r="CN389" s="231"/>
      <c r="CO389" s="231"/>
      <c r="CP389" s="19"/>
    </row>
    <row r="390" spans="1:94">
      <c r="A390">
        <v>365</v>
      </c>
      <c r="B390" s="19"/>
      <c r="C390" s="19"/>
      <c r="D390" s="231"/>
      <c r="E390" s="231"/>
      <c r="F390" s="231"/>
      <c r="I390" s="19"/>
      <c r="J390" s="19"/>
      <c r="Q390" s="19"/>
      <c r="R390" s="19"/>
      <c r="S390" s="19"/>
      <c r="T390" s="19"/>
      <c r="U390" s="19"/>
      <c r="V390" s="19"/>
      <c r="W390" s="231"/>
      <c r="X390" s="231"/>
      <c r="Y390" s="231"/>
      <c r="Z390" s="231"/>
      <c r="AA390" s="19"/>
      <c r="AB390" s="231"/>
      <c r="AC390" s="19"/>
      <c r="AD390" s="231"/>
      <c r="AE390" s="19"/>
      <c r="AF390" s="19"/>
      <c r="AG390" s="19"/>
      <c r="AH390" s="19"/>
      <c r="AI390" s="19"/>
      <c r="AJ390" s="19"/>
      <c r="AN390" s="52"/>
      <c r="AO390" s="52"/>
      <c r="AP390" s="19"/>
      <c r="AQ390" s="19"/>
      <c r="AR390" s="19"/>
      <c r="AS390" s="19"/>
      <c r="AT390" s="19"/>
      <c r="AU390" s="19"/>
      <c r="AV390" s="19"/>
      <c r="AW390" s="44"/>
      <c r="AX390" s="44"/>
      <c r="AY390" s="44"/>
      <c r="AZ390" s="44"/>
      <c r="BA390" s="44"/>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M390" s="19"/>
      <c r="CN390" s="231"/>
      <c r="CO390" s="231"/>
      <c r="CP390" s="19"/>
    </row>
    <row r="391" spans="1:94">
      <c r="A391">
        <v>366</v>
      </c>
      <c r="B391" s="19"/>
      <c r="C391" s="19"/>
      <c r="D391" s="231"/>
      <c r="E391" s="231"/>
      <c r="F391" s="231"/>
      <c r="I391" s="19"/>
      <c r="J391" s="19"/>
      <c r="Q391" s="19"/>
      <c r="R391" s="19"/>
      <c r="S391" s="19"/>
      <c r="T391" s="19"/>
      <c r="U391" s="19"/>
      <c r="V391" s="19"/>
      <c r="W391" s="231"/>
      <c r="X391" s="231"/>
      <c r="Y391" s="231"/>
      <c r="Z391" s="231"/>
      <c r="AA391" s="19"/>
      <c r="AB391" s="231"/>
      <c r="AC391" s="19"/>
      <c r="AD391" s="231"/>
      <c r="AE391" s="19"/>
      <c r="AF391" s="19"/>
      <c r="AG391" s="19"/>
      <c r="AH391" s="19"/>
      <c r="AI391" s="19"/>
      <c r="AJ391" s="19"/>
      <c r="AN391" s="52"/>
      <c r="AO391" s="52"/>
      <c r="AP391" s="19"/>
      <c r="AQ391" s="19"/>
      <c r="AR391" s="19"/>
      <c r="AS391" s="19"/>
      <c r="AT391" s="19"/>
      <c r="AU391" s="19"/>
      <c r="AV391" s="19"/>
      <c r="AW391" s="44"/>
      <c r="AX391" s="44"/>
      <c r="AY391" s="44"/>
      <c r="AZ391" s="44"/>
      <c r="BA391" s="44"/>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M391" s="19"/>
      <c r="CN391" s="231"/>
      <c r="CO391" s="231"/>
      <c r="CP391" s="19"/>
    </row>
    <row r="392" spans="1:94">
      <c r="A392">
        <v>367</v>
      </c>
      <c r="B392" s="19"/>
      <c r="C392" s="19"/>
      <c r="D392" s="231"/>
      <c r="E392" s="231"/>
      <c r="F392" s="231"/>
      <c r="I392" s="19"/>
      <c r="J392" s="19"/>
      <c r="Q392" s="19"/>
      <c r="R392" s="19"/>
      <c r="S392" s="19"/>
      <c r="T392" s="19"/>
      <c r="U392" s="19"/>
      <c r="V392" s="19"/>
      <c r="W392" s="231"/>
      <c r="X392" s="231"/>
      <c r="Y392" s="231"/>
      <c r="Z392" s="231"/>
      <c r="AA392" s="19"/>
      <c r="AB392" s="231"/>
      <c r="AC392" s="19"/>
      <c r="AD392" s="231"/>
      <c r="AE392" s="19"/>
      <c r="AF392" s="19"/>
      <c r="AG392" s="19"/>
      <c r="AH392" s="19"/>
      <c r="AI392" s="19"/>
      <c r="AJ392" s="19"/>
      <c r="AN392" s="52"/>
      <c r="AO392" s="52"/>
      <c r="AP392" s="19"/>
      <c r="AQ392" s="19"/>
      <c r="AR392" s="19"/>
      <c r="AS392" s="19"/>
      <c r="AT392" s="19"/>
      <c r="AU392" s="19"/>
      <c r="AV392" s="19"/>
      <c r="AW392" s="44"/>
      <c r="AX392" s="44"/>
      <c r="AY392" s="44"/>
      <c r="AZ392" s="44"/>
      <c r="BA392" s="44"/>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M392" s="19"/>
      <c r="CN392" s="231"/>
      <c r="CO392" s="231"/>
      <c r="CP392" s="19"/>
    </row>
    <row r="393" spans="1:94">
      <c r="A393">
        <v>368</v>
      </c>
      <c r="B393" s="19"/>
      <c r="C393" s="19"/>
      <c r="D393" s="231"/>
      <c r="E393" s="231"/>
      <c r="F393" s="231"/>
      <c r="I393" s="19"/>
      <c r="J393" s="19"/>
      <c r="Q393" s="19"/>
      <c r="R393" s="19"/>
      <c r="S393" s="19"/>
      <c r="T393" s="19"/>
      <c r="U393" s="19"/>
      <c r="V393" s="19"/>
      <c r="W393" s="231"/>
      <c r="X393" s="231"/>
      <c r="Y393" s="231"/>
      <c r="Z393" s="231"/>
      <c r="AA393" s="19"/>
      <c r="AB393" s="231"/>
      <c r="AC393" s="19"/>
      <c r="AD393" s="231"/>
      <c r="AE393" s="19"/>
      <c r="AF393" s="19"/>
      <c r="AG393" s="19"/>
      <c r="AH393" s="19"/>
      <c r="AI393" s="19"/>
      <c r="AJ393" s="19"/>
      <c r="AN393" s="52"/>
      <c r="AO393" s="52"/>
      <c r="AP393" s="19"/>
      <c r="AQ393" s="19"/>
      <c r="AR393" s="19"/>
      <c r="AS393" s="19"/>
      <c r="AT393" s="19"/>
      <c r="AU393" s="19"/>
      <c r="AV393" s="19"/>
      <c r="AW393" s="44"/>
      <c r="AX393" s="44"/>
      <c r="AY393" s="44"/>
      <c r="AZ393" s="44"/>
      <c r="BA393" s="44"/>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M393" s="19"/>
      <c r="CN393" s="231"/>
      <c r="CO393" s="231"/>
      <c r="CP393" s="19"/>
    </row>
    <row r="394" spans="1:94">
      <c r="A394">
        <v>369</v>
      </c>
      <c r="B394" s="19"/>
      <c r="C394" s="19"/>
      <c r="D394" s="231"/>
      <c r="E394" s="231"/>
      <c r="F394" s="231"/>
      <c r="I394" s="19"/>
      <c r="J394" s="19"/>
      <c r="Q394" s="19"/>
      <c r="R394" s="19"/>
      <c r="S394" s="19"/>
      <c r="T394" s="19"/>
      <c r="U394" s="19"/>
      <c r="V394" s="19"/>
      <c r="W394" s="231"/>
      <c r="X394" s="231"/>
      <c r="Y394" s="231"/>
      <c r="Z394" s="231"/>
      <c r="AA394" s="19"/>
      <c r="AB394" s="231"/>
      <c r="AC394" s="19"/>
      <c r="AD394" s="231"/>
      <c r="AE394" s="19"/>
      <c r="AF394" s="19"/>
      <c r="AG394" s="19"/>
      <c r="AH394" s="19"/>
      <c r="AI394" s="19"/>
      <c r="AJ394" s="19"/>
      <c r="AN394" s="52"/>
      <c r="AO394" s="52"/>
      <c r="AP394" s="19"/>
      <c r="AQ394" s="19"/>
      <c r="AR394" s="19"/>
      <c r="AS394" s="19"/>
      <c r="AT394" s="19"/>
      <c r="AU394" s="19"/>
      <c r="AV394" s="19"/>
      <c r="AW394" s="44"/>
      <c r="AX394" s="44"/>
      <c r="AY394" s="44"/>
      <c r="AZ394" s="44"/>
      <c r="BA394" s="44"/>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M394" s="19"/>
      <c r="CN394" s="231"/>
      <c r="CO394" s="231"/>
      <c r="CP394" s="19"/>
    </row>
    <row r="395" spans="1:94">
      <c r="A395">
        <v>370</v>
      </c>
      <c r="B395" s="19"/>
      <c r="C395" s="19"/>
      <c r="D395" s="231"/>
      <c r="E395" s="231"/>
      <c r="F395" s="231"/>
      <c r="I395" s="19"/>
      <c r="J395" s="19"/>
      <c r="Q395" s="19"/>
      <c r="R395" s="19"/>
      <c r="S395" s="19"/>
      <c r="T395" s="19"/>
      <c r="U395" s="19"/>
      <c r="V395" s="19"/>
      <c r="W395" s="231"/>
      <c r="X395" s="231"/>
      <c r="Y395" s="231"/>
      <c r="Z395" s="231"/>
      <c r="AA395" s="19"/>
      <c r="AB395" s="231"/>
      <c r="AC395" s="19"/>
      <c r="AD395" s="231"/>
      <c r="AE395" s="19"/>
      <c r="AF395" s="19"/>
      <c r="AG395" s="19"/>
      <c r="AH395" s="19"/>
      <c r="AI395" s="19"/>
      <c r="AJ395" s="19"/>
      <c r="AN395" s="52"/>
      <c r="AO395" s="52"/>
      <c r="AP395" s="19"/>
      <c r="AQ395" s="19"/>
      <c r="AR395" s="19"/>
      <c r="AS395" s="19"/>
      <c r="AT395" s="19"/>
      <c r="AU395" s="19"/>
      <c r="AV395" s="19"/>
      <c r="AW395" s="44"/>
      <c r="AX395" s="44"/>
      <c r="AY395" s="44"/>
      <c r="AZ395" s="44"/>
      <c r="BA395" s="44"/>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M395" s="19"/>
      <c r="CN395" s="231"/>
      <c r="CO395" s="231"/>
      <c r="CP395" s="19"/>
    </row>
    <row r="396" spans="1:94">
      <c r="A396">
        <v>371</v>
      </c>
      <c r="B396" s="19"/>
      <c r="C396" s="19"/>
      <c r="D396" s="231"/>
      <c r="E396" s="231"/>
      <c r="F396" s="231"/>
      <c r="I396" s="19"/>
      <c r="J396" s="19"/>
      <c r="Q396" s="19"/>
      <c r="R396" s="19"/>
      <c r="S396" s="19"/>
      <c r="T396" s="19"/>
      <c r="U396" s="19"/>
      <c r="V396" s="19"/>
      <c r="W396" s="231"/>
      <c r="X396" s="231"/>
      <c r="Y396" s="231"/>
      <c r="Z396" s="231"/>
      <c r="AA396" s="19"/>
      <c r="AB396" s="231"/>
      <c r="AC396" s="19"/>
      <c r="AD396" s="231"/>
      <c r="AE396" s="19"/>
      <c r="AF396" s="19"/>
      <c r="AG396" s="19"/>
      <c r="AH396" s="19"/>
      <c r="AI396" s="19"/>
      <c r="AJ396" s="19"/>
      <c r="AN396" s="52"/>
      <c r="AO396" s="52"/>
      <c r="AP396" s="19"/>
      <c r="AQ396" s="19"/>
      <c r="AR396" s="19"/>
      <c r="AS396" s="19"/>
      <c r="AT396" s="19"/>
      <c r="AU396" s="19"/>
      <c r="AV396" s="19"/>
      <c r="AW396" s="44"/>
      <c r="AX396" s="44"/>
      <c r="AY396" s="44"/>
      <c r="AZ396" s="44"/>
      <c r="BA396" s="44"/>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M396" s="19"/>
      <c r="CN396" s="231"/>
      <c r="CO396" s="231"/>
      <c r="CP396" s="19"/>
    </row>
    <row r="397" spans="1:94">
      <c r="A397">
        <v>372</v>
      </c>
      <c r="B397" s="19"/>
      <c r="C397" s="19"/>
      <c r="D397" s="231"/>
      <c r="E397" s="231"/>
      <c r="F397" s="231"/>
      <c r="I397" s="19"/>
      <c r="J397" s="19"/>
      <c r="Q397" s="19"/>
      <c r="R397" s="19"/>
      <c r="S397" s="19"/>
      <c r="T397" s="19"/>
      <c r="U397" s="19"/>
      <c r="V397" s="19"/>
      <c r="W397" s="231"/>
      <c r="X397" s="231"/>
      <c r="Y397" s="231"/>
      <c r="Z397" s="231"/>
      <c r="AA397" s="19"/>
      <c r="AB397" s="231"/>
      <c r="AC397" s="19"/>
      <c r="AD397" s="231"/>
      <c r="AE397" s="19"/>
      <c r="AF397" s="19"/>
      <c r="AG397" s="19"/>
      <c r="AH397" s="19"/>
      <c r="AI397" s="19"/>
      <c r="AJ397" s="19"/>
      <c r="AN397" s="52"/>
      <c r="AO397" s="52"/>
      <c r="AP397" s="19"/>
      <c r="AQ397" s="19"/>
      <c r="AR397" s="19"/>
      <c r="AS397" s="19"/>
      <c r="AT397" s="19"/>
      <c r="AU397" s="19"/>
      <c r="AV397" s="19"/>
      <c r="AW397" s="44"/>
      <c r="AX397" s="44"/>
      <c r="AY397" s="44"/>
      <c r="AZ397" s="44"/>
      <c r="BA397" s="44"/>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M397" s="19"/>
      <c r="CN397" s="231"/>
      <c r="CO397" s="231"/>
      <c r="CP397" s="19"/>
    </row>
    <row r="398" spans="1:94">
      <c r="A398">
        <v>373</v>
      </c>
      <c r="B398" s="19"/>
      <c r="C398" s="19"/>
      <c r="D398" s="231"/>
      <c r="E398" s="231"/>
      <c r="F398" s="231"/>
      <c r="I398" s="19"/>
      <c r="J398" s="19"/>
      <c r="Q398" s="19"/>
      <c r="R398" s="19"/>
      <c r="S398" s="19"/>
      <c r="T398" s="19"/>
      <c r="U398" s="19"/>
      <c r="V398" s="19"/>
      <c r="W398" s="231"/>
      <c r="X398" s="231"/>
      <c r="Y398" s="231"/>
      <c r="Z398" s="231"/>
      <c r="AA398" s="19"/>
      <c r="AB398" s="231"/>
      <c r="AC398" s="19"/>
      <c r="AD398" s="231"/>
      <c r="AE398" s="19"/>
      <c r="AF398" s="19"/>
      <c r="AG398" s="19"/>
      <c r="AH398" s="19"/>
      <c r="AI398" s="19"/>
      <c r="AJ398" s="19"/>
      <c r="AN398" s="52"/>
      <c r="AO398" s="52"/>
      <c r="AP398" s="19"/>
      <c r="AQ398" s="19"/>
      <c r="AR398" s="19"/>
      <c r="AS398" s="19"/>
      <c r="AT398" s="19"/>
      <c r="AU398" s="19"/>
      <c r="AV398" s="19"/>
      <c r="AW398" s="44"/>
      <c r="AX398" s="44"/>
      <c r="AY398" s="44"/>
      <c r="AZ398" s="44"/>
      <c r="BA398" s="44"/>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M398" s="19"/>
      <c r="CN398" s="231"/>
      <c r="CO398" s="231"/>
      <c r="CP398" s="19"/>
    </row>
    <row r="399" spans="1:94">
      <c r="A399">
        <v>374</v>
      </c>
      <c r="B399" s="19"/>
      <c r="C399" s="19"/>
      <c r="D399" s="231"/>
      <c r="E399" s="231"/>
      <c r="F399" s="231"/>
      <c r="I399" s="19"/>
      <c r="J399" s="19"/>
      <c r="Q399" s="19"/>
      <c r="R399" s="19"/>
      <c r="S399" s="19"/>
      <c r="T399" s="19"/>
      <c r="U399" s="19"/>
      <c r="V399" s="19"/>
      <c r="W399" s="231"/>
      <c r="X399" s="231"/>
      <c r="Y399" s="231"/>
      <c r="Z399" s="231"/>
      <c r="AA399" s="19"/>
      <c r="AB399" s="231"/>
      <c r="AC399" s="19"/>
      <c r="AD399" s="231"/>
      <c r="AE399" s="19"/>
      <c r="AF399" s="19"/>
      <c r="AG399" s="19"/>
      <c r="AH399" s="19"/>
      <c r="AI399" s="19"/>
      <c r="AJ399" s="19"/>
      <c r="AN399" s="52"/>
      <c r="AO399" s="52"/>
      <c r="AP399" s="19"/>
      <c r="AQ399" s="19"/>
      <c r="AR399" s="19"/>
      <c r="AS399" s="19"/>
      <c r="AT399" s="19"/>
      <c r="AU399" s="19"/>
      <c r="AV399" s="19"/>
      <c r="AW399" s="44"/>
      <c r="AX399" s="44"/>
      <c r="AY399" s="44"/>
      <c r="AZ399" s="44"/>
      <c r="BA399" s="44"/>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M399" s="19"/>
      <c r="CN399" s="231"/>
      <c r="CO399" s="231"/>
      <c r="CP399" s="19"/>
    </row>
    <row r="400" spans="1:94">
      <c r="A400">
        <v>375</v>
      </c>
      <c r="B400" s="19"/>
      <c r="C400" s="19"/>
      <c r="D400" s="231"/>
      <c r="E400" s="231"/>
      <c r="F400" s="231"/>
      <c r="I400" s="19"/>
      <c r="J400" s="19"/>
      <c r="Q400" s="19"/>
      <c r="R400" s="19"/>
      <c r="S400" s="19"/>
      <c r="T400" s="19"/>
      <c r="U400" s="19"/>
      <c r="V400" s="19"/>
      <c r="W400" s="231"/>
      <c r="X400" s="231"/>
      <c r="Y400" s="231"/>
      <c r="Z400" s="231"/>
      <c r="AA400" s="19"/>
      <c r="AB400" s="231"/>
      <c r="AC400" s="19"/>
      <c r="AD400" s="231"/>
      <c r="AE400" s="19"/>
      <c r="AF400" s="19"/>
      <c r="AG400" s="19"/>
      <c r="AH400" s="19"/>
      <c r="AI400" s="19"/>
      <c r="AJ400" s="19"/>
      <c r="AN400" s="52"/>
      <c r="AO400" s="52"/>
      <c r="AP400" s="19"/>
      <c r="AQ400" s="19"/>
      <c r="AR400" s="19"/>
      <c r="AS400" s="19"/>
      <c r="AT400" s="19"/>
      <c r="AU400" s="19"/>
      <c r="AV400" s="19"/>
      <c r="AW400" s="44"/>
      <c r="AX400" s="44"/>
      <c r="AY400" s="44"/>
      <c r="AZ400" s="44"/>
      <c r="BA400" s="44"/>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M400" s="19"/>
      <c r="CN400" s="231"/>
      <c r="CO400" s="231"/>
      <c r="CP400" s="19"/>
    </row>
    <row r="401" spans="1:94">
      <c r="A401">
        <v>376</v>
      </c>
      <c r="B401" s="19"/>
      <c r="C401" s="19"/>
      <c r="D401" s="231"/>
      <c r="E401" s="231"/>
      <c r="F401" s="231"/>
      <c r="I401" s="19"/>
      <c r="J401" s="19"/>
      <c r="Q401" s="19"/>
      <c r="R401" s="19"/>
      <c r="S401" s="19"/>
      <c r="T401" s="19"/>
      <c r="U401" s="19"/>
      <c r="V401" s="19"/>
      <c r="W401" s="231"/>
      <c r="X401" s="231"/>
      <c r="Y401" s="231"/>
      <c r="Z401" s="231"/>
      <c r="AA401" s="19"/>
      <c r="AB401" s="231"/>
      <c r="AC401" s="19"/>
      <c r="AD401" s="231"/>
      <c r="AE401" s="19"/>
      <c r="AF401" s="19"/>
      <c r="AG401" s="19"/>
      <c r="AH401" s="19"/>
      <c r="AI401" s="19"/>
      <c r="AJ401" s="19"/>
      <c r="AN401" s="52"/>
      <c r="AO401" s="52"/>
      <c r="AP401" s="19"/>
      <c r="AQ401" s="19"/>
      <c r="AR401" s="19"/>
      <c r="AS401" s="19"/>
      <c r="AT401" s="19"/>
      <c r="AU401" s="19"/>
      <c r="AV401" s="19"/>
      <c r="AW401" s="44"/>
      <c r="AX401" s="44"/>
      <c r="AY401" s="44"/>
      <c r="AZ401" s="44"/>
      <c r="BA401" s="44"/>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M401" s="19"/>
      <c r="CN401" s="231"/>
      <c r="CO401" s="231"/>
      <c r="CP401" s="19"/>
    </row>
    <row r="402" spans="1:94">
      <c r="A402">
        <v>377</v>
      </c>
      <c r="B402" s="19"/>
      <c r="C402" s="19"/>
      <c r="D402" s="231"/>
      <c r="E402" s="231"/>
      <c r="F402" s="231"/>
      <c r="I402" s="19"/>
      <c r="J402" s="19"/>
      <c r="Q402" s="19"/>
      <c r="R402" s="19"/>
      <c r="S402" s="19"/>
      <c r="T402" s="19"/>
      <c r="U402" s="19"/>
      <c r="V402" s="19"/>
      <c r="W402" s="231"/>
      <c r="X402" s="231"/>
      <c r="Y402" s="231"/>
      <c r="Z402" s="231"/>
      <c r="AA402" s="19"/>
      <c r="AB402" s="231"/>
      <c r="AC402" s="19"/>
      <c r="AD402" s="231"/>
      <c r="AE402" s="19"/>
      <c r="AF402" s="19"/>
      <c r="AG402" s="19"/>
      <c r="AH402" s="19"/>
      <c r="AI402" s="19"/>
      <c r="AJ402" s="19"/>
      <c r="AN402" s="52"/>
      <c r="AO402" s="52"/>
      <c r="AP402" s="19"/>
      <c r="AQ402" s="19"/>
      <c r="AR402" s="19"/>
      <c r="AS402" s="19"/>
      <c r="AT402" s="19"/>
      <c r="AU402" s="19"/>
      <c r="AV402" s="19"/>
      <c r="AW402" s="44"/>
      <c r="AX402" s="44"/>
      <c r="AY402" s="44"/>
      <c r="AZ402" s="44"/>
      <c r="BA402" s="44"/>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M402" s="19"/>
      <c r="CN402" s="231"/>
      <c r="CO402" s="231"/>
      <c r="CP402" s="19"/>
    </row>
    <row r="403" spans="1:94">
      <c r="A403">
        <v>378</v>
      </c>
      <c r="B403" s="19"/>
      <c r="C403" s="19"/>
      <c r="D403" s="231"/>
      <c r="E403" s="231"/>
      <c r="F403" s="231"/>
      <c r="I403" s="19"/>
      <c r="J403" s="19"/>
      <c r="Q403" s="19"/>
      <c r="R403" s="19"/>
      <c r="S403" s="19"/>
      <c r="T403" s="19"/>
      <c r="U403" s="19"/>
      <c r="V403" s="19"/>
      <c r="W403" s="231"/>
      <c r="X403" s="231"/>
      <c r="Y403" s="231"/>
      <c r="Z403" s="231"/>
      <c r="AA403" s="19"/>
      <c r="AB403" s="231"/>
      <c r="AC403" s="19"/>
      <c r="AD403" s="231"/>
      <c r="AE403" s="19"/>
      <c r="AF403" s="19"/>
      <c r="AG403" s="19"/>
      <c r="AH403" s="19"/>
      <c r="AI403" s="19"/>
      <c r="AJ403" s="19"/>
      <c r="AN403" s="52"/>
      <c r="AO403" s="52"/>
      <c r="AP403" s="19"/>
      <c r="AQ403" s="19"/>
      <c r="AR403" s="19"/>
      <c r="AS403" s="19"/>
      <c r="AT403" s="19"/>
      <c r="AU403" s="19"/>
      <c r="AV403" s="19"/>
      <c r="AW403" s="44"/>
      <c r="AX403" s="44"/>
      <c r="AY403" s="44"/>
      <c r="AZ403" s="44"/>
      <c r="BA403" s="44"/>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M403" s="19"/>
      <c r="CN403" s="231"/>
      <c r="CO403" s="231"/>
      <c r="CP403" s="19"/>
    </row>
    <row r="404" spans="1:94">
      <c r="A404">
        <v>379</v>
      </c>
      <c r="B404" s="19"/>
      <c r="C404" s="19"/>
      <c r="D404" s="231"/>
      <c r="E404" s="231"/>
      <c r="F404" s="231"/>
      <c r="I404" s="19"/>
      <c r="J404" s="19"/>
      <c r="Q404" s="19"/>
      <c r="R404" s="19"/>
      <c r="S404" s="19"/>
      <c r="T404" s="19"/>
      <c r="U404" s="19"/>
      <c r="V404" s="19"/>
      <c r="W404" s="231"/>
      <c r="X404" s="231"/>
      <c r="Y404" s="231"/>
      <c r="Z404" s="231"/>
      <c r="AA404" s="19"/>
      <c r="AB404" s="231"/>
      <c r="AC404" s="19"/>
      <c r="AD404" s="231"/>
      <c r="AE404" s="19"/>
      <c r="AF404" s="19"/>
      <c r="AG404" s="19"/>
      <c r="AH404" s="19"/>
      <c r="AI404" s="19"/>
      <c r="AJ404" s="19"/>
      <c r="AN404" s="52"/>
      <c r="AO404" s="52"/>
      <c r="AP404" s="19"/>
      <c r="AQ404" s="19"/>
      <c r="AR404" s="19"/>
      <c r="AS404" s="19"/>
      <c r="AT404" s="19"/>
      <c r="AU404" s="19"/>
      <c r="AV404" s="19"/>
      <c r="AW404" s="44"/>
      <c r="AX404" s="44"/>
      <c r="AY404" s="44"/>
      <c r="AZ404" s="44"/>
      <c r="BA404" s="44"/>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M404" s="19"/>
      <c r="CN404" s="231"/>
      <c r="CO404" s="231"/>
      <c r="CP404" s="19"/>
    </row>
    <row r="405" spans="1:94">
      <c r="A405">
        <v>380</v>
      </c>
      <c r="B405" s="19"/>
      <c r="C405" s="19"/>
      <c r="D405" s="231"/>
      <c r="E405" s="231"/>
      <c r="F405" s="231"/>
      <c r="I405" s="19"/>
      <c r="J405" s="19"/>
      <c r="Q405" s="19"/>
      <c r="R405" s="19"/>
      <c r="S405" s="19"/>
      <c r="T405" s="19"/>
      <c r="U405" s="19"/>
      <c r="V405" s="19"/>
      <c r="W405" s="231"/>
      <c r="X405" s="231"/>
      <c r="Y405" s="231"/>
      <c r="Z405" s="231"/>
      <c r="AA405" s="19"/>
      <c r="AB405" s="231"/>
      <c r="AC405" s="19"/>
      <c r="AD405" s="231"/>
      <c r="AE405" s="19"/>
      <c r="AF405" s="19"/>
      <c r="AG405" s="19"/>
      <c r="AH405" s="19"/>
      <c r="AI405" s="19"/>
      <c r="AJ405" s="19"/>
      <c r="AN405" s="52"/>
      <c r="AO405" s="52"/>
      <c r="AP405" s="19"/>
      <c r="AQ405" s="19"/>
      <c r="AR405" s="19"/>
      <c r="AS405" s="19"/>
      <c r="AT405" s="19"/>
      <c r="AU405" s="19"/>
      <c r="AV405" s="19"/>
      <c r="AW405" s="44"/>
      <c r="AX405" s="44"/>
      <c r="AY405" s="44"/>
      <c r="AZ405" s="44"/>
      <c r="BA405" s="44"/>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M405" s="19"/>
      <c r="CN405" s="231"/>
      <c r="CO405" s="231"/>
      <c r="CP405" s="19"/>
    </row>
    <row r="406" spans="1:94">
      <c r="A406">
        <v>381</v>
      </c>
      <c r="B406" s="19"/>
      <c r="C406" s="19"/>
      <c r="D406" s="231"/>
      <c r="E406" s="231"/>
      <c r="F406" s="231"/>
      <c r="I406" s="19"/>
      <c r="J406" s="19"/>
      <c r="Q406" s="19"/>
      <c r="R406" s="19"/>
      <c r="S406" s="19"/>
      <c r="T406" s="19"/>
      <c r="U406" s="19"/>
      <c r="V406" s="19"/>
      <c r="W406" s="231"/>
      <c r="X406" s="231"/>
      <c r="Y406" s="231"/>
      <c r="Z406" s="231"/>
      <c r="AA406" s="19"/>
      <c r="AB406" s="231"/>
      <c r="AC406" s="19"/>
      <c r="AD406" s="231"/>
      <c r="AE406" s="19"/>
      <c r="AF406" s="19"/>
      <c r="AG406" s="19"/>
      <c r="AH406" s="19"/>
      <c r="AI406" s="19"/>
      <c r="AJ406" s="19"/>
      <c r="AN406" s="52"/>
      <c r="AO406" s="52"/>
      <c r="AP406" s="19"/>
      <c r="AQ406" s="19"/>
      <c r="AR406" s="19"/>
      <c r="AS406" s="19"/>
      <c r="AT406" s="19"/>
      <c r="AU406" s="19"/>
      <c r="AV406" s="19"/>
      <c r="AW406" s="44"/>
      <c r="AX406" s="44"/>
      <c r="AY406" s="44"/>
      <c r="AZ406" s="44"/>
      <c r="BA406" s="44"/>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M406" s="19"/>
      <c r="CN406" s="231"/>
      <c r="CO406" s="231"/>
      <c r="CP406" s="19"/>
    </row>
    <row r="407" spans="1:94">
      <c r="A407">
        <v>382</v>
      </c>
      <c r="B407" s="19"/>
      <c r="C407" s="19"/>
      <c r="D407" s="231"/>
      <c r="E407" s="231"/>
      <c r="F407" s="231"/>
      <c r="I407" s="19"/>
      <c r="J407" s="19"/>
      <c r="Q407" s="19"/>
      <c r="R407" s="19"/>
      <c r="S407" s="19"/>
      <c r="T407" s="19"/>
      <c r="U407" s="19"/>
      <c r="V407" s="19"/>
      <c r="W407" s="231"/>
      <c r="X407" s="231"/>
      <c r="Y407" s="231"/>
      <c r="Z407" s="231"/>
      <c r="AA407" s="19"/>
      <c r="AB407" s="231"/>
      <c r="AC407" s="19"/>
      <c r="AD407" s="231"/>
      <c r="AE407" s="19"/>
      <c r="AF407" s="19"/>
      <c r="AG407" s="19"/>
      <c r="AH407" s="19"/>
      <c r="AI407" s="19"/>
      <c r="AJ407" s="19"/>
      <c r="AN407" s="52"/>
      <c r="AO407" s="52"/>
      <c r="AP407" s="19"/>
      <c r="AQ407" s="19"/>
      <c r="AR407" s="19"/>
      <c r="AS407" s="19"/>
      <c r="AT407" s="19"/>
      <c r="AU407" s="19"/>
      <c r="AV407" s="19"/>
      <c r="AW407" s="44"/>
      <c r="AX407" s="44"/>
      <c r="AY407" s="44"/>
      <c r="AZ407" s="44"/>
      <c r="BA407" s="44"/>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M407" s="19"/>
      <c r="CN407" s="231"/>
      <c r="CO407" s="231"/>
      <c r="CP407" s="19"/>
    </row>
    <row r="408" spans="1:94">
      <c r="A408">
        <v>383</v>
      </c>
      <c r="B408" s="19"/>
      <c r="C408" s="19"/>
      <c r="D408" s="231"/>
      <c r="E408" s="231"/>
      <c r="F408" s="231"/>
      <c r="I408" s="19"/>
      <c r="J408" s="19"/>
      <c r="Q408" s="19"/>
      <c r="R408" s="19"/>
      <c r="S408" s="19"/>
      <c r="T408" s="19"/>
      <c r="U408" s="19"/>
      <c r="V408" s="19"/>
      <c r="W408" s="231"/>
      <c r="X408" s="231"/>
      <c r="Y408" s="231"/>
      <c r="Z408" s="231"/>
      <c r="AA408" s="19"/>
      <c r="AB408" s="231"/>
      <c r="AC408" s="19"/>
      <c r="AD408" s="231"/>
      <c r="AE408" s="19"/>
      <c r="AF408" s="19"/>
      <c r="AG408" s="19"/>
      <c r="AH408" s="19"/>
      <c r="AI408" s="19"/>
      <c r="AJ408" s="19"/>
      <c r="AN408" s="52"/>
      <c r="AO408" s="52"/>
      <c r="AP408" s="19"/>
      <c r="AQ408" s="19"/>
      <c r="AR408" s="19"/>
      <c r="AS408" s="19"/>
      <c r="AT408" s="19"/>
      <c r="AU408" s="19"/>
      <c r="AV408" s="19"/>
      <c r="AW408" s="44"/>
      <c r="AX408" s="44"/>
      <c r="AY408" s="44"/>
      <c r="AZ408" s="44"/>
      <c r="BA408" s="44"/>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M408" s="19"/>
      <c r="CN408" s="231"/>
      <c r="CO408" s="231"/>
      <c r="CP408" s="19"/>
    </row>
    <row r="409" spans="1:94">
      <c r="A409">
        <v>384</v>
      </c>
      <c r="B409" s="19"/>
      <c r="C409" s="19"/>
      <c r="D409" s="231"/>
      <c r="E409" s="231"/>
      <c r="F409" s="231"/>
      <c r="I409" s="19"/>
      <c r="J409" s="19"/>
      <c r="Q409" s="19"/>
      <c r="R409" s="19"/>
      <c r="S409" s="19"/>
      <c r="T409" s="19"/>
      <c r="U409" s="19"/>
      <c r="V409" s="19"/>
      <c r="W409" s="231"/>
      <c r="X409" s="231"/>
      <c r="Y409" s="231"/>
      <c r="Z409" s="231"/>
      <c r="AA409" s="19"/>
      <c r="AB409" s="231"/>
      <c r="AC409" s="19"/>
      <c r="AD409" s="231"/>
      <c r="AE409" s="19"/>
      <c r="AF409" s="19"/>
      <c r="AG409" s="19"/>
      <c r="AH409" s="19"/>
      <c r="AI409" s="19"/>
      <c r="AJ409" s="19"/>
      <c r="AN409" s="52"/>
      <c r="AO409" s="52"/>
      <c r="AP409" s="19"/>
      <c r="AQ409" s="19"/>
      <c r="AR409" s="19"/>
      <c r="AS409" s="19"/>
      <c r="AT409" s="19"/>
      <c r="AU409" s="19"/>
      <c r="AV409" s="19"/>
      <c r="AW409" s="44"/>
      <c r="AX409" s="44"/>
      <c r="AY409" s="44"/>
      <c r="AZ409" s="44"/>
      <c r="BA409" s="44"/>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M409" s="19"/>
      <c r="CN409" s="231"/>
      <c r="CO409" s="231"/>
      <c r="CP409" s="19"/>
    </row>
    <row r="410" spans="1:94">
      <c r="A410">
        <v>385</v>
      </c>
      <c r="B410" s="19"/>
      <c r="C410" s="19"/>
      <c r="D410" s="231"/>
      <c r="E410" s="231"/>
      <c r="F410" s="231"/>
      <c r="I410" s="19"/>
      <c r="J410" s="19"/>
      <c r="Q410" s="19"/>
      <c r="R410" s="19"/>
      <c r="S410" s="19"/>
      <c r="T410" s="19"/>
      <c r="U410" s="19"/>
      <c r="V410" s="19"/>
      <c r="W410" s="231"/>
      <c r="X410" s="231"/>
      <c r="Y410" s="231"/>
      <c r="Z410" s="231"/>
      <c r="AA410" s="19"/>
      <c r="AB410" s="231"/>
      <c r="AC410" s="19"/>
      <c r="AD410" s="231"/>
      <c r="AE410" s="19"/>
      <c r="AF410" s="19"/>
      <c r="AG410" s="19"/>
      <c r="AH410" s="19"/>
      <c r="AI410" s="19"/>
      <c r="AJ410" s="19"/>
      <c r="AN410" s="52"/>
      <c r="AO410" s="52"/>
      <c r="AP410" s="19"/>
      <c r="AQ410" s="19"/>
      <c r="AR410" s="19"/>
      <c r="AS410" s="19"/>
      <c r="AT410" s="19"/>
      <c r="AU410" s="19"/>
      <c r="AV410" s="19"/>
      <c r="AW410" s="44"/>
      <c r="AX410" s="44"/>
      <c r="AY410" s="44"/>
      <c r="AZ410" s="44"/>
      <c r="BA410" s="44"/>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M410" s="19"/>
      <c r="CN410" s="231"/>
      <c r="CO410" s="231"/>
      <c r="CP410" s="19"/>
    </row>
    <row r="411" spans="1:94">
      <c r="A411">
        <v>386</v>
      </c>
      <c r="B411" s="19"/>
      <c r="C411" s="19"/>
      <c r="D411" s="231"/>
      <c r="E411" s="231"/>
      <c r="F411" s="231"/>
      <c r="I411" s="19"/>
      <c r="J411" s="19"/>
      <c r="Q411" s="19"/>
      <c r="R411" s="19"/>
      <c r="S411" s="19"/>
      <c r="T411" s="19"/>
      <c r="U411" s="19"/>
      <c r="V411" s="19"/>
      <c r="W411" s="231"/>
      <c r="X411" s="231"/>
      <c r="Y411" s="231"/>
      <c r="Z411" s="231"/>
      <c r="AA411" s="19"/>
      <c r="AB411" s="231"/>
      <c r="AC411" s="19"/>
      <c r="AD411" s="231"/>
      <c r="AE411" s="19"/>
      <c r="AF411" s="19"/>
      <c r="AG411" s="19"/>
      <c r="AH411" s="19"/>
      <c r="AI411" s="19"/>
      <c r="AJ411" s="19"/>
      <c r="AN411" s="52"/>
      <c r="AO411" s="52"/>
      <c r="AP411" s="19"/>
      <c r="AQ411" s="19"/>
      <c r="AR411" s="19"/>
      <c r="AS411" s="19"/>
      <c r="AT411" s="19"/>
      <c r="AU411" s="19"/>
      <c r="AV411" s="19"/>
      <c r="AW411" s="44"/>
      <c r="AX411" s="44"/>
      <c r="AY411" s="44"/>
      <c r="AZ411" s="44"/>
      <c r="BA411" s="44"/>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M411" s="19"/>
      <c r="CN411" s="231"/>
      <c r="CO411" s="231"/>
      <c r="CP411" s="19"/>
    </row>
    <row r="412" spans="1:94">
      <c r="A412">
        <v>387</v>
      </c>
      <c r="B412" s="19"/>
      <c r="C412" s="19"/>
      <c r="D412" s="231"/>
      <c r="E412" s="231"/>
      <c r="F412" s="231"/>
      <c r="I412" s="19"/>
      <c r="J412" s="19"/>
      <c r="Q412" s="19"/>
      <c r="R412" s="19"/>
      <c r="S412" s="19"/>
      <c r="T412" s="19"/>
      <c r="U412" s="19"/>
      <c r="V412" s="19"/>
      <c r="W412" s="231"/>
      <c r="X412" s="231"/>
      <c r="Y412" s="231"/>
      <c r="Z412" s="231"/>
      <c r="AA412" s="19"/>
      <c r="AB412" s="231"/>
      <c r="AC412" s="19"/>
      <c r="AD412" s="231"/>
      <c r="AE412" s="19"/>
      <c r="AF412" s="19"/>
      <c r="AG412" s="19"/>
      <c r="AH412" s="19"/>
      <c r="AI412" s="19"/>
      <c r="AJ412" s="19"/>
      <c r="AN412" s="52"/>
      <c r="AO412" s="52"/>
      <c r="AP412" s="19"/>
      <c r="AQ412" s="19"/>
      <c r="AR412" s="19"/>
      <c r="AS412" s="19"/>
      <c r="AT412" s="19"/>
      <c r="AU412" s="19"/>
      <c r="AV412" s="19"/>
      <c r="AW412" s="44"/>
      <c r="AX412" s="44"/>
      <c r="AY412" s="44"/>
      <c r="AZ412" s="44"/>
      <c r="BA412" s="44"/>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M412" s="19"/>
      <c r="CN412" s="231"/>
      <c r="CO412" s="231"/>
      <c r="CP412" s="19"/>
    </row>
    <row r="413" spans="1:94">
      <c r="A413">
        <v>388</v>
      </c>
      <c r="B413" s="19"/>
      <c r="C413" s="19"/>
      <c r="D413" s="231"/>
      <c r="E413" s="231"/>
      <c r="F413" s="231"/>
      <c r="I413" s="19"/>
      <c r="J413" s="19"/>
      <c r="Q413" s="19"/>
      <c r="R413" s="19"/>
      <c r="S413" s="19"/>
      <c r="T413" s="19"/>
      <c r="U413" s="19"/>
      <c r="V413" s="19"/>
      <c r="W413" s="231"/>
      <c r="X413" s="231"/>
      <c r="Y413" s="231"/>
      <c r="Z413" s="231"/>
      <c r="AA413" s="19"/>
      <c r="AB413" s="231"/>
      <c r="AC413" s="19"/>
      <c r="AD413" s="231"/>
      <c r="AE413" s="19"/>
      <c r="AF413" s="19"/>
      <c r="AG413" s="19"/>
      <c r="AH413" s="19"/>
      <c r="AI413" s="19"/>
      <c r="AJ413" s="19"/>
      <c r="AN413" s="52"/>
      <c r="AO413" s="52"/>
      <c r="AP413" s="19"/>
      <c r="AQ413" s="19"/>
      <c r="AR413" s="19"/>
      <c r="AS413" s="19"/>
      <c r="AT413" s="19"/>
      <c r="AU413" s="19"/>
      <c r="AV413" s="19"/>
      <c r="AW413" s="44"/>
      <c r="AX413" s="44"/>
      <c r="AY413" s="44"/>
      <c r="AZ413" s="44"/>
      <c r="BA413" s="44"/>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M413" s="19"/>
      <c r="CN413" s="231"/>
      <c r="CO413" s="231"/>
      <c r="CP413" s="19"/>
    </row>
    <row r="414" spans="1:94">
      <c r="A414">
        <v>389</v>
      </c>
      <c r="B414" s="19"/>
      <c r="C414" s="19"/>
      <c r="D414" s="231"/>
      <c r="E414" s="231"/>
      <c r="F414" s="231"/>
      <c r="I414" s="19"/>
      <c r="J414" s="19"/>
      <c r="Q414" s="19"/>
      <c r="R414" s="19"/>
      <c r="S414" s="19"/>
      <c r="T414" s="19"/>
      <c r="U414" s="19"/>
      <c r="V414" s="19"/>
      <c r="W414" s="231"/>
      <c r="X414" s="231"/>
      <c r="Y414" s="231"/>
      <c r="Z414" s="231"/>
      <c r="AA414" s="19"/>
      <c r="AB414" s="231"/>
      <c r="AC414" s="19"/>
      <c r="AD414" s="231"/>
      <c r="AE414" s="19"/>
      <c r="AF414" s="19"/>
      <c r="AG414" s="19"/>
      <c r="AH414" s="19"/>
      <c r="AI414" s="19"/>
      <c r="AJ414" s="19"/>
      <c r="AN414" s="52"/>
      <c r="AO414" s="52"/>
      <c r="AP414" s="19"/>
      <c r="AQ414" s="19"/>
      <c r="AR414" s="19"/>
      <c r="AS414" s="19"/>
      <c r="AT414" s="19"/>
      <c r="AU414" s="19"/>
      <c r="AV414" s="19"/>
      <c r="AW414" s="44"/>
      <c r="AX414" s="44"/>
      <c r="AY414" s="44"/>
      <c r="AZ414" s="44"/>
      <c r="BA414" s="44"/>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M414" s="19"/>
      <c r="CN414" s="231"/>
      <c r="CO414" s="231"/>
      <c r="CP414" s="19"/>
    </row>
    <row r="415" spans="1:94">
      <c r="A415">
        <v>390</v>
      </c>
      <c r="B415" s="19"/>
      <c r="C415" s="19"/>
      <c r="D415" s="231"/>
      <c r="E415" s="231"/>
      <c r="F415" s="231"/>
      <c r="I415" s="19"/>
      <c r="J415" s="19"/>
      <c r="Q415" s="19"/>
      <c r="R415" s="19"/>
      <c r="S415" s="19"/>
      <c r="T415" s="19"/>
      <c r="U415" s="19"/>
      <c r="V415" s="19"/>
      <c r="W415" s="231"/>
      <c r="X415" s="231"/>
      <c r="Y415" s="231"/>
      <c r="Z415" s="231"/>
      <c r="AA415" s="19"/>
      <c r="AB415" s="231"/>
      <c r="AC415" s="19"/>
      <c r="AD415" s="231"/>
      <c r="AE415" s="19"/>
      <c r="AF415" s="19"/>
      <c r="AG415" s="19"/>
      <c r="AH415" s="19"/>
      <c r="AI415" s="19"/>
      <c r="AJ415" s="19"/>
      <c r="AN415" s="52"/>
      <c r="AO415" s="52"/>
      <c r="AP415" s="19"/>
      <c r="AQ415" s="19"/>
      <c r="AR415" s="19"/>
      <c r="AS415" s="19"/>
      <c r="AT415" s="19"/>
      <c r="AU415" s="19"/>
      <c r="AV415" s="19"/>
      <c r="AW415" s="44"/>
      <c r="AX415" s="44"/>
      <c r="AY415" s="44"/>
      <c r="AZ415" s="44"/>
      <c r="BA415" s="44"/>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M415" s="19"/>
      <c r="CN415" s="231"/>
      <c r="CO415" s="231"/>
      <c r="CP415" s="19"/>
    </row>
    <row r="416" spans="1:94">
      <c r="A416">
        <v>391</v>
      </c>
      <c r="B416" s="19"/>
      <c r="C416" s="19"/>
      <c r="D416" s="231"/>
      <c r="E416" s="231"/>
      <c r="F416" s="231"/>
      <c r="I416" s="19"/>
      <c r="J416" s="19"/>
      <c r="Q416" s="19"/>
      <c r="R416" s="19"/>
      <c r="S416" s="19"/>
      <c r="T416" s="19"/>
      <c r="U416" s="19"/>
      <c r="V416" s="19"/>
      <c r="W416" s="231"/>
      <c r="X416" s="231"/>
      <c r="Y416" s="231"/>
      <c r="Z416" s="231"/>
      <c r="AA416" s="19"/>
      <c r="AB416" s="231"/>
      <c r="AC416" s="19"/>
      <c r="AD416" s="231"/>
      <c r="AE416" s="19"/>
      <c r="AF416" s="19"/>
      <c r="AG416" s="19"/>
      <c r="AH416" s="19"/>
      <c r="AI416" s="19"/>
      <c r="AJ416" s="19"/>
      <c r="AN416" s="52"/>
      <c r="AO416" s="52"/>
      <c r="AP416" s="19"/>
      <c r="AQ416" s="19"/>
      <c r="AR416" s="19"/>
      <c r="AS416" s="19"/>
      <c r="AT416" s="19"/>
      <c r="AU416" s="19"/>
      <c r="AV416" s="19"/>
      <c r="AW416" s="44"/>
      <c r="AX416" s="44"/>
      <c r="AY416" s="44"/>
      <c r="AZ416" s="44"/>
      <c r="BA416" s="44"/>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M416" s="19"/>
      <c r="CN416" s="231"/>
      <c r="CO416" s="231"/>
      <c r="CP416" s="19"/>
    </row>
    <row r="417" spans="1:94">
      <c r="A417">
        <v>392</v>
      </c>
      <c r="B417" s="19"/>
      <c r="C417" s="19"/>
      <c r="D417" s="231"/>
      <c r="E417" s="231"/>
      <c r="F417" s="231"/>
      <c r="I417" s="19"/>
      <c r="J417" s="19"/>
      <c r="Q417" s="19"/>
      <c r="R417" s="19"/>
      <c r="S417" s="19"/>
      <c r="T417" s="19"/>
      <c r="U417" s="19"/>
      <c r="V417" s="19"/>
      <c r="W417" s="231"/>
      <c r="X417" s="231"/>
      <c r="Y417" s="231"/>
      <c r="Z417" s="231"/>
      <c r="AA417" s="19"/>
      <c r="AB417" s="231"/>
      <c r="AC417" s="19"/>
      <c r="AD417" s="231"/>
      <c r="AE417" s="19"/>
      <c r="AF417" s="19"/>
      <c r="AG417" s="19"/>
      <c r="AH417" s="19"/>
      <c r="AI417" s="19"/>
      <c r="AJ417" s="19"/>
      <c r="AN417" s="52"/>
      <c r="AO417" s="52"/>
      <c r="AP417" s="19"/>
      <c r="AQ417" s="19"/>
      <c r="AR417" s="19"/>
      <c r="AS417" s="19"/>
      <c r="AT417" s="19"/>
      <c r="AU417" s="19"/>
      <c r="AV417" s="19"/>
      <c r="AW417" s="44"/>
      <c r="AX417" s="44"/>
      <c r="AY417" s="44"/>
      <c r="AZ417" s="44"/>
      <c r="BA417" s="44"/>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M417" s="19"/>
      <c r="CN417" s="231"/>
      <c r="CO417" s="231"/>
      <c r="CP417" s="19"/>
    </row>
    <row r="418" spans="1:94">
      <c r="A418">
        <v>393</v>
      </c>
      <c r="B418" s="19"/>
      <c r="C418" s="19"/>
      <c r="D418" s="231"/>
      <c r="E418" s="231"/>
      <c r="F418" s="231"/>
      <c r="I418" s="19"/>
      <c r="J418" s="19"/>
      <c r="Q418" s="19"/>
      <c r="R418" s="19"/>
      <c r="S418" s="19"/>
      <c r="T418" s="19"/>
      <c r="U418" s="19"/>
      <c r="V418" s="19"/>
      <c r="W418" s="231"/>
      <c r="X418" s="231"/>
      <c r="Y418" s="231"/>
      <c r="Z418" s="231"/>
      <c r="AA418" s="19"/>
      <c r="AB418" s="231"/>
      <c r="AC418" s="19"/>
      <c r="AD418" s="231"/>
      <c r="AE418" s="19"/>
      <c r="AF418" s="19"/>
      <c r="AG418" s="19"/>
      <c r="AH418" s="19"/>
      <c r="AI418" s="19"/>
      <c r="AJ418" s="19"/>
      <c r="AN418" s="52"/>
      <c r="AO418" s="52"/>
      <c r="AP418" s="19"/>
      <c r="AQ418" s="19"/>
      <c r="AR418" s="19"/>
      <c r="AS418" s="19"/>
      <c r="AT418" s="19"/>
      <c r="AU418" s="19"/>
      <c r="AV418" s="19"/>
      <c r="AW418" s="44"/>
      <c r="AX418" s="44"/>
      <c r="AY418" s="44"/>
      <c r="AZ418" s="44"/>
      <c r="BA418" s="44"/>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M418" s="19"/>
      <c r="CN418" s="231"/>
      <c r="CO418" s="231"/>
      <c r="CP418" s="19"/>
    </row>
    <row r="419" spans="1:94">
      <c r="A419">
        <v>394</v>
      </c>
      <c r="B419" s="19"/>
      <c r="C419" s="19"/>
      <c r="D419" s="231"/>
      <c r="E419" s="231"/>
      <c r="F419" s="231"/>
      <c r="I419" s="19"/>
      <c r="J419" s="19"/>
      <c r="Q419" s="19"/>
      <c r="R419" s="19"/>
      <c r="S419" s="19"/>
      <c r="T419" s="19"/>
      <c r="U419" s="19"/>
      <c r="V419" s="19"/>
      <c r="W419" s="231"/>
      <c r="X419" s="231"/>
      <c r="Y419" s="231"/>
      <c r="Z419" s="231"/>
      <c r="AA419" s="19"/>
      <c r="AB419" s="231"/>
      <c r="AC419" s="19"/>
      <c r="AD419" s="231"/>
      <c r="AE419" s="19"/>
      <c r="AF419" s="19"/>
      <c r="AG419" s="19"/>
      <c r="AH419" s="19"/>
      <c r="AI419" s="19"/>
      <c r="AJ419" s="19"/>
      <c r="AN419" s="52"/>
      <c r="AO419" s="52"/>
      <c r="AP419" s="19"/>
      <c r="AQ419" s="19"/>
      <c r="AR419" s="19"/>
      <c r="AS419" s="19"/>
      <c r="AT419" s="19"/>
      <c r="AU419" s="19"/>
      <c r="AV419" s="19"/>
      <c r="AW419" s="44"/>
      <c r="AX419" s="44"/>
      <c r="AY419" s="44"/>
      <c r="AZ419" s="44"/>
      <c r="BA419" s="44"/>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M419" s="19"/>
      <c r="CN419" s="231"/>
      <c r="CO419" s="231"/>
      <c r="CP419" s="19"/>
    </row>
    <row r="420" spans="1:94">
      <c r="A420">
        <v>395</v>
      </c>
      <c r="B420" s="19"/>
      <c r="C420" s="19"/>
      <c r="D420" s="231"/>
      <c r="E420" s="231"/>
      <c r="F420" s="231"/>
      <c r="I420" s="19"/>
      <c r="J420" s="19"/>
      <c r="Q420" s="19"/>
      <c r="R420" s="19"/>
      <c r="S420" s="19"/>
      <c r="T420" s="19"/>
      <c r="U420" s="19"/>
      <c r="V420" s="19"/>
      <c r="W420" s="231"/>
      <c r="X420" s="231"/>
      <c r="Y420" s="231"/>
      <c r="Z420" s="231"/>
      <c r="AA420" s="19"/>
      <c r="AB420" s="231"/>
      <c r="AC420" s="19"/>
      <c r="AD420" s="231"/>
      <c r="AE420" s="19"/>
      <c r="AF420" s="19"/>
      <c r="AG420" s="19"/>
      <c r="AH420" s="19"/>
      <c r="AI420" s="19"/>
      <c r="AJ420" s="19"/>
      <c r="AN420" s="52"/>
      <c r="AO420" s="52"/>
      <c r="AP420" s="19"/>
      <c r="AQ420" s="19"/>
      <c r="AR420" s="19"/>
      <c r="AS420" s="19"/>
      <c r="AT420" s="19"/>
      <c r="AU420" s="19"/>
      <c r="AV420" s="19"/>
      <c r="AW420" s="44"/>
      <c r="AX420" s="44"/>
      <c r="AY420" s="44"/>
      <c r="AZ420" s="44"/>
      <c r="BA420" s="44"/>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M420" s="19"/>
      <c r="CN420" s="231"/>
      <c r="CO420" s="231"/>
      <c r="CP420" s="19"/>
    </row>
    <row r="421" spans="1:94">
      <c r="A421">
        <v>396</v>
      </c>
      <c r="B421" s="19"/>
      <c r="C421" s="19"/>
      <c r="D421" s="231"/>
      <c r="E421" s="231"/>
      <c r="F421" s="231"/>
      <c r="I421" s="19"/>
      <c r="J421" s="19"/>
      <c r="Q421" s="19"/>
      <c r="R421" s="19"/>
      <c r="S421" s="19"/>
      <c r="T421" s="19"/>
      <c r="U421" s="19"/>
      <c r="V421" s="19"/>
      <c r="W421" s="231"/>
      <c r="X421" s="231"/>
      <c r="Y421" s="231"/>
      <c r="Z421" s="231"/>
      <c r="AA421" s="19"/>
      <c r="AB421" s="231"/>
      <c r="AC421" s="19"/>
      <c r="AD421" s="231"/>
      <c r="AE421" s="19"/>
      <c r="AF421" s="19"/>
      <c r="AG421" s="19"/>
      <c r="AH421" s="19"/>
      <c r="AI421" s="19"/>
      <c r="AJ421" s="19"/>
      <c r="AN421" s="52"/>
      <c r="AO421" s="52"/>
      <c r="AP421" s="19"/>
      <c r="AQ421" s="19"/>
      <c r="AR421" s="19"/>
      <c r="AS421" s="19"/>
      <c r="AT421" s="19"/>
      <c r="AU421" s="19"/>
      <c r="AV421" s="19"/>
      <c r="AW421" s="44"/>
      <c r="AX421" s="44"/>
      <c r="AY421" s="44"/>
      <c r="AZ421" s="44"/>
      <c r="BA421" s="44"/>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M421" s="19"/>
      <c r="CN421" s="231"/>
      <c r="CO421" s="231"/>
      <c r="CP421" s="19"/>
    </row>
    <row r="422" spans="1:94">
      <c r="A422">
        <v>397</v>
      </c>
      <c r="B422" s="19"/>
      <c r="C422" s="19"/>
      <c r="D422" s="231"/>
      <c r="E422" s="231"/>
      <c r="F422" s="231"/>
      <c r="I422" s="19"/>
      <c r="J422" s="19"/>
      <c r="Q422" s="19"/>
      <c r="R422" s="19"/>
      <c r="S422" s="19"/>
      <c r="T422" s="19"/>
      <c r="U422" s="19"/>
      <c r="V422" s="19"/>
      <c r="W422" s="231"/>
      <c r="X422" s="231"/>
      <c r="Y422" s="231"/>
      <c r="Z422" s="231"/>
      <c r="AA422" s="19"/>
      <c r="AB422" s="231"/>
      <c r="AC422" s="19"/>
      <c r="AD422" s="231"/>
      <c r="AE422" s="19"/>
      <c r="AF422" s="19"/>
      <c r="AG422" s="19"/>
      <c r="AH422" s="19"/>
      <c r="AI422" s="19"/>
      <c r="AJ422" s="19"/>
      <c r="AN422" s="52"/>
      <c r="AO422" s="52"/>
      <c r="AP422" s="19"/>
      <c r="AQ422" s="19"/>
      <c r="AR422" s="19"/>
      <c r="AS422" s="19"/>
      <c r="AT422" s="19"/>
      <c r="AU422" s="19"/>
      <c r="AV422" s="19"/>
      <c r="AW422" s="44"/>
      <c r="AX422" s="44"/>
      <c r="AY422" s="44"/>
      <c r="AZ422" s="44"/>
      <c r="BA422" s="44"/>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M422" s="19"/>
      <c r="CN422" s="231"/>
      <c r="CO422" s="231"/>
      <c r="CP422" s="19"/>
    </row>
    <row r="423" spans="1:94">
      <c r="A423">
        <v>398</v>
      </c>
      <c r="B423" s="19"/>
      <c r="C423" s="19"/>
      <c r="D423" s="231"/>
      <c r="E423" s="231"/>
      <c r="F423" s="231"/>
      <c r="I423" s="19"/>
      <c r="J423" s="19"/>
      <c r="Q423" s="19"/>
      <c r="R423" s="19"/>
      <c r="S423" s="19"/>
      <c r="T423" s="19"/>
      <c r="U423" s="19"/>
      <c r="V423" s="19"/>
      <c r="W423" s="231"/>
      <c r="X423" s="231"/>
      <c r="Y423" s="231"/>
      <c r="Z423" s="231"/>
      <c r="AA423" s="19"/>
      <c r="AB423" s="231"/>
      <c r="AC423" s="19"/>
      <c r="AD423" s="231"/>
      <c r="AE423" s="19"/>
      <c r="AF423" s="19"/>
      <c r="AG423" s="19"/>
      <c r="AH423" s="19"/>
      <c r="AI423" s="19"/>
      <c r="AJ423" s="19"/>
      <c r="AN423" s="52"/>
      <c r="AO423" s="52"/>
      <c r="AP423" s="19"/>
      <c r="AQ423" s="19"/>
      <c r="AR423" s="19"/>
      <c r="AS423" s="19"/>
      <c r="AT423" s="19"/>
      <c r="AU423" s="19"/>
      <c r="AV423" s="19"/>
      <c r="AW423" s="44"/>
      <c r="AX423" s="44"/>
      <c r="AY423" s="44"/>
      <c r="AZ423" s="44"/>
      <c r="BA423" s="44"/>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M423" s="19"/>
      <c r="CN423" s="231"/>
      <c r="CO423" s="231"/>
      <c r="CP423" s="19"/>
    </row>
    <row r="424" spans="1:94">
      <c r="A424">
        <v>399</v>
      </c>
      <c r="B424" s="19"/>
      <c r="C424" s="19"/>
      <c r="D424" s="231"/>
      <c r="E424" s="231"/>
      <c r="F424" s="231"/>
      <c r="I424" s="19"/>
      <c r="J424" s="19"/>
      <c r="Q424" s="19"/>
      <c r="R424" s="19"/>
      <c r="S424" s="19"/>
      <c r="T424" s="19"/>
      <c r="U424" s="19"/>
      <c r="V424" s="19"/>
      <c r="W424" s="231"/>
      <c r="X424" s="231"/>
      <c r="Y424" s="231"/>
      <c r="Z424" s="231"/>
      <c r="AA424" s="19"/>
      <c r="AB424" s="231"/>
      <c r="AC424" s="19"/>
      <c r="AD424" s="231"/>
      <c r="AE424" s="19"/>
      <c r="AF424" s="19"/>
      <c r="AG424" s="19"/>
      <c r="AH424" s="19"/>
      <c r="AI424" s="19"/>
      <c r="AJ424" s="19"/>
      <c r="AN424" s="52"/>
      <c r="AO424" s="52"/>
      <c r="AP424" s="19"/>
      <c r="AQ424" s="19"/>
      <c r="AR424" s="19"/>
      <c r="AS424" s="19"/>
      <c r="AT424" s="19"/>
      <c r="AU424" s="19"/>
      <c r="AV424" s="19"/>
      <c r="AW424" s="44"/>
      <c r="AX424" s="44"/>
      <c r="AY424" s="44"/>
      <c r="AZ424" s="44"/>
      <c r="BA424" s="44"/>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M424" s="19"/>
      <c r="CN424" s="231"/>
      <c r="CO424" s="231"/>
      <c r="CP424" s="19"/>
    </row>
    <row r="425" spans="1:94">
      <c r="A425">
        <v>400</v>
      </c>
      <c r="B425" s="19"/>
      <c r="C425" s="19"/>
      <c r="D425" s="231"/>
      <c r="E425" s="231"/>
      <c r="F425" s="231"/>
      <c r="I425" s="19"/>
      <c r="J425" s="19"/>
      <c r="Q425" s="19"/>
      <c r="R425" s="19"/>
      <c r="S425" s="19"/>
      <c r="T425" s="19"/>
      <c r="U425" s="19"/>
      <c r="V425" s="19"/>
      <c r="W425" s="231"/>
      <c r="X425" s="231"/>
      <c r="Y425" s="231"/>
      <c r="Z425" s="231"/>
      <c r="AA425" s="19"/>
      <c r="AB425" s="231"/>
      <c r="AC425" s="19"/>
      <c r="AD425" s="231"/>
      <c r="AE425" s="19"/>
      <c r="AF425" s="19"/>
      <c r="AG425" s="19"/>
      <c r="AH425" s="19"/>
      <c r="AI425" s="19"/>
      <c r="AJ425" s="19"/>
      <c r="AN425" s="52"/>
      <c r="AO425" s="52"/>
      <c r="AP425" s="19"/>
      <c r="AQ425" s="19"/>
      <c r="AR425" s="19"/>
      <c r="AS425" s="19"/>
      <c r="AT425" s="19"/>
      <c r="AU425" s="19"/>
      <c r="AV425" s="19"/>
      <c r="AW425" s="44"/>
      <c r="AX425" s="44"/>
      <c r="AY425" s="44"/>
      <c r="AZ425" s="44"/>
      <c r="BA425" s="44"/>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M425" s="19"/>
      <c r="CN425" s="231"/>
      <c r="CO425" s="231"/>
      <c r="CP425" s="19"/>
    </row>
    <row r="426" spans="1:94">
      <c r="A426">
        <v>401</v>
      </c>
      <c r="B426" s="19"/>
      <c r="C426" s="19"/>
      <c r="D426" s="231"/>
      <c r="E426" s="231"/>
      <c r="F426" s="231"/>
      <c r="I426" s="19"/>
      <c r="J426" s="19"/>
      <c r="Q426" s="19"/>
      <c r="R426" s="19"/>
      <c r="S426" s="19"/>
      <c r="T426" s="19"/>
      <c r="U426" s="19"/>
      <c r="V426" s="19"/>
      <c r="W426" s="231"/>
      <c r="X426" s="231"/>
      <c r="Y426" s="231"/>
      <c r="Z426" s="231"/>
      <c r="AA426" s="19"/>
      <c r="AB426" s="231"/>
      <c r="AC426" s="19"/>
      <c r="AD426" s="231"/>
      <c r="AE426" s="19"/>
      <c r="AF426" s="19"/>
      <c r="AG426" s="19"/>
      <c r="AH426" s="19"/>
      <c r="AI426" s="19"/>
      <c r="AJ426" s="19"/>
      <c r="AN426" s="52"/>
      <c r="AO426" s="52"/>
      <c r="AP426" s="19"/>
      <c r="AQ426" s="19"/>
      <c r="AR426" s="19"/>
      <c r="AS426" s="19"/>
      <c r="AT426" s="19"/>
      <c r="AU426" s="19"/>
      <c r="AV426" s="19"/>
      <c r="AW426" s="44"/>
      <c r="AX426" s="44"/>
      <c r="AY426" s="44"/>
      <c r="AZ426" s="44"/>
      <c r="BA426" s="44"/>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M426" s="19"/>
      <c r="CN426" s="231"/>
      <c r="CO426" s="231"/>
      <c r="CP426" s="19"/>
    </row>
    <row r="427" spans="1:94">
      <c r="A427">
        <v>402</v>
      </c>
      <c r="B427" s="19"/>
      <c r="C427" s="19"/>
      <c r="D427" s="231"/>
      <c r="E427" s="231"/>
      <c r="F427" s="231"/>
      <c r="I427" s="19"/>
      <c r="J427" s="19"/>
      <c r="Q427" s="19"/>
      <c r="R427" s="19"/>
      <c r="S427" s="19"/>
      <c r="T427" s="19"/>
      <c r="U427" s="19"/>
      <c r="V427" s="19"/>
      <c r="W427" s="231"/>
      <c r="X427" s="231"/>
      <c r="Y427" s="231"/>
      <c r="Z427" s="231"/>
      <c r="AA427" s="19"/>
      <c r="AB427" s="231"/>
      <c r="AC427" s="19"/>
      <c r="AD427" s="231"/>
      <c r="AE427" s="19"/>
      <c r="AF427" s="19"/>
      <c r="AG427" s="19"/>
      <c r="AH427" s="19"/>
      <c r="AI427" s="19"/>
      <c r="AJ427" s="19"/>
      <c r="AN427" s="52"/>
      <c r="AO427" s="52"/>
      <c r="AP427" s="19"/>
      <c r="AQ427" s="19"/>
      <c r="AR427" s="19"/>
      <c r="AS427" s="19"/>
      <c r="AT427" s="19"/>
      <c r="AU427" s="19"/>
      <c r="AV427" s="19"/>
      <c r="AW427" s="44"/>
      <c r="AX427" s="44"/>
      <c r="AY427" s="44"/>
      <c r="AZ427" s="44"/>
      <c r="BA427" s="44"/>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M427" s="19"/>
      <c r="CN427" s="231"/>
      <c r="CO427" s="231"/>
      <c r="CP427" s="19"/>
    </row>
    <row r="428" spans="1:94">
      <c r="A428">
        <v>403</v>
      </c>
      <c r="B428" s="19"/>
      <c r="C428" s="19"/>
      <c r="D428" s="231"/>
      <c r="E428" s="231"/>
      <c r="F428" s="231"/>
      <c r="I428" s="19"/>
      <c r="J428" s="19"/>
      <c r="Q428" s="19"/>
      <c r="R428" s="19"/>
      <c r="S428" s="19"/>
      <c r="T428" s="19"/>
      <c r="U428" s="19"/>
      <c r="V428" s="19"/>
      <c r="W428" s="231"/>
      <c r="X428" s="231"/>
      <c r="Y428" s="231"/>
      <c r="Z428" s="231"/>
      <c r="AA428" s="19"/>
      <c r="AB428" s="231"/>
      <c r="AC428" s="19"/>
      <c r="AD428" s="231"/>
      <c r="AE428" s="19"/>
      <c r="AF428" s="19"/>
      <c r="AG428" s="19"/>
      <c r="AH428" s="19"/>
      <c r="AI428" s="19"/>
      <c r="AJ428" s="19"/>
      <c r="AN428" s="52"/>
      <c r="AO428" s="52"/>
      <c r="AP428" s="19"/>
      <c r="AQ428" s="19"/>
      <c r="AR428" s="19"/>
      <c r="AS428" s="19"/>
      <c r="AT428" s="19"/>
      <c r="AU428" s="19"/>
      <c r="AV428" s="19"/>
      <c r="AW428" s="44"/>
      <c r="AX428" s="44"/>
      <c r="AY428" s="44"/>
      <c r="AZ428" s="44"/>
      <c r="BA428" s="44"/>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M428" s="19"/>
      <c r="CN428" s="231"/>
      <c r="CO428" s="231"/>
      <c r="CP428" s="19"/>
    </row>
    <row r="429" spans="1:94">
      <c r="A429">
        <v>404</v>
      </c>
      <c r="B429" s="19"/>
      <c r="C429" s="19"/>
      <c r="D429" s="231"/>
      <c r="E429" s="231"/>
      <c r="F429" s="231"/>
      <c r="I429" s="19"/>
      <c r="J429" s="19"/>
      <c r="Q429" s="19"/>
      <c r="R429" s="19"/>
      <c r="S429" s="19"/>
      <c r="T429" s="19"/>
      <c r="U429" s="19"/>
      <c r="V429" s="19"/>
      <c r="W429" s="231"/>
      <c r="X429" s="231"/>
      <c r="Y429" s="231"/>
      <c r="Z429" s="231"/>
      <c r="AA429" s="19"/>
      <c r="AB429" s="231"/>
      <c r="AC429" s="19"/>
      <c r="AD429" s="231"/>
      <c r="AE429" s="19"/>
      <c r="AF429" s="19"/>
      <c r="AG429" s="19"/>
      <c r="AH429" s="19"/>
      <c r="AI429" s="19"/>
      <c r="AJ429" s="19"/>
      <c r="AN429" s="52"/>
      <c r="AO429" s="52"/>
      <c r="AP429" s="19"/>
      <c r="AQ429" s="19"/>
      <c r="AR429" s="19"/>
      <c r="AS429" s="19"/>
      <c r="AT429" s="19"/>
      <c r="AU429" s="19"/>
      <c r="AV429" s="19"/>
      <c r="AW429" s="44"/>
      <c r="AX429" s="44"/>
      <c r="AY429" s="44"/>
      <c r="AZ429" s="44"/>
      <c r="BA429" s="44"/>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M429" s="19"/>
      <c r="CN429" s="231"/>
      <c r="CO429" s="231"/>
      <c r="CP429" s="19"/>
    </row>
    <row r="430" spans="1:94">
      <c r="A430">
        <v>405</v>
      </c>
      <c r="B430" s="19"/>
      <c r="C430" s="19"/>
      <c r="D430" s="231"/>
      <c r="E430" s="231"/>
      <c r="F430" s="231"/>
      <c r="I430" s="19"/>
      <c r="J430" s="19"/>
      <c r="Q430" s="19"/>
      <c r="R430" s="19"/>
      <c r="S430" s="19"/>
      <c r="T430" s="19"/>
      <c r="U430" s="19"/>
      <c r="V430" s="19"/>
      <c r="W430" s="231"/>
      <c r="X430" s="231"/>
      <c r="Y430" s="231"/>
      <c r="Z430" s="231"/>
      <c r="AA430" s="19"/>
      <c r="AB430" s="231"/>
      <c r="AC430" s="19"/>
      <c r="AD430" s="231"/>
      <c r="AE430" s="19"/>
      <c r="AF430" s="19"/>
      <c r="AG430" s="19"/>
      <c r="AH430" s="19"/>
      <c r="AI430" s="19"/>
      <c r="AJ430" s="19"/>
      <c r="AN430" s="52"/>
      <c r="AO430" s="52"/>
      <c r="AP430" s="19"/>
      <c r="AQ430" s="19"/>
      <c r="AR430" s="19"/>
      <c r="AS430" s="19"/>
      <c r="AT430" s="19"/>
      <c r="AU430" s="19"/>
      <c r="AV430" s="19"/>
      <c r="AW430" s="44"/>
      <c r="AX430" s="44"/>
      <c r="AY430" s="44"/>
      <c r="AZ430" s="44"/>
      <c r="BA430" s="44"/>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M430" s="19"/>
      <c r="CN430" s="231"/>
      <c r="CO430" s="231"/>
      <c r="CP430" s="19"/>
    </row>
    <row r="431" spans="1:94">
      <c r="A431">
        <v>406</v>
      </c>
      <c r="B431" s="19"/>
      <c r="C431" s="19"/>
      <c r="D431" s="231"/>
      <c r="E431" s="231"/>
      <c r="F431" s="231"/>
      <c r="I431" s="19"/>
      <c r="J431" s="19"/>
      <c r="Q431" s="19"/>
      <c r="R431" s="19"/>
      <c r="S431" s="19"/>
      <c r="T431" s="19"/>
      <c r="U431" s="19"/>
      <c r="V431" s="19"/>
      <c r="W431" s="231"/>
      <c r="X431" s="231"/>
      <c r="Y431" s="231"/>
      <c r="Z431" s="231"/>
      <c r="AA431" s="19"/>
      <c r="AB431" s="231"/>
      <c r="AC431" s="19"/>
      <c r="AD431" s="231"/>
      <c r="AE431" s="19"/>
      <c r="AF431" s="19"/>
      <c r="AG431" s="19"/>
      <c r="AH431" s="19"/>
      <c r="AI431" s="19"/>
      <c r="AJ431" s="19"/>
      <c r="AN431" s="52"/>
      <c r="AO431" s="52"/>
      <c r="AP431" s="19"/>
      <c r="AQ431" s="19"/>
      <c r="AR431" s="19"/>
      <c r="AS431" s="19"/>
      <c r="AT431" s="19"/>
      <c r="AU431" s="19"/>
      <c r="AV431" s="19"/>
      <c r="AW431" s="44"/>
      <c r="AX431" s="44"/>
      <c r="AY431" s="44"/>
      <c r="AZ431" s="44"/>
      <c r="BA431" s="44"/>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M431" s="19"/>
      <c r="CN431" s="231"/>
      <c r="CO431" s="231"/>
      <c r="CP431" s="19"/>
    </row>
    <row r="432" spans="1:94">
      <c r="A432">
        <v>407</v>
      </c>
      <c r="B432" s="19"/>
      <c r="C432" s="19"/>
      <c r="D432" s="231"/>
      <c r="E432" s="231"/>
      <c r="F432" s="231"/>
      <c r="I432" s="19"/>
      <c r="J432" s="19"/>
      <c r="Q432" s="19"/>
      <c r="R432" s="19"/>
      <c r="S432" s="19"/>
      <c r="T432" s="19"/>
      <c r="U432" s="19"/>
      <c r="V432" s="19"/>
      <c r="W432" s="231"/>
      <c r="X432" s="231"/>
      <c r="Y432" s="231"/>
      <c r="Z432" s="231"/>
      <c r="AA432" s="19"/>
      <c r="AB432" s="231"/>
      <c r="AC432" s="19"/>
      <c r="AD432" s="231"/>
      <c r="AE432" s="19"/>
      <c r="AF432" s="19"/>
      <c r="AG432" s="19"/>
      <c r="AH432" s="19"/>
      <c r="AI432" s="19"/>
      <c r="AJ432" s="19"/>
      <c r="AN432" s="52"/>
      <c r="AO432" s="52"/>
      <c r="AP432" s="19"/>
      <c r="AQ432" s="19"/>
      <c r="AR432" s="19"/>
      <c r="AS432" s="19"/>
      <c r="AT432" s="19"/>
      <c r="AU432" s="19"/>
      <c r="AV432" s="19"/>
      <c r="AW432" s="44"/>
      <c r="AX432" s="44"/>
      <c r="AY432" s="44"/>
      <c r="AZ432" s="44"/>
      <c r="BA432" s="44"/>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M432" s="19"/>
      <c r="CN432" s="231"/>
      <c r="CO432" s="231"/>
      <c r="CP432" s="19"/>
    </row>
    <row r="433" spans="1:94">
      <c r="A433">
        <v>408</v>
      </c>
      <c r="B433" s="19"/>
      <c r="C433" s="19"/>
      <c r="D433" s="231"/>
      <c r="E433" s="231"/>
      <c r="F433" s="231"/>
      <c r="I433" s="19"/>
      <c r="J433" s="19"/>
      <c r="Q433" s="19"/>
      <c r="R433" s="19"/>
      <c r="S433" s="19"/>
      <c r="T433" s="19"/>
      <c r="U433" s="19"/>
      <c r="V433" s="19"/>
      <c r="W433" s="231"/>
      <c r="X433" s="231"/>
      <c r="Y433" s="231"/>
      <c r="Z433" s="231"/>
      <c r="AA433" s="19"/>
      <c r="AB433" s="231"/>
      <c r="AC433" s="19"/>
      <c r="AD433" s="231"/>
      <c r="AE433" s="19"/>
      <c r="AF433" s="19"/>
      <c r="AG433" s="19"/>
      <c r="AH433" s="19"/>
      <c r="AI433" s="19"/>
      <c r="AJ433" s="19"/>
      <c r="AN433" s="52"/>
      <c r="AO433" s="52"/>
      <c r="AP433" s="19"/>
      <c r="AQ433" s="19"/>
      <c r="AR433" s="19"/>
      <c r="AS433" s="19"/>
      <c r="AT433" s="19"/>
      <c r="AU433" s="19"/>
      <c r="AV433" s="19"/>
      <c r="AW433" s="44"/>
      <c r="AX433" s="44"/>
      <c r="AY433" s="44"/>
      <c r="AZ433" s="44"/>
      <c r="BA433" s="44"/>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M433" s="19"/>
      <c r="CN433" s="231"/>
      <c r="CO433" s="231"/>
      <c r="CP433" s="19"/>
    </row>
    <row r="434" spans="1:94">
      <c r="A434">
        <v>409</v>
      </c>
      <c r="B434" s="19"/>
      <c r="C434" s="19"/>
      <c r="D434" s="231"/>
      <c r="E434" s="231"/>
      <c r="F434" s="231"/>
      <c r="I434" s="19"/>
      <c r="J434" s="19"/>
      <c r="Q434" s="19"/>
      <c r="R434" s="19"/>
      <c r="S434" s="19"/>
      <c r="T434" s="19"/>
      <c r="U434" s="19"/>
      <c r="V434" s="19"/>
      <c r="W434" s="231"/>
      <c r="X434" s="231"/>
      <c r="Y434" s="231"/>
      <c r="Z434" s="231"/>
      <c r="AA434" s="19"/>
      <c r="AB434" s="231"/>
      <c r="AC434" s="19"/>
      <c r="AD434" s="231"/>
      <c r="AE434" s="19"/>
      <c r="AF434" s="19"/>
      <c r="AG434" s="19"/>
      <c r="AH434" s="19"/>
      <c r="AI434" s="19"/>
      <c r="AJ434" s="19"/>
      <c r="AN434" s="52"/>
      <c r="AO434" s="52"/>
      <c r="AP434" s="19"/>
      <c r="AQ434" s="19"/>
      <c r="AR434" s="19"/>
      <c r="AS434" s="19"/>
      <c r="AT434" s="19"/>
      <c r="AU434" s="19"/>
      <c r="AV434" s="19"/>
      <c r="AW434" s="44"/>
      <c r="AX434" s="44"/>
      <c r="AY434" s="44"/>
      <c r="AZ434" s="44"/>
      <c r="BA434" s="44"/>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M434" s="19"/>
      <c r="CN434" s="231"/>
      <c r="CO434" s="231"/>
      <c r="CP434" s="19"/>
    </row>
    <row r="435" spans="1:94">
      <c r="A435">
        <v>410</v>
      </c>
      <c r="B435" s="19"/>
      <c r="C435" s="19"/>
      <c r="D435" s="231"/>
      <c r="E435" s="231"/>
      <c r="F435" s="231"/>
      <c r="I435" s="19"/>
      <c r="J435" s="19"/>
      <c r="Q435" s="19"/>
      <c r="R435" s="19"/>
      <c r="S435" s="19"/>
      <c r="T435" s="19"/>
      <c r="U435" s="19"/>
      <c r="V435" s="19"/>
      <c r="W435" s="231"/>
      <c r="X435" s="231"/>
      <c r="Y435" s="231"/>
      <c r="Z435" s="231"/>
      <c r="AA435" s="19"/>
      <c r="AB435" s="231"/>
      <c r="AC435" s="19"/>
      <c r="AD435" s="231"/>
      <c r="AE435" s="19"/>
      <c r="AF435" s="19"/>
      <c r="AG435" s="19"/>
      <c r="AH435" s="19"/>
      <c r="AI435" s="19"/>
      <c r="AJ435" s="19"/>
      <c r="AN435" s="52"/>
      <c r="AO435" s="52"/>
      <c r="AP435" s="19"/>
      <c r="AQ435" s="19"/>
      <c r="AR435" s="19"/>
      <c r="AS435" s="19"/>
      <c r="AT435" s="19"/>
      <c r="AU435" s="19"/>
      <c r="AV435" s="19"/>
      <c r="AW435" s="44"/>
      <c r="AX435" s="44"/>
      <c r="AY435" s="44"/>
      <c r="AZ435" s="44"/>
      <c r="BA435" s="44"/>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M435" s="19"/>
      <c r="CN435" s="231"/>
      <c r="CO435" s="231"/>
      <c r="CP435" s="19"/>
    </row>
    <row r="436" spans="1:94">
      <c r="A436">
        <v>411</v>
      </c>
      <c r="B436" s="19"/>
      <c r="C436" s="19"/>
      <c r="D436" s="231"/>
      <c r="E436" s="231"/>
      <c r="F436" s="231"/>
      <c r="I436" s="19"/>
      <c r="J436" s="19"/>
      <c r="Q436" s="19"/>
      <c r="R436" s="19"/>
      <c r="S436" s="19"/>
      <c r="T436" s="19"/>
      <c r="U436" s="19"/>
      <c r="V436" s="19"/>
      <c r="W436" s="231"/>
      <c r="X436" s="231"/>
      <c r="Y436" s="231"/>
      <c r="Z436" s="231"/>
      <c r="AA436" s="19"/>
      <c r="AB436" s="231"/>
      <c r="AC436" s="19"/>
      <c r="AD436" s="231"/>
      <c r="AE436" s="19"/>
      <c r="AF436" s="19"/>
      <c r="AG436" s="19"/>
      <c r="AH436" s="19"/>
      <c r="AI436" s="19"/>
      <c r="AJ436" s="19"/>
      <c r="AP436" s="19"/>
      <c r="AQ436" s="19"/>
      <c r="AR436" s="19"/>
      <c r="AS436" s="19"/>
      <c r="AT436" s="19"/>
      <c r="AU436" s="19"/>
      <c r="AV436" s="19"/>
      <c r="AW436" s="44"/>
      <c r="AX436" s="44"/>
      <c r="AY436" s="44"/>
      <c r="AZ436" s="44"/>
      <c r="BA436" s="44"/>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M436" s="19"/>
      <c r="CN436" s="231"/>
      <c r="CO436" s="231"/>
      <c r="CP436" s="19"/>
    </row>
    <row r="437" spans="1:94">
      <c r="A437">
        <v>412</v>
      </c>
      <c r="B437" s="19"/>
      <c r="C437" s="19"/>
      <c r="D437" s="231"/>
      <c r="E437" s="231"/>
      <c r="F437" s="231"/>
      <c r="I437" s="19"/>
      <c r="J437" s="19"/>
      <c r="Q437" s="19"/>
      <c r="R437" s="19"/>
      <c r="S437" s="19"/>
      <c r="T437" s="19"/>
      <c r="U437" s="19"/>
      <c r="V437" s="19"/>
      <c r="W437" s="231"/>
      <c r="X437" s="231"/>
      <c r="Y437" s="231"/>
      <c r="Z437" s="231"/>
      <c r="AA437" s="19"/>
      <c r="AB437" s="231"/>
      <c r="AC437" s="19"/>
      <c r="AD437" s="231"/>
      <c r="AE437" s="19"/>
      <c r="AF437" s="19"/>
      <c r="AG437" s="19"/>
      <c r="AH437" s="19"/>
      <c r="AI437" s="19"/>
      <c r="AJ437" s="19"/>
      <c r="AP437" s="19"/>
      <c r="AQ437" s="19"/>
      <c r="AR437" s="19"/>
      <c r="AS437" s="19"/>
      <c r="AT437" s="19"/>
      <c r="AU437" s="19"/>
      <c r="AV437" s="19"/>
      <c r="AW437" s="44"/>
      <c r="AX437" s="44"/>
      <c r="AY437" s="44"/>
      <c r="AZ437" s="44"/>
      <c r="BA437" s="44"/>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M437" s="19"/>
      <c r="CN437" s="231"/>
      <c r="CO437" s="231"/>
      <c r="CP437" s="19"/>
    </row>
    <row r="438" spans="1:94">
      <c r="A438">
        <v>413</v>
      </c>
      <c r="B438" s="19"/>
      <c r="C438" s="19"/>
      <c r="D438" s="231"/>
      <c r="E438" s="231"/>
      <c r="F438" s="231"/>
      <c r="I438" s="19"/>
      <c r="J438" s="19"/>
      <c r="Q438" s="19"/>
      <c r="R438" s="19"/>
      <c r="S438" s="19"/>
      <c r="T438" s="19"/>
      <c r="U438" s="19"/>
      <c r="V438" s="19"/>
      <c r="W438" s="231"/>
      <c r="X438" s="231"/>
      <c r="Y438" s="231"/>
      <c r="Z438" s="231"/>
      <c r="AA438" s="19"/>
      <c r="AB438" s="231"/>
      <c r="AC438" s="19"/>
      <c r="AD438" s="231"/>
      <c r="AE438" s="19"/>
      <c r="AF438" s="19"/>
      <c r="AG438" s="19"/>
      <c r="AH438" s="19"/>
      <c r="AI438" s="19"/>
      <c r="AJ438" s="19"/>
      <c r="AP438" s="19"/>
      <c r="AQ438" s="19"/>
      <c r="AR438" s="19"/>
      <c r="AS438" s="19"/>
      <c r="AT438" s="19"/>
      <c r="AU438" s="19"/>
      <c r="AV438" s="19"/>
      <c r="AW438" s="44"/>
      <c r="AX438" s="44"/>
      <c r="AY438" s="44"/>
      <c r="AZ438" s="44"/>
      <c r="BA438" s="44"/>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M438" s="19"/>
      <c r="CN438" s="231"/>
      <c r="CO438" s="231"/>
      <c r="CP438" s="19"/>
    </row>
    <row r="439" spans="1:94">
      <c r="A439">
        <v>414</v>
      </c>
      <c r="B439" s="19"/>
      <c r="C439" s="19"/>
      <c r="D439" s="231"/>
      <c r="E439" s="231"/>
      <c r="F439" s="231"/>
      <c r="I439" s="19"/>
      <c r="J439" s="19"/>
      <c r="Q439" s="19"/>
      <c r="R439" s="19"/>
      <c r="S439" s="19"/>
      <c r="T439" s="19"/>
      <c r="U439" s="19"/>
      <c r="V439" s="19"/>
      <c r="W439" s="231"/>
      <c r="X439" s="231"/>
      <c r="Y439" s="231"/>
      <c r="Z439" s="231"/>
      <c r="AA439" s="19"/>
      <c r="AB439" s="231"/>
      <c r="AC439" s="19"/>
      <c r="AD439" s="231"/>
      <c r="AE439" s="19"/>
      <c r="AF439" s="19"/>
      <c r="AG439" s="19"/>
      <c r="AH439" s="19"/>
      <c r="AI439" s="19"/>
      <c r="AJ439" s="19"/>
      <c r="AP439" s="19"/>
      <c r="AQ439" s="19"/>
      <c r="AR439" s="19"/>
      <c r="AS439" s="19"/>
      <c r="AT439" s="19"/>
      <c r="AU439" s="19"/>
      <c r="AV439" s="19"/>
      <c r="AW439" s="44"/>
      <c r="AX439" s="44"/>
      <c r="AY439" s="44"/>
      <c r="AZ439" s="44"/>
      <c r="BA439" s="44"/>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M439" s="19"/>
      <c r="CN439" s="231"/>
      <c r="CO439" s="231"/>
      <c r="CP439" s="19"/>
    </row>
    <row r="440" spans="1:94">
      <c r="A440">
        <v>415</v>
      </c>
      <c r="B440" s="19"/>
      <c r="C440" s="19"/>
      <c r="D440" s="231"/>
      <c r="E440" s="231"/>
      <c r="F440" s="231"/>
      <c r="I440" s="19"/>
      <c r="J440" s="19"/>
      <c r="Q440" s="19"/>
      <c r="R440" s="19"/>
      <c r="S440" s="19"/>
      <c r="T440" s="19"/>
      <c r="U440" s="19"/>
      <c r="V440" s="19"/>
      <c r="W440" s="231"/>
      <c r="X440" s="231"/>
      <c r="Y440" s="231"/>
      <c r="Z440" s="231"/>
      <c r="AA440" s="19"/>
      <c r="AB440" s="231"/>
      <c r="AC440" s="19"/>
      <c r="AD440" s="231"/>
      <c r="AE440" s="19"/>
      <c r="AF440" s="19"/>
      <c r="AG440" s="19"/>
      <c r="AH440" s="19"/>
      <c r="AI440" s="19"/>
      <c r="AJ440" s="19"/>
      <c r="AP440" s="19"/>
      <c r="AQ440" s="19"/>
      <c r="AR440" s="19"/>
      <c r="AS440" s="19"/>
      <c r="AT440" s="19"/>
      <c r="AU440" s="19"/>
      <c r="AV440" s="19"/>
      <c r="AW440" s="44"/>
      <c r="AX440" s="44"/>
      <c r="AY440" s="44"/>
      <c r="AZ440" s="44"/>
      <c r="BA440" s="44"/>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M440" s="19"/>
      <c r="CN440" s="231"/>
      <c r="CO440" s="231"/>
      <c r="CP440" s="19"/>
    </row>
    <row r="441" spans="1:94">
      <c r="A441">
        <v>416</v>
      </c>
      <c r="B441" s="19"/>
      <c r="C441" s="19"/>
      <c r="D441" s="231"/>
      <c r="E441" s="231"/>
      <c r="F441" s="231"/>
      <c r="I441" s="19"/>
      <c r="J441" s="19"/>
      <c r="Q441" s="19"/>
      <c r="R441" s="19"/>
      <c r="S441" s="19"/>
      <c r="T441" s="19"/>
      <c r="U441" s="19"/>
      <c r="V441" s="19"/>
      <c r="W441" s="231"/>
      <c r="X441" s="231"/>
      <c r="Y441" s="231"/>
      <c r="Z441" s="231"/>
      <c r="AA441" s="19"/>
      <c r="AB441" s="231"/>
      <c r="AC441" s="19"/>
      <c r="AD441" s="231"/>
      <c r="AE441" s="19"/>
      <c r="AF441" s="19"/>
      <c r="AG441" s="19"/>
      <c r="AH441" s="19"/>
      <c r="AI441" s="19"/>
      <c r="AJ441" s="19"/>
      <c r="AP441" s="19"/>
      <c r="AQ441" s="19"/>
      <c r="AR441" s="19"/>
      <c r="AS441" s="19"/>
      <c r="AT441" s="19"/>
      <c r="AU441" s="19"/>
      <c r="AV441" s="19"/>
      <c r="AW441" s="44"/>
      <c r="AX441" s="44"/>
      <c r="AY441" s="44"/>
      <c r="AZ441" s="44"/>
      <c r="BA441" s="44"/>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M441" s="19"/>
      <c r="CN441" s="231"/>
      <c r="CO441" s="231"/>
      <c r="CP441" s="19"/>
    </row>
    <row r="442" spans="1:94">
      <c r="A442">
        <v>417</v>
      </c>
      <c r="B442" s="19"/>
      <c r="C442" s="19"/>
      <c r="D442" s="231"/>
      <c r="E442" s="231"/>
      <c r="F442" s="231"/>
      <c r="I442" s="19"/>
      <c r="J442" s="19"/>
      <c r="Q442" s="19"/>
      <c r="R442" s="19"/>
      <c r="S442" s="19"/>
      <c r="T442" s="19"/>
      <c r="U442" s="19"/>
      <c r="V442" s="19"/>
      <c r="W442" s="231"/>
      <c r="X442" s="231"/>
      <c r="Y442" s="231"/>
      <c r="Z442" s="231"/>
      <c r="AA442" s="19"/>
      <c r="AB442" s="231"/>
      <c r="AC442" s="19"/>
      <c r="AD442" s="231"/>
      <c r="AE442" s="19"/>
      <c r="AF442" s="19"/>
      <c r="AG442" s="19"/>
      <c r="AH442" s="19"/>
      <c r="AI442" s="19"/>
      <c r="AJ442" s="19"/>
      <c r="AP442" s="19"/>
      <c r="AQ442" s="19"/>
      <c r="AR442" s="19"/>
      <c r="AS442" s="19"/>
      <c r="AT442" s="19"/>
      <c r="AU442" s="19"/>
      <c r="AV442" s="19"/>
      <c r="AW442" s="44"/>
      <c r="AX442" s="44"/>
      <c r="AY442" s="44"/>
      <c r="AZ442" s="44"/>
      <c r="BA442" s="44"/>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M442" s="19"/>
      <c r="CN442" s="231"/>
      <c r="CO442" s="231"/>
      <c r="CP442" s="19"/>
    </row>
    <row r="443" spans="1:94">
      <c r="A443">
        <v>418</v>
      </c>
      <c r="B443" s="19"/>
      <c r="C443" s="19"/>
      <c r="D443" s="231"/>
      <c r="E443" s="231"/>
      <c r="F443" s="231"/>
      <c r="I443" s="19"/>
      <c r="J443" s="19"/>
      <c r="Q443" s="19"/>
      <c r="R443" s="19"/>
      <c r="S443" s="19"/>
      <c r="T443" s="19"/>
      <c r="U443" s="19"/>
      <c r="V443" s="19"/>
      <c r="W443" s="231"/>
      <c r="X443" s="231"/>
      <c r="Y443" s="231"/>
      <c r="Z443" s="231"/>
      <c r="AA443" s="19"/>
      <c r="AB443" s="231"/>
      <c r="AC443" s="19"/>
      <c r="AD443" s="231"/>
      <c r="AE443" s="19"/>
      <c r="AF443" s="19"/>
      <c r="AG443" s="19"/>
      <c r="AH443" s="19"/>
      <c r="AI443" s="19"/>
      <c r="AJ443" s="19"/>
      <c r="AP443" s="19"/>
      <c r="AQ443" s="19"/>
      <c r="AR443" s="19"/>
      <c r="AS443" s="19"/>
      <c r="AT443" s="19"/>
      <c r="AU443" s="19"/>
      <c r="AV443" s="19"/>
      <c r="AW443" s="44"/>
      <c r="AX443" s="44"/>
      <c r="AY443" s="44"/>
      <c r="AZ443" s="44"/>
      <c r="BA443" s="44"/>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M443" s="19"/>
      <c r="CN443" s="231"/>
      <c r="CO443" s="231"/>
      <c r="CP443" s="19"/>
    </row>
    <row r="444" spans="1:94">
      <c r="A444">
        <v>419</v>
      </c>
      <c r="B444" s="19"/>
      <c r="C444" s="19"/>
      <c r="D444" s="231"/>
      <c r="E444" s="231"/>
      <c r="F444" s="231"/>
      <c r="I444" s="19"/>
      <c r="J444" s="19"/>
      <c r="Q444" s="19"/>
      <c r="R444" s="19"/>
      <c r="S444" s="19"/>
      <c r="T444" s="19"/>
      <c r="U444" s="19"/>
      <c r="V444" s="19"/>
      <c r="W444" s="231"/>
      <c r="X444" s="231"/>
      <c r="Y444" s="231"/>
      <c r="Z444" s="231"/>
      <c r="AA444" s="19"/>
      <c r="AB444" s="231"/>
      <c r="AC444" s="19"/>
      <c r="AD444" s="231"/>
      <c r="AE444" s="19"/>
      <c r="AF444" s="19"/>
      <c r="AG444" s="19"/>
      <c r="AH444" s="19"/>
      <c r="AI444" s="19"/>
      <c r="AJ444" s="19"/>
      <c r="AP444" s="19"/>
      <c r="AQ444" s="19"/>
      <c r="AR444" s="19"/>
      <c r="AS444" s="19"/>
      <c r="AT444" s="19"/>
      <c r="AU444" s="19"/>
      <c r="AV444" s="19"/>
      <c r="AW444" s="44"/>
      <c r="AX444" s="44"/>
      <c r="AY444" s="44"/>
      <c r="AZ444" s="44"/>
      <c r="BA444" s="44"/>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M444" s="19"/>
      <c r="CN444" s="231"/>
      <c r="CO444" s="231"/>
      <c r="CP444" s="19"/>
    </row>
    <row r="445" spans="1:94">
      <c r="A445">
        <v>420</v>
      </c>
      <c r="B445" s="19"/>
      <c r="C445" s="19"/>
      <c r="D445" s="231"/>
      <c r="E445" s="231"/>
      <c r="F445" s="231"/>
      <c r="I445" s="19"/>
      <c r="J445" s="19"/>
      <c r="Q445" s="19"/>
      <c r="R445" s="19"/>
      <c r="S445" s="19"/>
      <c r="T445" s="19"/>
      <c r="U445" s="19"/>
      <c r="V445" s="19"/>
      <c r="W445" s="231"/>
      <c r="X445" s="231"/>
      <c r="Y445" s="231"/>
      <c r="Z445" s="231"/>
      <c r="AA445" s="19"/>
      <c r="AB445" s="231"/>
      <c r="AC445" s="19"/>
      <c r="AD445" s="231"/>
      <c r="AE445" s="19"/>
      <c r="AF445" s="19"/>
      <c r="AG445" s="19"/>
      <c r="AH445" s="19"/>
      <c r="AI445" s="19"/>
      <c r="AJ445" s="19"/>
      <c r="AP445" s="19"/>
      <c r="AQ445" s="19"/>
      <c r="AR445" s="19"/>
      <c r="AS445" s="19"/>
      <c r="AT445" s="19"/>
      <c r="AU445" s="19"/>
      <c r="AV445" s="19"/>
      <c r="AW445" s="44"/>
      <c r="AX445" s="44"/>
      <c r="AY445" s="44"/>
      <c r="AZ445" s="44"/>
      <c r="BA445" s="44"/>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M445" s="19"/>
      <c r="CN445" s="231"/>
      <c r="CO445" s="231"/>
      <c r="CP445" s="19"/>
    </row>
    <row r="446" spans="1:94">
      <c r="A446">
        <v>421</v>
      </c>
    </row>
    <row r="447" spans="1:94">
      <c r="A447">
        <v>422</v>
      </c>
    </row>
    <row r="448" spans="1:94">
      <c r="A448">
        <v>423</v>
      </c>
    </row>
    <row r="449" spans="1:1">
      <c r="A449">
        <v>424</v>
      </c>
    </row>
    <row r="450" spans="1:1">
      <c r="A450">
        <v>425</v>
      </c>
    </row>
    <row r="451" spans="1:1">
      <c r="A451">
        <v>426</v>
      </c>
    </row>
    <row r="452" spans="1:1">
      <c r="A452">
        <v>427</v>
      </c>
    </row>
    <row r="453" spans="1:1">
      <c r="A453">
        <v>428</v>
      </c>
    </row>
    <row r="454" spans="1:1">
      <c r="A454">
        <v>429</v>
      </c>
    </row>
    <row r="455" spans="1:1">
      <c r="A455">
        <v>430</v>
      </c>
    </row>
    <row r="456" spans="1:1">
      <c r="A456">
        <v>431</v>
      </c>
    </row>
    <row r="457" spans="1:1">
      <c r="A457">
        <v>432</v>
      </c>
    </row>
    <row r="458" spans="1:1">
      <c r="A458">
        <v>433</v>
      </c>
    </row>
    <row r="459" spans="1:1">
      <c r="A459">
        <v>434</v>
      </c>
    </row>
    <row r="460" spans="1:1">
      <c r="A460">
        <v>435</v>
      </c>
    </row>
    <row r="461" spans="1:1">
      <c r="A461">
        <v>436</v>
      </c>
    </row>
    <row r="462" spans="1:1">
      <c r="A462">
        <v>437</v>
      </c>
    </row>
    <row r="463" spans="1:1">
      <c r="A463">
        <v>438</v>
      </c>
    </row>
    <row r="464" spans="1:1">
      <c r="A464">
        <v>439</v>
      </c>
    </row>
    <row r="465" spans="1:1">
      <c r="A465">
        <v>440</v>
      </c>
    </row>
    <row r="466" spans="1:1">
      <c r="A466">
        <v>441</v>
      </c>
    </row>
    <row r="467" spans="1:1">
      <c r="A467">
        <v>442</v>
      </c>
    </row>
    <row r="468" spans="1:1">
      <c r="A468">
        <v>443</v>
      </c>
    </row>
    <row r="469" spans="1:1">
      <c r="A469">
        <v>444</v>
      </c>
    </row>
    <row r="470" spans="1:1">
      <c r="A470">
        <v>445</v>
      </c>
    </row>
    <row r="471" spans="1:1">
      <c r="A471">
        <v>446</v>
      </c>
    </row>
    <row r="472" spans="1:1">
      <c r="A472">
        <v>447</v>
      </c>
    </row>
    <row r="473" spans="1:1">
      <c r="A473">
        <v>448</v>
      </c>
    </row>
    <row r="474" spans="1:1">
      <c r="A474">
        <v>449</v>
      </c>
    </row>
    <row r="475" spans="1:1">
      <c r="A475">
        <v>450</v>
      </c>
    </row>
    <row r="476" spans="1:1">
      <c r="A476">
        <v>451</v>
      </c>
    </row>
    <row r="477" spans="1:1">
      <c r="A477">
        <v>452</v>
      </c>
    </row>
    <row r="478" spans="1:1">
      <c r="A478">
        <v>453</v>
      </c>
    </row>
    <row r="479" spans="1:1">
      <c r="A479">
        <v>454</v>
      </c>
    </row>
    <row r="480" spans="1:1">
      <c r="A480">
        <v>455</v>
      </c>
    </row>
    <row r="481" spans="1:1">
      <c r="A481">
        <v>456</v>
      </c>
    </row>
    <row r="482" spans="1:1">
      <c r="A482">
        <v>457</v>
      </c>
    </row>
    <row r="483" spans="1:1">
      <c r="A483">
        <v>458</v>
      </c>
    </row>
    <row r="484" spans="1:1">
      <c r="A484">
        <v>459</v>
      </c>
    </row>
    <row r="485" spans="1:1">
      <c r="A485">
        <v>460</v>
      </c>
    </row>
    <row r="486" spans="1:1">
      <c r="A486">
        <v>461</v>
      </c>
    </row>
    <row r="487" spans="1:1">
      <c r="A487">
        <v>462</v>
      </c>
    </row>
    <row r="488" spans="1:1">
      <c r="A488">
        <v>463</v>
      </c>
    </row>
    <row r="489" spans="1:1">
      <c r="A489">
        <v>464</v>
      </c>
    </row>
    <row r="490" spans="1:1">
      <c r="A490">
        <v>465</v>
      </c>
    </row>
    <row r="491" spans="1:1">
      <c r="A491">
        <v>466</v>
      </c>
    </row>
    <row r="492" spans="1:1">
      <c r="A492">
        <v>467</v>
      </c>
    </row>
    <row r="493" spans="1:1">
      <c r="A493">
        <v>468</v>
      </c>
    </row>
    <row r="494" spans="1:1">
      <c r="A494">
        <v>469</v>
      </c>
    </row>
    <row r="495" spans="1:1">
      <c r="A495">
        <v>470</v>
      </c>
    </row>
    <row r="496" spans="1:1">
      <c r="A496">
        <v>471</v>
      </c>
    </row>
    <row r="497" spans="1:1">
      <c r="A497">
        <v>472</v>
      </c>
    </row>
    <row r="498" spans="1:1">
      <c r="A498">
        <v>473</v>
      </c>
    </row>
    <row r="499" spans="1:1">
      <c r="A499">
        <v>474</v>
      </c>
    </row>
    <row r="500" spans="1:1">
      <c r="A500">
        <v>475</v>
      </c>
    </row>
    <row r="501" spans="1:1">
      <c r="A501">
        <v>476</v>
      </c>
    </row>
  </sheetData>
  <mergeCells count="12">
    <mergeCell ref="KR24:KS24"/>
    <mergeCell ref="KG23:KG24"/>
    <mergeCell ref="KQ23:KQ24"/>
    <mergeCell ref="FV24:FW24"/>
    <mergeCell ref="GI24:GJ24"/>
    <mergeCell ref="GV24:GW24"/>
    <mergeCell ref="HI24:HJ24"/>
    <mergeCell ref="HV24:HW24"/>
    <mergeCell ref="II24:IJ24"/>
    <mergeCell ref="IV24:IW24"/>
    <mergeCell ref="JI24:JJ24"/>
    <mergeCell ref="KH24:KI24"/>
  </mergeCells>
  <pageMargins left="0.25" right="0.25" top="0.75" bottom="0.75" header="0.3" footer="0.3"/>
  <pageSetup paperSize="8" scale="61" fitToWidth="7" orientation="landscape"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sheetPr>
  <dimension ref="A1:BY82"/>
  <sheetViews>
    <sheetView showGridLines="0" topLeftCell="X1" zoomScale="85" zoomScaleNormal="85" workbookViewId="0">
      <selection activeCell="AP22" sqref="AP22"/>
    </sheetView>
  </sheetViews>
  <sheetFormatPr defaultColWidth="9" defaultRowHeight="15"/>
  <cols>
    <col min="1" max="1" width="4.109375" customWidth="1"/>
    <col min="2" max="2" width="15" customWidth="1"/>
    <col min="3" max="3" width="18" customWidth="1"/>
    <col min="7" max="7" width="12" customWidth="1"/>
    <col min="9" max="9" width="7.109375" customWidth="1"/>
    <col min="16" max="16" width="9" style="9"/>
    <col min="17" max="17" width="9" style="23" customWidth="1"/>
    <col min="28" max="29" width="9" style="9"/>
    <col min="30" max="30" width="9" style="23" customWidth="1"/>
    <col min="41" max="42" width="9" style="9"/>
    <col min="43" max="43" width="9" style="23" customWidth="1"/>
    <col min="54" max="54" width="9" style="9"/>
    <col min="56" max="56" width="14.109375" customWidth="1"/>
    <col min="66" max="66" width="9" style="9"/>
    <col min="67" max="67" width="9" style="229"/>
    <col min="68" max="68" width="18.44140625" style="229" customWidth="1"/>
    <col min="69" max="70" width="13.5546875" style="229" customWidth="1"/>
    <col min="71" max="71" width="10.5546875" style="229" customWidth="1"/>
    <col min="72" max="77" width="9" style="229"/>
  </cols>
  <sheetData>
    <row r="1" spans="1:76">
      <c r="A1" s="136" t="s">
        <v>169</v>
      </c>
      <c r="BC1" s="229"/>
      <c r="BD1" s="229"/>
      <c r="BE1" s="229"/>
      <c r="BF1" s="229"/>
      <c r="BG1" s="229"/>
      <c r="BH1" s="229"/>
      <c r="BI1" s="229"/>
      <c r="BJ1" s="229"/>
      <c r="BK1" s="229"/>
      <c r="BL1" s="229"/>
    </row>
    <row r="2" spans="1:76">
      <c r="BC2" s="233"/>
      <c r="BD2" s="229"/>
      <c r="BE2" s="229"/>
      <c r="BF2" s="229"/>
      <c r="BG2" s="229"/>
      <c r="BH2" s="229"/>
      <c r="BI2" s="229"/>
      <c r="BJ2" s="229"/>
      <c r="BK2" s="229"/>
      <c r="BL2" s="229"/>
      <c r="BO2" s="233"/>
    </row>
    <row r="3" spans="1:76" ht="15.75">
      <c r="Q3" s="22"/>
      <c r="AD3" s="22"/>
      <c r="AQ3" s="22"/>
      <c r="BC3" s="232"/>
      <c r="BD3" s="229"/>
      <c r="BE3" s="229"/>
      <c r="BF3" s="229"/>
      <c r="BG3" s="229"/>
      <c r="BH3" s="229"/>
      <c r="BI3" s="229"/>
      <c r="BJ3" s="229"/>
      <c r="BK3" s="229"/>
      <c r="BL3" s="229"/>
      <c r="BO3" s="232"/>
    </row>
    <row r="4" spans="1:76">
      <c r="BC4" s="233"/>
      <c r="BD4" s="229"/>
      <c r="BE4" s="229"/>
      <c r="BF4" s="229"/>
      <c r="BG4" s="229"/>
      <c r="BH4" s="229"/>
      <c r="BI4" s="229"/>
      <c r="BJ4" s="229"/>
      <c r="BK4" s="229"/>
      <c r="BL4" s="229"/>
      <c r="BO4" s="233"/>
    </row>
    <row r="5" spans="1:76">
      <c r="BC5" s="233"/>
      <c r="BD5" s="229"/>
      <c r="BE5" s="229"/>
      <c r="BF5" s="229"/>
      <c r="BG5" s="229"/>
      <c r="BH5" s="229"/>
      <c r="BI5" s="229"/>
      <c r="BJ5" s="229"/>
      <c r="BK5" s="229"/>
      <c r="BL5" s="229"/>
      <c r="BO5" s="233"/>
    </row>
    <row r="6" spans="1:76">
      <c r="BC6" s="233"/>
      <c r="BD6" s="229"/>
      <c r="BE6" s="229"/>
      <c r="BF6" s="229"/>
      <c r="BG6" s="229"/>
      <c r="BH6" s="229"/>
      <c r="BI6" s="229"/>
      <c r="BJ6" s="229"/>
      <c r="BK6" s="229"/>
      <c r="BL6" s="229"/>
      <c r="BO6" s="233"/>
    </row>
    <row r="7" spans="1:76" ht="8.25" customHeight="1">
      <c r="A7" s="118"/>
      <c r="B7" s="118"/>
      <c r="C7" s="118"/>
      <c r="D7" s="118"/>
      <c r="E7" s="118"/>
      <c r="F7" s="118"/>
      <c r="G7" s="118"/>
      <c r="H7" s="118"/>
      <c r="I7" s="118"/>
      <c r="R7" s="118"/>
      <c r="S7" s="118"/>
      <c r="T7" s="118"/>
      <c r="U7" s="118"/>
      <c r="V7" s="118"/>
      <c r="W7" s="118"/>
      <c r="X7" s="118"/>
      <c r="Y7" s="118"/>
      <c r="Z7" s="118"/>
      <c r="AE7" s="118"/>
      <c r="AF7" s="118"/>
      <c r="AG7" s="118"/>
      <c r="AH7" s="118"/>
      <c r="AI7" s="118"/>
      <c r="AJ7" s="118"/>
      <c r="AK7" s="118"/>
      <c r="AL7" s="118"/>
      <c r="AM7" s="118"/>
      <c r="AR7" s="118"/>
      <c r="AS7" s="118"/>
      <c r="AT7" s="118"/>
      <c r="AU7" s="118"/>
      <c r="AV7" s="118"/>
      <c r="AW7" s="118"/>
      <c r="AX7" s="118"/>
      <c r="AY7" s="118"/>
      <c r="AZ7" s="118"/>
      <c r="BC7" s="233"/>
      <c r="BD7" s="234"/>
      <c r="BE7" s="234"/>
      <c r="BF7" s="234"/>
      <c r="BG7" s="234"/>
      <c r="BH7" s="234"/>
      <c r="BI7" s="234"/>
      <c r="BJ7" s="234"/>
      <c r="BK7" s="234"/>
      <c r="BL7" s="234"/>
      <c r="BO7" s="233"/>
      <c r="BP7" s="234"/>
      <c r="BQ7" s="234"/>
      <c r="BR7" s="234"/>
      <c r="BS7" s="234"/>
      <c r="BT7" s="234"/>
      <c r="BU7" s="234"/>
      <c r="BV7" s="234"/>
      <c r="BW7" s="234"/>
      <c r="BX7" s="234"/>
    </row>
    <row r="8" spans="1:76">
      <c r="BC8" s="233"/>
      <c r="BD8" s="229"/>
      <c r="BE8" s="229"/>
      <c r="BF8" s="229"/>
      <c r="BG8" s="229"/>
      <c r="BH8" s="229"/>
      <c r="BI8" s="229"/>
      <c r="BJ8" s="229"/>
      <c r="BK8" s="229"/>
      <c r="BL8" s="229"/>
      <c r="BO8" s="233"/>
    </row>
    <row r="9" spans="1:76" ht="21.75" customHeight="1">
      <c r="A9" s="131" t="s">
        <v>30</v>
      </c>
      <c r="B9" s="119"/>
      <c r="C9" s="119"/>
      <c r="D9" s="119"/>
      <c r="E9" s="119"/>
      <c r="F9" s="119"/>
      <c r="G9" s="119"/>
      <c r="H9" s="119"/>
      <c r="I9" s="119"/>
      <c r="R9" s="119" t="s">
        <v>254</v>
      </c>
      <c r="S9" s="119"/>
      <c r="T9" s="119"/>
      <c r="U9" s="119"/>
      <c r="V9" s="119"/>
      <c r="W9" s="119"/>
      <c r="X9" s="119"/>
      <c r="Y9" s="119"/>
      <c r="Z9" s="119"/>
      <c r="AE9" s="119" t="s">
        <v>160</v>
      </c>
      <c r="AF9" s="119"/>
      <c r="AG9" s="119"/>
      <c r="AH9" s="119"/>
      <c r="AI9" s="119"/>
      <c r="AJ9" s="119"/>
      <c r="AK9" s="119"/>
      <c r="AL9" s="119"/>
      <c r="AM9" s="119"/>
      <c r="AR9" s="119" t="s">
        <v>157</v>
      </c>
      <c r="AS9" s="119"/>
      <c r="AT9" s="119"/>
      <c r="AU9" s="119"/>
      <c r="AV9" s="119"/>
      <c r="AW9" s="119"/>
      <c r="AX9" s="119"/>
      <c r="AY9" s="119"/>
      <c r="AZ9" s="119"/>
      <c r="BC9" s="233"/>
      <c r="BD9" s="235" t="s">
        <v>312</v>
      </c>
      <c r="BE9" s="235"/>
      <c r="BF9" s="235"/>
      <c r="BG9" s="235"/>
      <c r="BH9" s="235"/>
      <c r="BI9" s="235"/>
      <c r="BJ9" s="235"/>
      <c r="BK9" s="235"/>
      <c r="BL9" s="235"/>
      <c r="BO9" s="233"/>
      <c r="BP9" s="131" t="s">
        <v>682</v>
      </c>
      <c r="BQ9" s="235"/>
      <c r="BR9" s="235"/>
      <c r="BS9" s="235"/>
      <c r="BT9" s="235"/>
      <c r="BU9" s="235"/>
      <c r="BV9" s="235"/>
      <c r="BW9" s="235"/>
      <c r="BX9" s="235"/>
    </row>
    <row r="10" spans="1:76" ht="20.25" customHeight="1">
      <c r="B10" s="124" t="s">
        <v>158</v>
      </c>
      <c r="C10" s="124" t="s">
        <v>159</v>
      </c>
      <c r="D10" s="124" t="s">
        <v>160</v>
      </c>
      <c r="F10" s="124" t="s">
        <v>161</v>
      </c>
      <c r="R10" s="124" t="s">
        <v>158</v>
      </c>
      <c r="S10" s="124" t="s">
        <v>160</v>
      </c>
      <c r="U10" s="124" t="s">
        <v>159</v>
      </c>
      <c r="W10" s="124" t="s">
        <v>161</v>
      </c>
      <c r="AE10" s="124" t="s">
        <v>158</v>
      </c>
      <c r="AF10" s="124" t="s">
        <v>160</v>
      </c>
      <c r="AH10" s="124" t="s">
        <v>159</v>
      </c>
      <c r="AJ10" s="124" t="s">
        <v>161</v>
      </c>
      <c r="AR10" s="124" t="s">
        <v>158</v>
      </c>
      <c r="AS10" s="124" t="s">
        <v>160</v>
      </c>
      <c r="AU10" s="124" t="s">
        <v>159</v>
      </c>
      <c r="AW10" s="124" t="s">
        <v>161</v>
      </c>
      <c r="BC10" s="229"/>
      <c r="BD10" s="229"/>
      <c r="BE10" s="229"/>
      <c r="BF10" s="229"/>
      <c r="BG10" s="229"/>
      <c r="BH10" s="229"/>
      <c r="BI10" s="229"/>
      <c r="BJ10" s="229"/>
      <c r="BK10" s="229"/>
      <c r="BL10" s="229"/>
    </row>
    <row r="11" spans="1:76" ht="20.25" customHeight="1">
      <c r="B11" s="124"/>
      <c r="C11" s="124"/>
      <c r="AE11" s="8"/>
    </row>
    <row r="12" spans="1:76" ht="15.75" customHeight="1">
      <c r="B12" s="518" t="s">
        <v>168</v>
      </c>
      <c r="C12" s="518"/>
      <c r="D12" s="518"/>
      <c r="E12" s="518"/>
      <c r="F12" s="518"/>
      <c r="G12" s="518"/>
      <c r="H12" s="518"/>
      <c r="I12" s="518"/>
      <c r="BD12" s="230" t="s">
        <v>304</v>
      </c>
      <c r="BE12" s="225" t="s">
        <v>305</v>
      </c>
      <c r="BF12" s="224"/>
      <c r="BG12" s="224"/>
      <c r="BH12" s="218"/>
      <c r="BP12" s="230" t="s">
        <v>304</v>
      </c>
      <c r="BQ12" s="230"/>
    </row>
    <row r="13" spans="1:76" ht="35.25" customHeight="1">
      <c r="B13" s="518"/>
      <c r="C13" s="518"/>
      <c r="D13" s="518"/>
      <c r="E13" s="518"/>
      <c r="F13" s="518"/>
      <c r="G13" s="518"/>
      <c r="H13" s="518"/>
      <c r="I13" s="518"/>
      <c r="J13" s="516"/>
      <c r="K13" s="516"/>
      <c r="L13" s="516"/>
      <c r="Y13" t="s">
        <v>253</v>
      </c>
      <c r="BD13" s="224" t="s">
        <v>306</v>
      </c>
      <c r="BE13" s="226"/>
      <c r="BF13" s="224"/>
      <c r="BG13" s="224"/>
      <c r="BH13" s="218"/>
      <c r="BP13" s="478" t="s">
        <v>683</v>
      </c>
      <c r="BQ13" s="479">
        <v>3159000</v>
      </c>
      <c r="BR13" s="478" t="s">
        <v>685</v>
      </c>
      <c r="BS13" s="479">
        <v>3159000</v>
      </c>
    </row>
    <row r="14" spans="1:76" ht="18">
      <c r="A14" s="16"/>
      <c r="B14" s="132"/>
      <c r="C14" s="63"/>
      <c r="D14" s="63"/>
      <c r="E14" s="63"/>
      <c r="F14" s="133"/>
      <c r="G14" s="133"/>
      <c r="H14" s="133"/>
      <c r="J14" s="516"/>
      <c r="K14" s="516"/>
      <c r="L14" s="516"/>
      <c r="BD14" s="224" t="s">
        <v>307</v>
      </c>
      <c r="BE14" s="226"/>
      <c r="BF14" s="224"/>
      <c r="BG14" s="224"/>
      <c r="BH14" s="218"/>
      <c r="BP14" s="229" t="s">
        <v>684</v>
      </c>
      <c r="BQ14" s="170"/>
      <c r="BR14" s="48" t="b">
        <v>0</v>
      </c>
    </row>
    <row r="15" spans="1:76" ht="15.75">
      <c r="A15" s="16"/>
      <c r="B15" s="63"/>
      <c r="C15" s="63"/>
      <c r="D15" s="63"/>
      <c r="E15" s="63"/>
      <c r="F15" s="63"/>
      <c r="G15" s="63"/>
      <c r="H15" s="63"/>
      <c r="J15" s="24"/>
      <c r="BD15" s="224" t="s">
        <v>308</v>
      </c>
      <c r="BE15" s="226"/>
      <c r="BF15" s="224"/>
      <c r="BG15" s="224"/>
      <c r="BH15" s="218"/>
      <c r="BP15" s="256">
        <v>0</v>
      </c>
      <c r="BQ15" s="170"/>
    </row>
    <row r="16" spans="1:76" ht="15.75">
      <c r="A16" s="16"/>
      <c r="B16" s="134"/>
      <c r="C16" s="63"/>
      <c r="D16" s="63"/>
      <c r="E16" s="63"/>
      <c r="F16" s="63"/>
      <c r="G16" s="63"/>
      <c r="H16" s="63"/>
      <c r="J16" s="24"/>
      <c r="BD16" s="224" t="s">
        <v>309</v>
      </c>
      <c r="BE16" s="226"/>
      <c r="BF16" s="224"/>
      <c r="BG16" s="224"/>
      <c r="BH16" s="218"/>
      <c r="BQ16" s="170"/>
    </row>
    <row r="17" spans="1:71" ht="15.75">
      <c r="A17" s="16"/>
      <c r="B17" s="134"/>
      <c r="C17" s="63"/>
      <c r="D17" s="63"/>
      <c r="E17" s="63"/>
      <c r="F17" s="63"/>
      <c r="G17" s="63"/>
      <c r="H17" s="63"/>
      <c r="J17" s="24"/>
      <c r="BD17" s="227"/>
      <c r="BE17" s="228"/>
      <c r="BF17" s="224"/>
      <c r="BG17" s="224"/>
      <c r="BH17" s="218"/>
      <c r="BP17" s="227"/>
      <c r="BQ17" s="480"/>
    </row>
    <row r="18" spans="1:71" ht="15.75">
      <c r="A18" s="16"/>
      <c r="B18" s="134"/>
      <c r="C18" s="63"/>
      <c r="D18" s="63"/>
      <c r="E18" s="63"/>
      <c r="F18" s="63"/>
      <c r="G18" s="63"/>
      <c r="H18" s="63"/>
      <c r="J18" s="24"/>
      <c r="BD18" s="224" t="s">
        <v>310</v>
      </c>
      <c r="BE18" s="224"/>
      <c r="BF18" s="224"/>
      <c r="BG18" s="231">
        <f>P2AgePensAvge+P1AgePensAvge</f>
        <v>0</v>
      </c>
      <c r="BH18" s="218"/>
      <c r="BP18" s="229" t="s">
        <v>688</v>
      </c>
      <c r="BQ18" s="48">
        <v>5</v>
      </c>
      <c r="BS18" s="231"/>
    </row>
    <row r="19" spans="1:71" ht="15.75">
      <c r="A19" s="16"/>
      <c r="B19" s="134"/>
      <c r="C19" s="63"/>
      <c r="D19" s="63"/>
      <c r="E19" s="63"/>
      <c r="F19" s="63"/>
      <c r="G19" s="63"/>
      <c r="H19" s="63"/>
      <c r="J19" s="24"/>
      <c r="BD19" s="224" t="s">
        <v>311</v>
      </c>
      <c r="BE19" s="224"/>
      <c r="BF19" s="224"/>
      <c r="BG19" s="231">
        <f>P2TaxAvge+P1TaxAvge</f>
        <v>0</v>
      </c>
      <c r="BH19" s="218"/>
      <c r="BP19" s="229" t="s">
        <v>686</v>
      </c>
      <c r="BQ19" s="170">
        <v>201400</v>
      </c>
      <c r="BS19" s="231"/>
    </row>
    <row r="20" spans="1:71" ht="15.75">
      <c r="A20" s="16"/>
      <c r="B20" s="134"/>
      <c r="C20" s="63"/>
      <c r="D20" s="63"/>
      <c r="E20" s="63"/>
      <c r="F20" s="63"/>
      <c r="G20" s="63"/>
      <c r="H20" s="63"/>
      <c r="J20" s="24"/>
      <c r="BD20" s="224"/>
      <c r="BE20" s="224"/>
      <c r="BF20" s="224"/>
      <c r="BG20" s="224"/>
      <c r="BH20" s="218"/>
      <c r="BP20" s="229" t="s">
        <v>687</v>
      </c>
      <c r="BQ20" s="481">
        <v>0.95</v>
      </c>
    </row>
    <row r="21" spans="1:71" ht="15.75">
      <c r="A21" s="16"/>
      <c r="B21" s="134"/>
      <c r="C21" s="63"/>
      <c r="D21" s="63"/>
      <c r="E21" s="63"/>
      <c r="F21" s="63"/>
      <c r="G21" s="63"/>
      <c r="H21" s="63"/>
      <c r="J21" s="24"/>
      <c r="BQ21" s="48"/>
    </row>
    <row r="22" spans="1:71" ht="18">
      <c r="A22" s="16"/>
      <c r="B22" s="134"/>
      <c r="C22" s="519" t="str">
        <f>IF(ChosenSpendSuccess&lt;D68,"LOW",IF(ChosenSpendSuccess&lt;D69,"MEDIUM","HIGH"))</f>
        <v>HIGH</v>
      </c>
      <c r="D22" s="519"/>
      <c r="E22" s="519"/>
      <c r="F22" s="519"/>
      <c r="G22" s="63"/>
      <c r="H22" s="63"/>
      <c r="J22" s="24"/>
      <c r="BP22" s="229" t="s">
        <v>93</v>
      </c>
      <c r="BQ22" s="105">
        <v>50</v>
      </c>
    </row>
    <row r="23" spans="1:71" ht="15.75">
      <c r="A23" s="16"/>
      <c r="B23" s="134"/>
      <c r="C23" s="63"/>
      <c r="D23" s="517"/>
      <c r="E23" s="517"/>
      <c r="F23" s="63"/>
      <c r="G23" s="63"/>
      <c r="H23" s="63"/>
      <c r="J23" s="24"/>
      <c r="BP23" s="229" t="s">
        <v>94</v>
      </c>
      <c r="BQ23" s="105">
        <v>0.5</v>
      </c>
    </row>
    <row r="24" spans="1:71">
      <c r="B24" t="str">
        <f>"This shows that in "&amp;ROUND(ChosenSpendSuccess,3)*100&amp;"% of the scenarios we tested, your spending (adjusted for future inflation"</f>
        <v>This shows that in 95% of the scenarios we tested, your spending (adjusted for future inflation</v>
      </c>
    </row>
    <row r="25" spans="1:71">
      <c r="B25" t="s">
        <v>165</v>
      </c>
      <c r="AN25" s="139"/>
    </row>
    <row r="26" spans="1:71" ht="15.75">
      <c r="B26" t="s">
        <v>166</v>
      </c>
      <c r="Y26" t="s">
        <v>227</v>
      </c>
      <c r="AE26" s="8"/>
    </row>
    <row r="28" spans="1:71">
      <c r="B28" t="s">
        <v>164</v>
      </c>
      <c r="S28" s="125"/>
      <c r="T28" s="125"/>
      <c r="U28" s="125"/>
      <c r="V28" s="125"/>
      <c r="W28" s="125"/>
      <c r="X28" s="125"/>
      <c r="Y28" s="125"/>
      <c r="AF28" s="125"/>
      <c r="AG28" s="125"/>
      <c r="AH28" s="125"/>
      <c r="AI28" s="125"/>
      <c r="AJ28" s="125"/>
      <c r="AK28" s="125"/>
      <c r="AL28" s="125"/>
      <c r="AS28" s="515" t="str">
        <f>"Based on your financial resources and spending plans, your total future capital will lie within the shaded range above with  80% probability."</f>
        <v>Based on your financial resources and spending plans, your total future capital will lie within the shaded range above with  80% probability.</v>
      </c>
      <c r="AT28" s="515"/>
      <c r="AU28" s="515"/>
      <c r="AV28" s="515"/>
      <c r="AW28" s="515"/>
      <c r="AX28" s="515"/>
      <c r="AY28" s="515"/>
    </row>
    <row r="29" spans="1:71">
      <c r="S29" s="125"/>
      <c r="T29" s="125"/>
      <c r="U29" s="125"/>
      <c r="V29" s="125"/>
      <c r="W29" s="125"/>
      <c r="X29" s="125"/>
      <c r="Y29" s="125"/>
      <c r="AF29" s="125"/>
      <c r="AG29" s="125"/>
      <c r="AH29" s="125"/>
      <c r="AI29" s="125"/>
      <c r="AJ29" s="125"/>
      <c r="AK29" s="125"/>
      <c r="AL29" s="125"/>
      <c r="AS29" s="515"/>
      <c r="AT29" s="515"/>
      <c r="AU29" s="515"/>
      <c r="AV29" s="515"/>
      <c r="AW29" s="515"/>
      <c r="AX29" s="515"/>
      <c r="AY29" s="515"/>
    </row>
    <row r="30" spans="1:71" ht="15.75">
      <c r="B30" s="8" t="s">
        <v>252</v>
      </c>
      <c r="C30" s="170" t="str">
        <f>"$"&amp;Input!DesiredSpend&amp;" p.a."</f>
        <v>$200000 p.a.</v>
      </c>
    </row>
    <row r="32" spans="1:71">
      <c r="B32" s="135" t="s">
        <v>167</v>
      </c>
    </row>
    <row r="33" spans="2:48">
      <c r="C33" s="19" t="str">
        <f>"$"&amp;Input!OneOffExpense&amp;" in year "&amp;Input!OneOffExpenseYr</f>
        <v xml:space="preserve">$ in year </v>
      </c>
      <c r="D33" s="2"/>
      <c r="E33" s="48"/>
    </row>
    <row r="35" spans="2:48">
      <c r="B35" t="s">
        <v>224</v>
      </c>
    </row>
    <row r="36" spans="2:48">
      <c r="C36" s="169" t="str">
        <f>"$"&amp;Input!Income1&amp;" for "&amp;Input!YearsIncome1&amp;" year"&amp;IF(Input!YearsIncome1=1,"","s")</f>
        <v>$ for  years</v>
      </c>
      <c r="D36" s="2"/>
      <c r="E36" s="399" t="s">
        <v>477</v>
      </c>
    </row>
    <row r="41" spans="2:48">
      <c r="R41" t="str">
        <f>IF(QuartileAge &gt;0,"There is at least a one if four chance that one of the couple will still be alive at age "&amp;QuartileAge&amp;".","")</f>
        <v>There is at least a one if four chance that one of the couple will still be alive at age 97.</v>
      </c>
    </row>
    <row r="42" spans="2:48">
      <c r="AE42" s="137" t="s">
        <v>170</v>
      </c>
      <c r="AF42" s="135"/>
    </row>
    <row r="43" spans="2:48">
      <c r="AE43" s="138" t="s">
        <v>171</v>
      </c>
      <c r="AF43" s="135"/>
    </row>
    <row r="44" spans="2:48" ht="18" customHeight="1">
      <c r="R44" s="122"/>
      <c r="AF44" s="135" t="s">
        <v>172</v>
      </c>
      <c r="AR44" s="122"/>
    </row>
    <row r="45" spans="2:48">
      <c r="R45" s="123"/>
      <c r="V45" s="123"/>
      <c r="AE45" s="138" t="str">
        <f>"Based on your investment mix, the average return used for your SMSF is "&amp;ROUND(DetAvgeRtn*100,1)&amp;"% and for your"</f>
        <v>Based on your investment mix, the average return used for your SMSF is 5.5% and for your</v>
      </c>
      <c r="AF45" s="135"/>
      <c r="AI45" s="123"/>
      <c r="AR45" s="123"/>
      <c r="AV45" s="123"/>
    </row>
    <row r="46" spans="2:48">
      <c r="R46" s="123"/>
      <c r="V46" s="123"/>
      <c r="AE46" s="23"/>
      <c r="AF46" t="str">
        <f>" non-superannuation is "&amp;ROUND(DetAvgeRtnNS*100,1)&amp;"% (gross of tax, net of fees)."</f>
        <v xml:space="preserve"> non-superannuation is 5.5% (gross of tax, net of fees).</v>
      </c>
      <c r="AI46" s="123"/>
      <c r="AR46" s="123"/>
      <c r="AV46" s="123"/>
    </row>
    <row r="47" spans="2:48">
      <c r="AE47" s="138" t="s">
        <v>173</v>
      </c>
    </row>
    <row r="56" spans="2:45">
      <c r="B56" s="120"/>
      <c r="S56" s="120"/>
      <c r="AF56" s="120"/>
      <c r="AS56" s="120"/>
    </row>
    <row r="58" spans="2:45" ht="15.75">
      <c r="B58" s="8" t="s">
        <v>63</v>
      </c>
      <c r="F58" s="8" t="s">
        <v>64</v>
      </c>
    </row>
    <row r="59" spans="2:45" ht="15.75">
      <c r="B59" s="31" t="s">
        <v>37</v>
      </c>
      <c r="C59" s="8" t="s">
        <v>38</v>
      </c>
      <c r="D59" s="150">
        <v>0.95</v>
      </c>
      <c r="F59" s="31" t="s">
        <v>37</v>
      </c>
      <c r="G59" s="8" t="s">
        <v>38</v>
      </c>
      <c r="H59" s="50">
        <v>1</v>
      </c>
    </row>
    <row r="60" spans="2:45">
      <c r="B60">
        <f>((180/100)*IF(ChosenSpendSuccess&gt;0.95,0.95,ChosenSpendSuccess)*100)-1</f>
        <v>170</v>
      </c>
      <c r="F60">
        <f>((180/100)*H59*100)-1</f>
        <v>179</v>
      </c>
    </row>
    <row r="61" spans="2:45">
      <c r="B61" s="11">
        <v>5</v>
      </c>
      <c r="C61" t="str">
        <f>ROUND(D59*100,1)&amp;"% success"</f>
        <v>95% success</v>
      </c>
      <c r="F61" s="11">
        <v>5</v>
      </c>
      <c r="G61" t="str">
        <f>H59*100&amp;"% success"</f>
        <v>100% success</v>
      </c>
    </row>
    <row r="62" spans="2:45">
      <c r="B62" s="4">
        <f>180-B61-B60</f>
        <v>5</v>
      </c>
      <c r="F62" s="4">
        <f>180-F61-F60</f>
        <v>-4</v>
      </c>
    </row>
    <row r="63" spans="2:45">
      <c r="B63">
        <v>180</v>
      </c>
      <c r="F63">
        <v>180</v>
      </c>
    </row>
    <row r="66" spans="2:36" ht="15.75">
      <c r="B66" s="8" t="s">
        <v>43</v>
      </c>
    </row>
    <row r="67" spans="2:36" ht="15.75">
      <c r="B67" s="31" t="s">
        <v>36</v>
      </c>
      <c r="C67" s="31" t="s">
        <v>39</v>
      </c>
      <c r="AE67" t="s">
        <v>380</v>
      </c>
    </row>
    <row r="68" spans="2:36">
      <c r="B68" s="49">
        <v>90</v>
      </c>
      <c r="C68" t="s">
        <v>40</v>
      </c>
      <c r="D68" s="81">
        <f>B68/B71</f>
        <v>0.5</v>
      </c>
    </row>
    <row r="69" spans="2:36">
      <c r="B69" s="49">
        <v>54</v>
      </c>
      <c r="C69" t="s">
        <v>41</v>
      </c>
      <c r="D69" s="105">
        <f>B69/B71+D68</f>
        <v>0.8</v>
      </c>
    </row>
    <row r="70" spans="2:36">
      <c r="B70" s="3">
        <f>180-B69-B68</f>
        <v>36</v>
      </c>
      <c r="C70" t="s">
        <v>42</v>
      </c>
      <c r="D70" s="81">
        <f>B70/B71+D69</f>
        <v>1</v>
      </c>
    </row>
    <row r="71" spans="2:36">
      <c r="B71" s="2">
        <v>180</v>
      </c>
      <c r="C71" s="5"/>
    </row>
    <row r="75" spans="2:36">
      <c r="AE75" s="284"/>
      <c r="AF75" s="320"/>
      <c r="AG75" s="320"/>
      <c r="AH75" s="320"/>
      <c r="AI75" s="320"/>
      <c r="AJ75" s="320"/>
    </row>
    <row r="76" spans="2:36">
      <c r="AE76" s="213"/>
      <c r="AF76" s="213"/>
      <c r="AG76" s="213"/>
      <c r="AH76" s="213"/>
      <c r="AI76" s="213"/>
      <c r="AJ76" s="213"/>
    </row>
    <row r="77" spans="2:36">
      <c r="AE77" s="284"/>
      <c r="AF77" s="212"/>
      <c r="AG77" s="212"/>
      <c r="AH77" s="212"/>
      <c r="AI77" s="212"/>
      <c r="AJ77" s="212"/>
    </row>
    <row r="81" spans="44:51" ht="15.75">
      <c r="AR81" t="s">
        <v>405</v>
      </c>
      <c r="AX81" s="348">
        <v>0.52</v>
      </c>
      <c r="AY81" t="s">
        <v>406</v>
      </c>
    </row>
    <row r="82" spans="44:51">
      <c r="AR82" t="str">
        <f>PercentileName</f>
        <v>At end of year -1</v>
      </c>
    </row>
  </sheetData>
  <mergeCells count="5">
    <mergeCell ref="AS28:AY29"/>
    <mergeCell ref="J13:L14"/>
    <mergeCell ref="D23:E23"/>
    <mergeCell ref="B12:I13"/>
    <mergeCell ref="C22:F22"/>
  </mergeCells>
  <hyperlinks>
    <hyperlink ref="C10" location="LifeExpectancies" display="Life expectancy"/>
    <hyperlink ref="B10" location="'Client Results'!A1" display="Overview"/>
    <hyperlink ref="F10" location="'Client Results'!BA1" display="Stress Testing"/>
    <hyperlink ref="A1" location="'Client Results'!AE1" display="Client Results'!AO1"/>
    <hyperlink ref="D10" location="'Client Results'!AO1" display="Baseline scenario"/>
    <hyperlink ref="U10" location="'Client Results'!AC1" display="Life expectancy"/>
    <hyperlink ref="R10" location="'Client Results'!A1" display="Overview"/>
    <hyperlink ref="W10" location="'Client Results'!BA1" display="Stress Testing"/>
    <hyperlink ref="S10" location="'Client Results'!AO1" display="Baseline scenario"/>
    <hyperlink ref="AH10" location="'Client Results'!AC1" display="Life expectancy"/>
    <hyperlink ref="AE10" location="'Client Results'!A1" display="Overview"/>
    <hyperlink ref="AJ10" location="'Client Results'!BA1" display="Stress Testing"/>
    <hyperlink ref="AF10" location="'Client Results'!AO1" display="Baseline scenario"/>
    <hyperlink ref="AU10" location="LifeExpectancies" display="Life expectancy"/>
    <hyperlink ref="AR10" location="'Client Results'!A1" display="Overview"/>
    <hyperlink ref="AW10" location="'Client Results'!BA1" display="Stress Testing"/>
    <hyperlink ref="AS10" location="'Client Results'!AO1" display="Baseline scenario"/>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3" tint="0.59999389629810485"/>
  </sheetPr>
  <dimension ref="A1:ZZ7351"/>
  <sheetViews>
    <sheetView topLeftCell="A150" zoomScale="70" zoomScaleNormal="70" workbookViewId="0">
      <selection activeCell="N195" sqref="N195"/>
    </sheetView>
  </sheetViews>
  <sheetFormatPr defaultColWidth="9" defaultRowHeight="15"/>
  <cols>
    <col min="1" max="1" width="15.77734375" customWidth="1"/>
    <col min="2" max="11" width="12.77734375" customWidth="1"/>
    <col min="12" max="12" width="12" customWidth="1"/>
    <col min="13" max="19" width="12.77734375" customWidth="1"/>
    <col min="20" max="23" width="11.33203125" customWidth="1"/>
    <col min="24" max="34" width="10.33203125" customWidth="1"/>
    <col min="35" max="46" width="9.33203125" customWidth="1"/>
  </cols>
  <sheetData>
    <row r="1" spans="1:702">
      <c r="A1" t="s">
        <v>1</v>
      </c>
      <c r="B1">
        <v>0</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c r="AB1">
        <v>26</v>
      </c>
      <c r="AC1">
        <v>27</v>
      </c>
      <c r="AD1">
        <v>28</v>
      </c>
      <c r="AE1">
        <v>29</v>
      </c>
      <c r="AF1">
        <v>30</v>
      </c>
      <c r="AG1">
        <v>31</v>
      </c>
      <c r="AH1">
        <v>32</v>
      </c>
      <c r="AI1">
        <v>33</v>
      </c>
      <c r="AJ1">
        <v>34</v>
      </c>
      <c r="AK1">
        <v>35</v>
      </c>
      <c r="AL1">
        <v>36</v>
      </c>
      <c r="AM1">
        <v>37</v>
      </c>
      <c r="AN1">
        <v>38</v>
      </c>
      <c r="AO1">
        <v>39</v>
      </c>
      <c r="AP1">
        <v>40</v>
      </c>
      <c r="AQ1">
        <v>41</v>
      </c>
      <c r="AR1">
        <v>42</v>
      </c>
      <c r="AS1">
        <v>43</v>
      </c>
      <c r="AT1">
        <v>44</v>
      </c>
      <c r="AU1">
        <v>45</v>
      </c>
      <c r="AV1">
        <v>46</v>
      </c>
      <c r="AW1">
        <v>47</v>
      </c>
      <c r="AX1">
        <v>48</v>
      </c>
      <c r="AY1">
        <v>49</v>
      </c>
      <c r="AZ1">
        <v>50</v>
      </c>
      <c r="BA1">
        <v>51</v>
      </c>
      <c r="BB1">
        <v>52</v>
      </c>
      <c r="BC1">
        <v>53</v>
      </c>
      <c r="BD1">
        <v>54</v>
      </c>
      <c r="BE1">
        <v>55</v>
      </c>
      <c r="BF1">
        <v>56</v>
      </c>
      <c r="BG1">
        <v>57</v>
      </c>
      <c r="BH1">
        <v>58</v>
      </c>
      <c r="BI1">
        <v>59</v>
      </c>
      <c r="BJ1">
        <v>60</v>
      </c>
      <c r="BK1">
        <v>61</v>
      </c>
      <c r="BL1">
        <v>62</v>
      </c>
      <c r="BM1">
        <v>63</v>
      </c>
      <c r="BN1">
        <v>64</v>
      </c>
      <c r="BO1">
        <v>65</v>
      </c>
      <c r="BP1">
        <v>66</v>
      </c>
      <c r="BQ1">
        <v>67</v>
      </c>
      <c r="BR1">
        <v>68</v>
      </c>
      <c r="BS1">
        <v>69</v>
      </c>
      <c r="BT1">
        <v>70</v>
      </c>
      <c r="BU1">
        <v>71</v>
      </c>
      <c r="BV1">
        <v>72</v>
      </c>
      <c r="BW1">
        <v>73</v>
      </c>
      <c r="BX1">
        <v>74</v>
      </c>
      <c r="BY1">
        <v>75</v>
      </c>
      <c r="BZ1">
        <v>76</v>
      </c>
      <c r="CA1">
        <v>77</v>
      </c>
      <c r="CB1">
        <v>78</v>
      </c>
      <c r="CC1">
        <v>79</v>
      </c>
      <c r="CD1">
        <v>80</v>
      </c>
      <c r="CE1">
        <v>81</v>
      </c>
      <c r="CF1">
        <v>82</v>
      </c>
      <c r="CG1">
        <v>83</v>
      </c>
      <c r="CH1">
        <v>84</v>
      </c>
      <c r="CI1">
        <v>85</v>
      </c>
      <c r="CJ1">
        <v>86</v>
      </c>
      <c r="CK1">
        <v>87</v>
      </c>
      <c r="CL1">
        <v>88</v>
      </c>
      <c r="CM1">
        <v>89</v>
      </c>
      <c r="CN1">
        <v>90</v>
      </c>
      <c r="CO1">
        <v>91</v>
      </c>
      <c r="CP1">
        <v>92</v>
      </c>
      <c r="CQ1">
        <v>93</v>
      </c>
      <c r="CR1">
        <v>94</v>
      </c>
      <c r="CS1">
        <v>95</v>
      </c>
      <c r="CT1">
        <v>96</v>
      </c>
      <c r="CU1">
        <v>97</v>
      </c>
      <c r="CV1">
        <v>98</v>
      </c>
      <c r="CW1">
        <v>99</v>
      </c>
      <c r="CX1">
        <v>100</v>
      </c>
    </row>
    <row r="2" spans="1:702" s="18" customFormat="1">
      <c r="A2" s="16" t="s">
        <v>175</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row>
    <row r="3" spans="1:702" s="18" customFormat="1">
      <c r="A3" s="16" t="s">
        <v>68</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row>
    <row r="4" spans="1:702" s="18" customFormat="1">
      <c r="A4" s="16" t="s">
        <v>69</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row>
    <row r="5" spans="1:702" s="18" customFormat="1">
      <c r="A5" s="16" t="s">
        <v>189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row>
    <row r="6" spans="1:702" s="18" customFormat="1">
      <c r="A6" s="63" t="s">
        <v>326</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row>
    <row r="7" spans="1:702" s="18" customFormat="1">
      <c r="A7" s="149" t="s">
        <v>327</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row>
    <row r="8" spans="1:702" s="18" customFormat="1">
      <c r="A8" s="16" t="s">
        <v>175</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row>
    <row r="9" spans="1:702" s="18" customFormat="1">
      <c r="A9" s="16" t="s">
        <v>68</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row>
    <row r="10" spans="1:702" s="18" customFormat="1">
      <c r="A10" s="16" t="s">
        <v>69</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row>
    <row r="11" spans="1:702" s="18" customFormat="1">
      <c r="A11" s="16" t="s">
        <v>189</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row>
    <row r="12" spans="1:702" s="18" customFormat="1">
      <c r="A12" s="63" t="s">
        <v>326</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row>
    <row r="13" spans="1:702" s="18" customFormat="1">
      <c r="A13" s="149" t="s">
        <v>327</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row>
    <row r="14" spans="1:702" s="18" customFormat="1">
      <c r="A14" s="16" t="s">
        <v>175</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row>
    <row r="15" spans="1:702" s="18" customFormat="1">
      <c r="A15" s="16" t="s">
        <v>68</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row>
    <row r="16" spans="1:702" s="18" customFormat="1">
      <c r="A16" s="16" t="s">
        <v>69</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row>
    <row r="17" spans="1:702" s="18" customFormat="1">
      <c r="A17" s="16" t="s">
        <v>189</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row>
    <row r="18" spans="1:702" s="18" customFormat="1">
      <c r="A18" s="63" t="s">
        <v>326</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row>
    <row r="19" spans="1:702" s="18" customFormat="1">
      <c r="A19" s="149" t="s">
        <v>327</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row>
    <row r="20" spans="1:702" s="18" customFormat="1">
      <c r="A20" s="16" t="s">
        <v>175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row>
    <row r="21" spans="1:702" s="18" customFormat="1">
      <c r="A21" s="16" t="s">
        <v>68</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row>
    <row r="22" spans="1:702" s="18" customFormat="1">
      <c r="A22" s="16" t="s">
        <v>69</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row>
    <row r="23" spans="1:702" s="18" customFormat="1">
      <c r="A23" s="16" t="s">
        <v>189</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row>
    <row r="24" spans="1:702" s="18" customFormat="1">
      <c r="A24" s="63" t="s">
        <v>326</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row>
    <row r="25" spans="1:702" s="18" customFormat="1">
      <c r="A25" s="149" t="s">
        <v>327</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row>
    <row r="26" spans="1:702" s="18" customFormat="1">
      <c r="A26" s="16" t="s">
        <v>175</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row>
    <row r="27" spans="1:702" s="18" customFormat="1">
      <c r="A27" s="16" t="s">
        <v>68</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row>
    <row r="28" spans="1:702" s="18" customFormat="1">
      <c r="A28" s="16" t="s">
        <v>69</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row>
    <row r="29" spans="1:702" s="18" customFormat="1">
      <c r="A29" s="16" t="s">
        <v>189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row>
    <row r="30" spans="1:702" s="18" customFormat="1">
      <c r="A30" s="63" t="s">
        <v>326</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row>
    <row r="31" spans="1:702" s="18" customFormat="1">
      <c r="A31" s="149" t="s">
        <v>327</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row>
    <row r="32" spans="1:702" s="18" customFormat="1">
      <c r="A32" s="16" t="s">
        <v>175</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row>
    <row r="33" spans="1:702" s="18" customFormat="1">
      <c r="A33" s="16" t="s">
        <v>68</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row>
    <row r="34" spans="1:702" s="18" customFormat="1">
      <c r="A34" s="16" t="s">
        <v>69</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row>
    <row r="35" spans="1:702" s="18" customFormat="1">
      <c r="A35" s="16" t="s">
        <v>189</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row>
    <row r="36" spans="1:702" s="18" customFormat="1">
      <c r="A36" s="63" t="s">
        <v>326</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row>
    <row r="37" spans="1:702" s="18" customFormat="1">
      <c r="A37" s="149" t="s">
        <v>327</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row>
    <row r="38" spans="1:702" s="18" customFormat="1">
      <c r="A38" s="16" t="s">
        <v>175</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row>
    <row r="39" spans="1:702" s="18" customFormat="1">
      <c r="A39" s="16" t="s">
        <v>68</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row>
    <row r="40" spans="1:702" s="18" customFormat="1">
      <c r="A40" s="16" t="s">
        <v>69</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row>
    <row r="41" spans="1:702" s="18" customFormat="1">
      <c r="A41" s="16" t="s">
        <v>189</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row>
    <row r="42" spans="1:702" s="18" customFormat="1">
      <c r="A42" s="63" t="s">
        <v>326</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row>
    <row r="43" spans="1:702" s="18" customFormat="1">
      <c r="A43" s="149" t="s">
        <v>327</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row>
    <row r="44" spans="1:702" s="18" customFormat="1">
      <c r="A44" s="16" t="s">
        <v>175</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row>
    <row r="45" spans="1:702" s="18" customFormat="1">
      <c r="A45" s="16" t="s">
        <v>68</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row>
    <row r="46" spans="1:702" s="18" customFormat="1">
      <c r="A46" s="16" t="s">
        <v>69</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row>
    <row r="47" spans="1:702" s="18" customFormat="1">
      <c r="A47" s="16" t="s">
        <v>189</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row>
    <row r="48" spans="1:702" s="18" customFormat="1" ht="15.75" customHeight="1">
      <c r="A48" s="63" t="s">
        <v>326</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row>
    <row r="49" spans="1:702" s="18" customFormat="1">
      <c r="A49" s="149" t="s">
        <v>327</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c r="ZU49"/>
      <c r="ZV49"/>
      <c r="ZW49"/>
      <c r="ZX49"/>
      <c r="ZY49"/>
      <c r="ZZ49"/>
    </row>
    <row r="50" spans="1:702" s="18" customFormat="1">
      <c r="A50" s="16" t="s">
        <v>175</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c r="TI50"/>
      <c r="TJ50"/>
      <c r="TK50"/>
      <c r="TL50"/>
      <c r="TM50"/>
      <c r="TN50"/>
      <c r="TO50"/>
      <c r="TP50"/>
      <c r="TQ50"/>
      <c r="TR50"/>
      <c r="TS50"/>
      <c r="TT50"/>
      <c r="TU50"/>
      <c r="TV50"/>
      <c r="TW50"/>
      <c r="TX50"/>
      <c r="TY50"/>
      <c r="TZ50"/>
      <c r="UA50"/>
      <c r="UB50"/>
      <c r="UC50"/>
      <c r="UD50"/>
      <c r="UE50"/>
      <c r="UF50"/>
      <c r="UG50"/>
      <c r="UH50"/>
      <c r="UI50"/>
      <c r="UJ50"/>
      <c r="UK50"/>
      <c r="UL50"/>
      <c r="UM50"/>
      <c r="UN50"/>
      <c r="UO50"/>
      <c r="UP50"/>
      <c r="UQ50"/>
      <c r="UR50"/>
      <c r="US50"/>
      <c r="UT50"/>
      <c r="UU50"/>
      <c r="UV50"/>
      <c r="UW50"/>
      <c r="UX50"/>
      <c r="UY50"/>
      <c r="UZ50"/>
      <c r="VA50"/>
      <c r="VB50"/>
      <c r="VC50"/>
      <c r="VD50"/>
      <c r="VE50"/>
      <c r="VF50"/>
      <c r="VG50"/>
      <c r="VH50"/>
      <c r="VI50"/>
      <c r="VJ50"/>
      <c r="VK50"/>
      <c r="VL50"/>
      <c r="VM50"/>
      <c r="VN50"/>
      <c r="VO50"/>
      <c r="VP50"/>
      <c r="VQ50"/>
      <c r="VR50"/>
      <c r="VS50"/>
      <c r="VT50"/>
      <c r="VU50"/>
      <c r="VV50"/>
      <c r="VW50"/>
      <c r="VX50"/>
      <c r="VY50"/>
      <c r="VZ50"/>
      <c r="WA50"/>
      <c r="WB50"/>
      <c r="WC50"/>
      <c r="WD50"/>
      <c r="WE50"/>
      <c r="WF50"/>
      <c r="WG50"/>
      <c r="WH50"/>
      <c r="WI50"/>
      <c r="WJ50"/>
      <c r="WK50"/>
      <c r="WL50"/>
      <c r="WM50"/>
      <c r="WN50"/>
      <c r="WO50"/>
      <c r="WP50"/>
      <c r="WQ50"/>
      <c r="WR50"/>
      <c r="WS50"/>
      <c r="WT50"/>
      <c r="WU50"/>
      <c r="WV50"/>
      <c r="WW50"/>
      <c r="WX50"/>
      <c r="WY50"/>
      <c r="WZ50"/>
      <c r="XA50"/>
      <c r="XB50"/>
      <c r="XC50"/>
      <c r="XD50"/>
      <c r="XE50"/>
      <c r="XF50"/>
      <c r="XG50"/>
      <c r="XH50"/>
      <c r="XI50"/>
      <c r="XJ50"/>
      <c r="XK50"/>
      <c r="XL50"/>
      <c r="XM50"/>
      <c r="XN50"/>
      <c r="XO50"/>
      <c r="XP50"/>
      <c r="XQ50"/>
      <c r="XR50"/>
      <c r="XS50"/>
      <c r="XT50"/>
      <c r="XU50"/>
      <c r="XV50"/>
      <c r="XW50"/>
      <c r="XX50"/>
      <c r="XY50"/>
      <c r="XZ50"/>
      <c r="YA50"/>
      <c r="YB50"/>
      <c r="YC50"/>
      <c r="YD50"/>
      <c r="YE50"/>
      <c r="YF50"/>
      <c r="YG50"/>
      <c r="YH50"/>
      <c r="YI50"/>
      <c r="YJ50"/>
      <c r="YK50"/>
      <c r="YL50"/>
      <c r="YM50"/>
      <c r="YN50"/>
      <c r="YO50"/>
      <c r="YP50"/>
      <c r="YQ50"/>
      <c r="YR50"/>
      <c r="YS50"/>
      <c r="YT50"/>
      <c r="YU50"/>
      <c r="YV50"/>
      <c r="YW50"/>
      <c r="YX50"/>
      <c r="YY50"/>
      <c r="YZ50"/>
      <c r="ZA50"/>
      <c r="ZB50"/>
      <c r="ZC50"/>
      <c r="ZD50"/>
      <c r="ZE50"/>
      <c r="ZF50"/>
      <c r="ZG50"/>
      <c r="ZH50"/>
      <c r="ZI50"/>
      <c r="ZJ50"/>
      <c r="ZK50"/>
      <c r="ZL50"/>
      <c r="ZM50"/>
      <c r="ZN50"/>
      <c r="ZO50"/>
      <c r="ZP50"/>
      <c r="ZQ50"/>
      <c r="ZR50"/>
      <c r="ZS50"/>
      <c r="ZT50"/>
      <c r="ZU50"/>
      <c r="ZV50"/>
      <c r="ZW50"/>
      <c r="ZX50"/>
      <c r="ZY50"/>
      <c r="ZZ50"/>
    </row>
    <row r="51" spans="1:702" s="18" customFormat="1">
      <c r="A51" s="16" t="s">
        <v>68</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c r="ZU51"/>
      <c r="ZV51"/>
      <c r="ZW51"/>
      <c r="ZX51"/>
      <c r="ZY51"/>
      <c r="ZZ51"/>
    </row>
    <row r="52" spans="1:702" s="18" customFormat="1">
      <c r="A52" s="16" t="s">
        <v>69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row>
    <row r="53" spans="1:702" s="18" customFormat="1">
      <c r="A53" s="16" t="s">
        <v>189</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c r="ZU53"/>
      <c r="ZV53"/>
      <c r="ZW53"/>
      <c r="ZX53"/>
      <c r="ZY53"/>
      <c r="ZZ53"/>
    </row>
    <row r="54" spans="1:702" s="18" customFormat="1">
      <c r="A54" s="63" t="s">
        <v>326</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row>
    <row r="55" spans="1:702" s="18" customFormat="1">
      <c r="A55" s="149" t="s">
        <v>327</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row>
    <row r="56" spans="1:702" s="18" customFormat="1">
      <c r="A56" s="16" t="s">
        <v>175</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row>
    <row r="57" spans="1:702" s="18" customFormat="1">
      <c r="A57" s="16" t="s">
        <v>68</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row>
    <row r="58" spans="1:702" s="18" customFormat="1">
      <c r="A58" s="16" t="s">
        <v>69</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row>
    <row r="59" spans="1:702" s="18" customFormat="1">
      <c r="A59" s="16" t="s">
        <v>189</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row>
    <row r="60" spans="1:702" s="18" customFormat="1">
      <c r="A60" s="63" t="s">
        <v>326</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row>
    <row r="61" spans="1:702" s="18" customFormat="1">
      <c r="A61" s="149" t="s">
        <v>327</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row>
    <row r="62" spans="1:702" s="18" customFormat="1">
      <c r="A62" s="16" t="s">
        <v>175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row>
    <row r="63" spans="1:702" s="18" customFormat="1">
      <c r="A63" s="16" t="s">
        <v>68</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row>
    <row r="64" spans="1:702" s="18" customFormat="1">
      <c r="A64" s="16" t="s">
        <v>69</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row>
    <row r="65" spans="1:702" s="18" customFormat="1">
      <c r="A65" s="16" t="s">
        <v>189</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row>
    <row r="66" spans="1:702" s="18" customFormat="1">
      <c r="A66" s="63" t="s">
        <v>326</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row>
    <row r="67" spans="1:702" s="18" customFormat="1">
      <c r="A67" s="149" t="s">
        <v>327</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row>
    <row r="68" spans="1:702" s="18" customFormat="1">
      <c r="A68" s="16" t="s">
        <v>175</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row>
    <row r="69" spans="1:702" s="18" customFormat="1">
      <c r="A69" s="16" t="s">
        <v>68</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row>
    <row r="70" spans="1:702" s="18" customFormat="1">
      <c r="A70" s="16" t="s">
        <v>69</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row>
    <row r="71" spans="1:702" s="18" customFormat="1">
      <c r="A71" s="16" t="s">
        <v>189</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row>
    <row r="72" spans="1:702" s="18" customFormat="1">
      <c r="A72" s="63" t="s">
        <v>326</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row>
    <row r="73" spans="1:702" s="18" customFormat="1">
      <c r="A73" s="149" t="s">
        <v>327</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row>
    <row r="74" spans="1:702" s="18" customFormat="1">
      <c r="A74" s="16" t="s">
        <v>175</v>
      </c>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row>
    <row r="75" spans="1:702" s="18" customFormat="1">
      <c r="A75" s="16" t="s">
        <v>68</v>
      </c>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row>
    <row r="76" spans="1:702" s="18" customFormat="1">
      <c r="A76" s="16" t="s">
        <v>69</v>
      </c>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row>
    <row r="77" spans="1:702" s="18" customFormat="1">
      <c r="A77" s="16" t="s">
        <v>189</v>
      </c>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row>
    <row r="78" spans="1:702" s="18" customFormat="1">
      <c r="A78" s="63" t="s">
        <v>326</v>
      </c>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row>
    <row r="79" spans="1:702" s="18" customFormat="1">
      <c r="A79" s="149" t="s">
        <v>327</v>
      </c>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row>
    <row r="80" spans="1:702" s="18" customFormat="1">
      <c r="A80" s="16" t="s">
        <v>175</v>
      </c>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c r="ZU80"/>
      <c r="ZV80"/>
      <c r="ZW80"/>
      <c r="ZX80"/>
      <c r="ZY80"/>
      <c r="ZZ80"/>
    </row>
    <row r="81" spans="1:702" s="18" customFormat="1">
      <c r="A81" s="16" t="s">
        <v>68</v>
      </c>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row>
    <row r="82" spans="1:702" s="18" customFormat="1">
      <c r="A82" s="16" t="s">
        <v>69</v>
      </c>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c r="ZU82"/>
      <c r="ZV82"/>
      <c r="ZW82"/>
      <c r="ZX82"/>
      <c r="ZY82"/>
      <c r="ZZ82"/>
    </row>
    <row r="83" spans="1:702" s="18" customFormat="1">
      <c r="A83" s="16" t="s">
        <v>189</v>
      </c>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c r="ZU83"/>
      <c r="ZV83"/>
      <c r="ZW83"/>
      <c r="ZX83"/>
      <c r="ZY83"/>
      <c r="ZZ83"/>
    </row>
    <row r="84" spans="1:702" s="18" customFormat="1">
      <c r="A84" s="63" t="s">
        <v>326</v>
      </c>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c r="LP84"/>
      <c r="LQ84"/>
      <c r="LR84"/>
      <c r="LS84"/>
      <c r="LT84"/>
      <c r="LU84"/>
      <c r="LV84"/>
      <c r="LW84"/>
      <c r="LX84"/>
      <c r="LY84"/>
      <c r="LZ84"/>
      <c r="MA84"/>
      <c r="MB84"/>
      <c r="MC84"/>
      <c r="MD84"/>
      <c r="ME84"/>
      <c r="MF84"/>
      <c r="MG84"/>
      <c r="MH84"/>
      <c r="MI84"/>
      <c r="MJ84"/>
      <c r="MK84"/>
      <c r="ML84"/>
      <c r="MM84"/>
      <c r="MN84"/>
      <c r="MO84"/>
      <c r="MP84"/>
      <c r="MQ84"/>
      <c r="MR84"/>
      <c r="MS84"/>
      <c r="MT84"/>
      <c r="MU84"/>
      <c r="MV84"/>
      <c r="MW84"/>
      <c r="MX84"/>
      <c r="MY84"/>
      <c r="MZ84"/>
      <c r="NA84"/>
      <c r="NB84"/>
      <c r="NC84"/>
      <c r="ND84"/>
      <c r="NE84"/>
      <c r="NF84"/>
      <c r="NG84"/>
      <c r="NH84"/>
      <c r="NI84"/>
      <c r="NJ84"/>
      <c r="NK84"/>
      <c r="NL84"/>
      <c r="NM84"/>
      <c r="NN84"/>
      <c r="NO84"/>
      <c r="NP84"/>
      <c r="NQ84"/>
      <c r="NR84"/>
      <c r="NS84"/>
      <c r="NT84"/>
      <c r="NU84"/>
      <c r="NV84"/>
      <c r="NW84"/>
      <c r="NX84"/>
      <c r="NY84"/>
      <c r="NZ84"/>
      <c r="OA84"/>
      <c r="OB84"/>
      <c r="OC84"/>
      <c r="OD84"/>
      <c r="OE84"/>
      <c r="OF84"/>
      <c r="OG84"/>
      <c r="OH84"/>
      <c r="OI84"/>
      <c r="OJ84"/>
      <c r="OK84"/>
      <c r="OL84"/>
      <c r="OM84"/>
      <c r="ON84"/>
      <c r="OO84"/>
      <c r="OP84"/>
      <c r="OQ84"/>
      <c r="OR84"/>
      <c r="OS84"/>
      <c r="OT84"/>
      <c r="OU84"/>
      <c r="OV84"/>
      <c r="OW84"/>
      <c r="OX84"/>
      <c r="OY84"/>
      <c r="OZ84"/>
      <c r="PA84"/>
      <c r="PB84"/>
      <c r="PC84"/>
      <c r="PD84"/>
      <c r="PE84"/>
      <c r="PF84"/>
      <c r="PG84"/>
      <c r="PH84"/>
      <c r="PI84"/>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c r="ZU84"/>
      <c r="ZV84"/>
      <c r="ZW84"/>
      <c r="ZX84"/>
      <c r="ZY84"/>
      <c r="ZZ84"/>
    </row>
    <row r="85" spans="1:702" s="18" customFormat="1">
      <c r="A85" s="149" t="s">
        <v>327</v>
      </c>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c r="LP85"/>
      <c r="LQ85"/>
      <c r="LR85"/>
      <c r="LS85"/>
      <c r="LT85"/>
      <c r="LU85"/>
      <c r="LV85"/>
      <c r="LW85"/>
      <c r="LX85"/>
      <c r="LY85"/>
      <c r="LZ85"/>
      <c r="MA85"/>
      <c r="MB85"/>
      <c r="MC85"/>
      <c r="MD85"/>
      <c r="ME85"/>
      <c r="MF85"/>
      <c r="MG85"/>
      <c r="MH85"/>
      <c r="MI85"/>
      <c r="MJ85"/>
      <c r="MK85"/>
      <c r="ML85"/>
      <c r="MM85"/>
      <c r="MN85"/>
      <c r="MO85"/>
      <c r="MP85"/>
      <c r="MQ85"/>
      <c r="MR85"/>
      <c r="MS85"/>
      <c r="MT85"/>
      <c r="MU85"/>
      <c r="MV85"/>
      <c r="MW85"/>
      <c r="MX85"/>
      <c r="MY85"/>
      <c r="MZ85"/>
      <c r="NA85"/>
      <c r="NB85"/>
      <c r="NC85"/>
      <c r="ND85"/>
      <c r="NE85"/>
      <c r="NF85"/>
      <c r="NG85"/>
      <c r="NH85"/>
      <c r="NI85"/>
      <c r="NJ85"/>
      <c r="NK85"/>
      <c r="NL85"/>
      <c r="NM85"/>
      <c r="NN85"/>
      <c r="NO85"/>
      <c r="NP85"/>
      <c r="NQ85"/>
      <c r="NR85"/>
      <c r="NS85"/>
      <c r="NT85"/>
      <c r="NU85"/>
      <c r="NV85"/>
      <c r="NW85"/>
      <c r="NX85"/>
      <c r="NY85"/>
      <c r="NZ85"/>
      <c r="OA85"/>
      <c r="OB85"/>
      <c r="OC85"/>
      <c r="OD85"/>
      <c r="OE85"/>
      <c r="OF85"/>
      <c r="OG85"/>
      <c r="OH85"/>
      <c r="OI85"/>
      <c r="OJ85"/>
      <c r="OK85"/>
      <c r="OL85"/>
      <c r="OM85"/>
      <c r="ON85"/>
      <c r="OO85"/>
      <c r="OP85"/>
      <c r="OQ85"/>
      <c r="OR85"/>
      <c r="OS85"/>
      <c r="OT85"/>
      <c r="OU85"/>
      <c r="OV85"/>
      <c r="OW85"/>
      <c r="OX85"/>
      <c r="OY85"/>
      <c r="OZ85"/>
      <c r="PA85"/>
      <c r="PB85"/>
      <c r="PC85"/>
      <c r="PD85"/>
      <c r="PE85"/>
      <c r="PF85"/>
      <c r="PG85"/>
      <c r="PH85"/>
      <c r="PI85"/>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c r="ZU85"/>
      <c r="ZV85"/>
      <c r="ZW85"/>
      <c r="ZX85"/>
      <c r="ZY85"/>
      <c r="ZZ85"/>
    </row>
    <row r="86" spans="1:702" s="18" customFormat="1">
      <c r="A86" s="16" t="s">
        <v>175</v>
      </c>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c r="LP86"/>
      <c r="LQ86"/>
      <c r="LR86"/>
      <c r="LS86"/>
      <c r="LT86"/>
      <c r="LU86"/>
      <c r="LV86"/>
      <c r="LW86"/>
      <c r="LX86"/>
      <c r="LY86"/>
      <c r="LZ86"/>
      <c r="MA86"/>
      <c r="MB86"/>
      <c r="MC86"/>
      <c r="MD86"/>
      <c r="ME86"/>
      <c r="MF86"/>
      <c r="MG86"/>
      <c r="MH86"/>
      <c r="MI86"/>
      <c r="MJ86"/>
      <c r="MK86"/>
      <c r="ML86"/>
      <c r="MM86"/>
      <c r="MN86"/>
      <c r="MO86"/>
      <c r="MP86"/>
      <c r="MQ86"/>
      <c r="MR86"/>
      <c r="MS86"/>
      <c r="MT86"/>
      <c r="MU86"/>
      <c r="MV86"/>
      <c r="MW86"/>
      <c r="MX86"/>
      <c r="MY86"/>
      <c r="MZ86"/>
      <c r="NA86"/>
      <c r="NB86"/>
      <c r="NC86"/>
      <c r="ND86"/>
      <c r="NE86"/>
      <c r="NF86"/>
      <c r="NG86"/>
      <c r="NH86"/>
      <c r="NI86"/>
      <c r="NJ86"/>
      <c r="NK86"/>
      <c r="NL86"/>
      <c r="NM86"/>
      <c r="NN86"/>
      <c r="NO86"/>
      <c r="NP86"/>
      <c r="NQ86"/>
      <c r="NR86"/>
      <c r="NS86"/>
      <c r="NT86"/>
      <c r="NU86"/>
      <c r="NV86"/>
      <c r="NW86"/>
      <c r="NX86"/>
      <c r="NY86"/>
      <c r="NZ86"/>
      <c r="OA86"/>
      <c r="OB86"/>
      <c r="OC86"/>
      <c r="OD86"/>
      <c r="OE86"/>
      <c r="OF86"/>
      <c r="OG86"/>
      <c r="OH86"/>
      <c r="OI86"/>
      <c r="OJ86"/>
      <c r="OK86"/>
      <c r="OL86"/>
      <c r="OM86"/>
      <c r="ON86"/>
      <c r="OO86"/>
      <c r="OP86"/>
      <c r="OQ86"/>
      <c r="OR86"/>
      <c r="OS86"/>
      <c r="OT86"/>
      <c r="OU86"/>
      <c r="OV86"/>
      <c r="OW86"/>
      <c r="OX86"/>
      <c r="OY86"/>
      <c r="OZ86"/>
      <c r="PA86"/>
      <c r="PB86"/>
      <c r="PC86"/>
      <c r="PD86"/>
      <c r="PE86"/>
      <c r="PF86"/>
      <c r="PG86"/>
      <c r="PH86"/>
      <c r="PI86"/>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c r="ZU86"/>
      <c r="ZV86"/>
      <c r="ZW86"/>
      <c r="ZX86"/>
      <c r="ZY86"/>
      <c r="ZZ86"/>
    </row>
    <row r="87" spans="1:702" s="18" customFormat="1">
      <c r="A87" s="16" t="s">
        <v>68</v>
      </c>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c r="LP87"/>
      <c r="LQ87"/>
      <c r="LR87"/>
      <c r="LS87"/>
      <c r="LT87"/>
      <c r="LU87"/>
      <c r="LV87"/>
      <c r="LW87"/>
      <c r="LX87"/>
      <c r="LY87"/>
      <c r="LZ87"/>
      <c r="MA87"/>
      <c r="MB87"/>
      <c r="MC87"/>
      <c r="MD87"/>
      <c r="ME87"/>
      <c r="MF87"/>
      <c r="MG87"/>
      <c r="MH87"/>
      <c r="MI87"/>
      <c r="MJ87"/>
      <c r="MK87"/>
      <c r="ML87"/>
      <c r="MM87"/>
      <c r="MN87"/>
      <c r="MO87"/>
      <c r="MP87"/>
      <c r="MQ87"/>
      <c r="MR87"/>
      <c r="MS87"/>
      <c r="MT87"/>
      <c r="MU87"/>
      <c r="MV87"/>
      <c r="MW87"/>
      <c r="MX87"/>
      <c r="MY87"/>
      <c r="MZ87"/>
      <c r="NA87"/>
      <c r="NB87"/>
      <c r="NC87"/>
      <c r="ND87"/>
      <c r="NE87"/>
      <c r="NF87"/>
      <c r="NG87"/>
      <c r="NH87"/>
      <c r="NI87"/>
      <c r="NJ87"/>
      <c r="NK87"/>
      <c r="NL87"/>
      <c r="NM87"/>
      <c r="NN87"/>
      <c r="NO87"/>
      <c r="NP87"/>
      <c r="NQ87"/>
      <c r="NR87"/>
      <c r="NS87"/>
      <c r="NT87"/>
      <c r="NU87"/>
      <c r="NV87"/>
      <c r="NW87"/>
      <c r="NX87"/>
      <c r="NY87"/>
      <c r="NZ87"/>
      <c r="OA87"/>
      <c r="OB87"/>
      <c r="OC87"/>
      <c r="OD87"/>
      <c r="OE87"/>
      <c r="OF87"/>
      <c r="OG87"/>
      <c r="OH87"/>
      <c r="OI87"/>
      <c r="OJ87"/>
      <c r="OK87"/>
      <c r="OL87"/>
      <c r="OM87"/>
      <c r="ON87"/>
      <c r="OO87"/>
      <c r="OP87"/>
      <c r="OQ87"/>
      <c r="OR87"/>
      <c r="OS87"/>
      <c r="OT87"/>
      <c r="OU87"/>
      <c r="OV87"/>
      <c r="OW87"/>
      <c r="OX87"/>
      <c r="OY87"/>
      <c r="OZ87"/>
      <c r="PA87"/>
      <c r="PB87"/>
      <c r="PC87"/>
      <c r="PD87"/>
      <c r="PE87"/>
      <c r="PF87"/>
      <c r="PG87"/>
      <c r="PH87"/>
      <c r="PI87"/>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c r="ZU87"/>
      <c r="ZV87"/>
      <c r="ZW87"/>
      <c r="ZX87"/>
      <c r="ZY87"/>
      <c r="ZZ87"/>
    </row>
    <row r="88" spans="1:702" s="18" customFormat="1">
      <c r="A88" s="16" t="s">
        <v>69</v>
      </c>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c r="LP88"/>
      <c r="LQ88"/>
      <c r="LR88"/>
      <c r="LS88"/>
      <c r="LT88"/>
      <c r="LU88"/>
      <c r="LV88"/>
      <c r="LW88"/>
      <c r="LX88"/>
      <c r="LY88"/>
      <c r="LZ88"/>
      <c r="MA88"/>
      <c r="MB88"/>
      <c r="MC88"/>
      <c r="MD88"/>
      <c r="ME88"/>
      <c r="MF88"/>
      <c r="MG88"/>
      <c r="MH88"/>
      <c r="MI88"/>
      <c r="MJ88"/>
      <c r="MK88"/>
      <c r="ML88"/>
      <c r="MM88"/>
      <c r="MN88"/>
      <c r="MO88"/>
      <c r="MP88"/>
      <c r="MQ88"/>
      <c r="MR88"/>
      <c r="MS88"/>
      <c r="MT88"/>
      <c r="MU88"/>
      <c r="MV88"/>
      <c r="MW88"/>
      <c r="MX88"/>
      <c r="MY88"/>
      <c r="MZ88"/>
      <c r="NA88"/>
      <c r="NB88"/>
      <c r="NC88"/>
      <c r="ND88"/>
      <c r="NE88"/>
      <c r="NF88"/>
      <c r="NG88"/>
      <c r="NH88"/>
      <c r="NI88"/>
      <c r="NJ88"/>
      <c r="NK88"/>
      <c r="NL88"/>
      <c r="NM88"/>
      <c r="NN88"/>
      <c r="NO88"/>
      <c r="NP88"/>
      <c r="NQ88"/>
      <c r="NR88"/>
      <c r="NS88"/>
      <c r="NT88"/>
      <c r="NU88"/>
      <c r="NV88"/>
      <c r="NW88"/>
      <c r="NX88"/>
      <c r="NY88"/>
      <c r="NZ88"/>
      <c r="OA88"/>
      <c r="OB88"/>
      <c r="OC88"/>
      <c r="OD88"/>
      <c r="OE88"/>
      <c r="OF88"/>
      <c r="OG88"/>
      <c r="OH88"/>
      <c r="OI88"/>
      <c r="OJ88"/>
      <c r="OK88"/>
      <c r="OL88"/>
      <c r="OM88"/>
      <c r="ON88"/>
      <c r="OO88"/>
      <c r="OP88"/>
      <c r="OQ88"/>
      <c r="OR88"/>
      <c r="OS88"/>
      <c r="OT88"/>
      <c r="OU88"/>
      <c r="OV88"/>
      <c r="OW88"/>
      <c r="OX88"/>
      <c r="OY88"/>
      <c r="OZ88"/>
      <c r="PA88"/>
      <c r="PB88"/>
      <c r="PC88"/>
      <c r="PD88"/>
      <c r="PE88"/>
      <c r="PF88"/>
      <c r="PG88"/>
      <c r="PH88"/>
      <c r="PI8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c r="ZU88"/>
      <c r="ZV88"/>
      <c r="ZW88"/>
      <c r="ZX88"/>
      <c r="ZY88"/>
      <c r="ZZ88"/>
    </row>
    <row r="89" spans="1:702" s="18" customFormat="1">
      <c r="A89" s="16" t="s">
        <v>189</v>
      </c>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c r="LP89"/>
      <c r="LQ89"/>
      <c r="LR89"/>
      <c r="LS89"/>
      <c r="LT89"/>
      <c r="LU89"/>
      <c r="LV89"/>
      <c r="LW89"/>
      <c r="LX89"/>
      <c r="LY89"/>
      <c r="LZ89"/>
      <c r="MA89"/>
      <c r="MB89"/>
      <c r="MC89"/>
      <c r="MD89"/>
      <c r="ME89"/>
      <c r="MF89"/>
      <c r="MG89"/>
      <c r="MH89"/>
      <c r="MI89"/>
      <c r="MJ89"/>
      <c r="MK89"/>
      <c r="ML89"/>
      <c r="MM89"/>
      <c r="MN89"/>
      <c r="MO89"/>
      <c r="MP89"/>
      <c r="MQ89"/>
      <c r="MR89"/>
      <c r="MS89"/>
      <c r="MT89"/>
      <c r="MU89"/>
      <c r="MV89"/>
      <c r="MW89"/>
      <c r="MX89"/>
      <c r="MY89"/>
      <c r="MZ89"/>
      <c r="NA89"/>
      <c r="NB89"/>
      <c r="NC89"/>
      <c r="ND89"/>
      <c r="NE89"/>
      <c r="NF89"/>
      <c r="NG89"/>
      <c r="NH89"/>
      <c r="NI89"/>
      <c r="NJ89"/>
      <c r="NK89"/>
      <c r="NL89"/>
      <c r="NM89"/>
      <c r="NN89"/>
      <c r="NO89"/>
      <c r="NP89"/>
      <c r="NQ89"/>
      <c r="NR89"/>
      <c r="NS89"/>
      <c r="NT89"/>
      <c r="NU89"/>
      <c r="NV89"/>
      <c r="NW89"/>
      <c r="NX89"/>
      <c r="NY89"/>
      <c r="NZ89"/>
      <c r="OA89"/>
      <c r="OB89"/>
      <c r="OC89"/>
      <c r="OD89"/>
      <c r="OE89"/>
      <c r="OF89"/>
      <c r="OG89"/>
      <c r="OH89"/>
      <c r="OI89"/>
      <c r="OJ89"/>
      <c r="OK89"/>
      <c r="OL89"/>
      <c r="OM89"/>
      <c r="ON89"/>
      <c r="OO89"/>
      <c r="OP89"/>
      <c r="OQ89"/>
      <c r="OR89"/>
      <c r="OS89"/>
      <c r="OT89"/>
      <c r="OU89"/>
      <c r="OV89"/>
      <c r="OW89"/>
      <c r="OX89"/>
      <c r="OY89"/>
      <c r="OZ89"/>
      <c r="PA89"/>
      <c r="PB89"/>
      <c r="PC89"/>
      <c r="PD89"/>
      <c r="PE89"/>
      <c r="PF89"/>
      <c r="PG89"/>
      <c r="PH89"/>
      <c r="PI89"/>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c r="ZU89"/>
      <c r="ZV89"/>
      <c r="ZW89"/>
      <c r="ZX89"/>
      <c r="ZY89"/>
      <c r="ZZ89"/>
    </row>
    <row r="90" spans="1:702" s="18" customFormat="1">
      <c r="A90" s="63" t="s">
        <v>326</v>
      </c>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c r="LP90"/>
      <c r="LQ90"/>
      <c r="LR90"/>
      <c r="LS90"/>
      <c r="LT90"/>
      <c r="LU90"/>
      <c r="LV90"/>
      <c r="LW90"/>
      <c r="LX90"/>
      <c r="LY90"/>
      <c r="LZ90"/>
      <c r="MA90"/>
      <c r="MB90"/>
      <c r="MC90"/>
      <c r="MD90"/>
      <c r="ME90"/>
      <c r="MF90"/>
      <c r="MG90"/>
      <c r="MH90"/>
      <c r="MI90"/>
      <c r="MJ90"/>
      <c r="MK90"/>
      <c r="ML90"/>
      <c r="MM90"/>
      <c r="MN90"/>
      <c r="MO90"/>
      <c r="MP90"/>
      <c r="MQ90"/>
      <c r="MR90"/>
      <c r="MS90"/>
      <c r="MT90"/>
      <c r="MU90"/>
      <c r="MV90"/>
      <c r="MW90"/>
      <c r="MX90"/>
      <c r="MY90"/>
      <c r="MZ90"/>
      <c r="NA90"/>
      <c r="NB90"/>
      <c r="NC90"/>
      <c r="ND90"/>
      <c r="NE90"/>
      <c r="NF90"/>
      <c r="NG90"/>
      <c r="NH90"/>
      <c r="NI90"/>
      <c r="NJ90"/>
      <c r="NK90"/>
      <c r="NL90"/>
      <c r="NM90"/>
      <c r="NN90"/>
      <c r="NO90"/>
      <c r="NP90"/>
      <c r="NQ90"/>
      <c r="NR90"/>
      <c r="NS90"/>
      <c r="NT90"/>
      <c r="NU90"/>
      <c r="NV90"/>
      <c r="NW90"/>
      <c r="NX90"/>
      <c r="NY90"/>
      <c r="NZ90"/>
      <c r="OA90"/>
      <c r="OB90"/>
      <c r="OC90"/>
      <c r="OD90"/>
      <c r="OE90"/>
      <c r="OF90"/>
      <c r="OG90"/>
      <c r="OH90"/>
      <c r="OI90"/>
      <c r="OJ90"/>
      <c r="OK90"/>
      <c r="OL90"/>
      <c r="OM90"/>
      <c r="ON90"/>
      <c r="OO90"/>
      <c r="OP90"/>
      <c r="OQ90"/>
      <c r="OR90"/>
      <c r="OS90"/>
      <c r="OT90"/>
      <c r="OU90"/>
      <c r="OV90"/>
      <c r="OW90"/>
      <c r="OX90"/>
      <c r="OY90"/>
      <c r="OZ90"/>
      <c r="PA90"/>
      <c r="PB90"/>
      <c r="PC90"/>
      <c r="PD90"/>
      <c r="PE90"/>
      <c r="PF90"/>
      <c r="PG90"/>
      <c r="PH90"/>
      <c r="PI90"/>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c r="ZU90"/>
      <c r="ZV90"/>
      <c r="ZW90"/>
      <c r="ZX90"/>
      <c r="ZY90"/>
      <c r="ZZ90"/>
    </row>
    <row r="91" spans="1:702" s="18" customFormat="1">
      <c r="A91" s="149" t="s">
        <v>327</v>
      </c>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c r="LP91"/>
      <c r="LQ91"/>
      <c r="LR91"/>
      <c r="LS91"/>
      <c r="LT91"/>
      <c r="LU91"/>
      <c r="LV91"/>
      <c r="LW91"/>
      <c r="LX91"/>
      <c r="LY91"/>
      <c r="LZ91"/>
      <c r="MA91"/>
      <c r="MB91"/>
      <c r="MC91"/>
      <c r="MD91"/>
      <c r="ME91"/>
      <c r="MF91"/>
      <c r="MG91"/>
      <c r="MH91"/>
      <c r="MI91"/>
      <c r="MJ91"/>
      <c r="MK91"/>
      <c r="ML91"/>
      <c r="MM91"/>
      <c r="MN91"/>
      <c r="MO91"/>
      <c r="MP91"/>
      <c r="MQ91"/>
      <c r="MR91"/>
      <c r="MS91"/>
      <c r="MT91"/>
      <c r="MU91"/>
      <c r="MV91"/>
      <c r="MW91"/>
      <c r="MX91"/>
      <c r="MY91"/>
      <c r="MZ91"/>
      <c r="NA91"/>
      <c r="NB91"/>
      <c r="NC91"/>
      <c r="ND91"/>
      <c r="NE91"/>
      <c r="NF91"/>
      <c r="NG91"/>
      <c r="NH91"/>
      <c r="NI91"/>
      <c r="NJ91"/>
      <c r="NK91"/>
      <c r="NL91"/>
      <c r="NM91"/>
      <c r="NN91"/>
      <c r="NO91"/>
      <c r="NP91"/>
      <c r="NQ91"/>
      <c r="NR91"/>
      <c r="NS91"/>
      <c r="NT91"/>
      <c r="NU91"/>
      <c r="NV91"/>
      <c r="NW91"/>
      <c r="NX91"/>
      <c r="NY91"/>
      <c r="NZ91"/>
      <c r="OA91"/>
      <c r="OB91"/>
      <c r="OC91"/>
      <c r="OD91"/>
      <c r="OE91"/>
      <c r="OF91"/>
      <c r="OG91"/>
      <c r="OH91"/>
      <c r="OI91"/>
      <c r="OJ91"/>
      <c r="OK91"/>
      <c r="OL91"/>
      <c r="OM91"/>
      <c r="ON91"/>
      <c r="OO91"/>
      <c r="OP91"/>
      <c r="OQ91"/>
      <c r="OR91"/>
      <c r="OS91"/>
      <c r="OT91"/>
      <c r="OU91"/>
      <c r="OV91"/>
      <c r="OW91"/>
      <c r="OX91"/>
      <c r="OY91"/>
      <c r="OZ91"/>
      <c r="PA91"/>
      <c r="PB91"/>
      <c r="PC91"/>
      <c r="PD91"/>
      <c r="PE91"/>
      <c r="PF91"/>
      <c r="PG91"/>
      <c r="PH91"/>
      <c r="PI91"/>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c r="ZU91"/>
      <c r="ZV91"/>
      <c r="ZW91"/>
      <c r="ZX91"/>
      <c r="ZY91"/>
      <c r="ZZ91"/>
    </row>
    <row r="92" spans="1:702" s="18" customFormat="1">
      <c r="A92" s="16" t="s">
        <v>175</v>
      </c>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c r="LP92"/>
      <c r="LQ92"/>
      <c r="LR92"/>
      <c r="LS92"/>
      <c r="LT92"/>
      <c r="LU92"/>
      <c r="LV92"/>
      <c r="LW92"/>
      <c r="LX92"/>
      <c r="LY92"/>
      <c r="LZ92"/>
      <c r="MA92"/>
      <c r="MB92"/>
      <c r="MC92"/>
      <c r="MD92"/>
      <c r="ME92"/>
      <c r="MF92"/>
      <c r="MG92"/>
      <c r="MH92"/>
      <c r="MI92"/>
      <c r="MJ92"/>
      <c r="MK92"/>
      <c r="ML92"/>
      <c r="MM92"/>
      <c r="MN92"/>
      <c r="MO92"/>
      <c r="MP92"/>
      <c r="MQ92"/>
      <c r="MR92"/>
      <c r="MS92"/>
      <c r="MT92"/>
      <c r="MU92"/>
      <c r="MV92"/>
      <c r="MW92"/>
      <c r="MX92"/>
      <c r="MY92"/>
      <c r="MZ92"/>
      <c r="NA92"/>
      <c r="NB92"/>
      <c r="NC92"/>
      <c r="ND92"/>
      <c r="NE92"/>
      <c r="NF92"/>
      <c r="NG92"/>
      <c r="NH92"/>
      <c r="NI92"/>
      <c r="NJ92"/>
      <c r="NK92"/>
      <c r="NL92"/>
      <c r="NM92"/>
      <c r="NN92"/>
      <c r="NO92"/>
      <c r="NP92"/>
      <c r="NQ92"/>
      <c r="NR92"/>
      <c r="NS92"/>
      <c r="NT92"/>
      <c r="NU92"/>
      <c r="NV92"/>
      <c r="NW92"/>
      <c r="NX92"/>
      <c r="NY92"/>
      <c r="NZ92"/>
      <c r="OA92"/>
      <c r="OB92"/>
      <c r="OC92"/>
      <c r="OD92"/>
      <c r="OE92"/>
      <c r="OF92"/>
      <c r="OG92"/>
      <c r="OH92"/>
      <c r="OI92"/>
      <c r="OJ92"/>
      <c r="OK92"/>
      <c r="OL92"/>
      <c r="OM92"/>
      <c r="ON92"/>
      <c r="OO92"/>
      <c r="OP92"/>
      <c r="OQ92"/>
      <c r="OR92"/>
      <c r="OS92"/>
      <c r="OT92"/>
      <c r="OU92"/>
      <c r="OV92"/>
      <c r="OW92"/>
      <c r="OX92"/>
      <c r="OY92"/>
      <c r="OZ92"/>
      <c r="PA92"/>
      <c r="PB92"/>
      <c r="PC92"/>
      <c r="PD92"/>
      <c r="PE92"/>
      <c r="PF92"/>
      <c r="PG92"/>
      <c r="PH92"/>
      <c r="PI92"/>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c r="ZU92"/>
      <c r="ZV92"/>
      <c r="ZW92"/>
      <c r="ZX92"/>
      <c r="ZY92"/>
      <c r="ZZ92"/>
    </row>
    <row r="93" spans="1:702" s="18" customFormat="1">
      <c r="A93" s="16" t="s">
        <v>68</v>
      </c>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c r="LP93"/>
      <c r="LQ93"/>
      <c r="LR93"/>
      <c r="LS93"/>
      <c r="LT93"/>
      <c r="LU93"/>
      <c r="LV93"/>
      <c r="LW93"/>
      <c r="LX93"/>
      <c r="LY93"/>
      <c r="LZ93"/>
      <c r="MA93"/>
      <c r="MB93"/>
      <c r="MC93"/>
      <c r="MD93"/>
      <c r="ME93"/>
      <c r="MF93"/>
      <c r="MG93"/>
      <c r="MH93"/>
      <c r="MI93"/>
      <c r="MJ93"/>
      <c r="MK93"/>
      <c r="ML93"/>
      <c r="MM93"/>
      <c r="MN93"/>
      <c r="MO93"/>
      <c r="MP93"/>
      <c r="MQ93"/>
      <c r="MR93"/>
      <c r="MS93"/>
      <c r="MT93"/>
      <c r="MU93"/>
      <c r="MV93"/>
      <c r="MW93"/>
      <c r="MX93"/>
      <c r="MY93"/>
      <c r="MZ93"/>
      <c r="NA93"/>
      <c r="NB93"/>
      <c r="NC93"/>
      <c r="ND93"/>
      <c r="NE93"/>
      <c r="NF93"/>
      <c r="NG93"/>
      <c r="NH93"/>
      <c r="NI93"/>
      <c r="NJ93"/>
      <c r="NK93"/>
      <c r="NL93"/>
      <c r="NM93"/>
      <c r="NN93"/>
      <c r="NO93"/>
      <c r="NP93"/>
      <c r="NQ93"/>
      <c r="NR93"/>
      <c r="NS93"/>
      <c r="NT93"/>
      <c r="NU93"/>
      <c r="NV93"/>
      <c r="NW93"/>
      <c r="NX93"/>
      <c r="NY93"/>
      <c r="NZ93"/>
      <c r="OA93"/>
      <c r="OB93"/>
      <c r="OC93"/>
      <c r="OD93"/>
      <c r="OE93"/>
      <c r="OF93"/>
      <c r="OG93"/>
      <c r="OH93"/>
      <c r="OI93"/>
      <c r="OJ93"/>
      <c r="OK93"/>
      <c r="OL93"/>
      <c r="OM93"/>
      <c r="ON93"/>
      <c r="OO93"/>
      <c r="OP93"/>
      <c r="OQ93"/>
      <c r="OR93"/>
      <c r="OS93"/>
      <c r="OT93"/>
      <c r="OU93"/>
      <c r="OV93"/>
      <c r="OW93"/>
      <c r="OX93"/>
      <c r="OY93"/>
      <c r="OZ93"/>
      <c r="PA93"/>
      <c r="PB93"/>
      <c r="PC93"/>
      <c r="PD93"/>
      <c r="PE93"/>
      <c r="PF93"/>
      <c r="PG93"/>
      <c r="PH93"/>
      <c r="PI93"/>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c r="ZU93"/>
      <c r="ZV93"/>
      <c r="ZW93"/>
      <c r="ZX93"/>
      <c r="ZY93"/>
      <c r="ZZ93"/>
    </row>
    <row r="94" spans="1:702" s="18" customFormat="1">
      <c r="A94" s="16" t="s">
        <v>69</v>
      </c>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c r="LP94"/>
      <c r="LQ94"/>
      <c r="LR94"/>
      <c r="LS94"/>
      <c r="LT94"/>
      <c r="LU94"/>
      <c r="LV94"/>
      <c r="LW94"/>
      <c r="LX94"/>
      <c r="LY94"/>
      <c r="LZ94"/>
      <c r="MA94"/>
      <c r="MB94"/>
      <c r="MC94"/>
      <c r="MD94"/>
      <c r="ME94"/>
      <c r="MF94"/>
      <c r="MG94"/>
      <c r="MH94"/>
      <c r="MI94"/>
      <c r="MJ94"/>
      <c r="MK94"/>
      <c r="ML94"/>
      <c r="MM94"/>
      <c r="MN94"/>
      <c r="MO94"/>
      <c r="MP94"/>
      <c r="MQ94"/>
      <c r="MR94"/>
      <c r="MS94"/>
      <c r="MT94"/>
      <c r="MU94"/>
      <c r="MV94"/>
      <c r="MW94"/>
      <c r="MX94"/>
      <c r="MY94"/>
      <c r="MZ94"/>
      <c r="NA94"/>
      <c r="NB94"/>
      <c r="NC94"/>
      <c r="ND94"/>
      <c r="NE94"/>
      <c r="NF94"/>
      <c r="NG94"/>
      <c r="NH94"/>
      <c r="NI94"/>
      <c r="NJ94"/>
      <c r="NK94"/>
      <c r="NL94"/>
      <c r="NM94"/>
      <c r="NN94"/>
      <c r="NO94"/>
      <c r="NP94"/>
      <c r="NQ94"/>
      <c r="NR94"/>
      <c r="NS94"/>
      <c r="NT94"/>
      <c r="NU94"/>
      <c r="NV94"/>
      <c r="NW94"/>
      <c r="NX94"/>
      <c r="NY94"/>
      <c r="NZ94"/>
      <c r="OA94"/>
      <c r="OB94"/>
      <c r="OC94"/>
      <c r="OD94"/>
      <c r="OE94"/>
      <c r="OF94"/>
      <c r="OG94"/>
      <c r="OH94"/>
      <c r="OI94"/>
      <c r="OJ94"/>
      <c r="OK94"/>
      <c r="OL94"/>
      <c r="OM94"/>
      <c r="ON94"/>
      <c r="OO94"/>
      <c r="OP94"/>
      <c r="OQ94"/>
      <c r="OR94"/>
      <c r="OS94"/>
      <c r="OT94"/>
      <c r="OU94"/>
      <c r="OV94"/>
      <c r="OW94"/>
      <c r="OX94"/>
      <c r="OY94"/>
      <c r="OZ94"/>
      <c r="PA94"/>
      <c r="PB94"/>
      <c r="PC94"/>
      <c r="PD94"/>
      <c r="PE94"/>
      <c r="PF94"/>
      <c r="PG94"/>
      <c r="PH94"/>
      <c r="PI94"/>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c r="ZU94"/>
      <c r="ZV94"/>
      <c r="ZW94"/>
      <c r="ZX94"/>
      <c r="ZY94"/>
      <c r="ZZ94"/>
    </row>
    <row r="95" spans="1:702" s="18" customFormat="1">
      <c r="A95" s="16" t="s">
        <v>189</v>
      </c>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c r="LP95"/>
      <c r="LQ95"/>
      <c r="LR95"/>
      <c r="LS95"/>
      <c r="LT95"/>
      <c r="LU95"/>
      <c r="LV95"/>
      <c r="LW95"/>
      <c r="LX95"/>
      <c r="LY95"/>
      <c r="LZ95"/>
      <c r="MA95"/>
      <c r="MB95"/>
      <c r="MC95"/>
      <c r="MD95"/>
      <c r="ME95"/>
      <c r="MF95"/>
      <c r="MG95"/>
      <c r="MH95"/>
      <c r="MI95"/>
      <c r="MJ95"/>
      <c r="MK95"/>
      <c r="ML95"/>
      <c r="MM95"/>
      <c r="MN95"/>
      <c r="MO95"/>
      <c r="MP95"/>
      <c r="MQ95"/>
      <c r="MR95"/>
      <c r="MS95"/>
      <c r="MT95"/>
      <c r="MU95"/>
      <c r="MV95"/>
      <c r="MW95"/>
      <c r="MX95"/>
      <c r="MY95"/>
      <c r="MZ95"/>
      <c r="NA95"/>
      <c r="NB95"/>
      <c r="NC95"/>
      <c r="ND95"/>
      <c r="NE95"/>
      <c r="NF95"/>
      <c r="NG95"/>
      <c r="NH95"/>
      <c r="NI95"/>
      <c r="NJ95"/>
      <c r="NK95"/>
      <c r="NL95"/>
      <c r="NM95"/>
      <c r="NN95"/>
      <c r="NO95"/>
      <c r="NP95"/>
      <c r="NQ95"/>
      <c r="NR95"/>
      <c r="NS95"/>
      <c r="NT95"/>
      <c r="NU95"/>
      <c r="NV95"/>
      <c r="NW95"/>
      <c r="NX95"/>
      <c r="NY95"/>
      <c r="NZ95"/>
      <c r="OA95"/>
      <c r="OB95"/>
      <c r="OC95"/>
      <c r="OD95"/>
      <c r="OE95"/>
      <c r="OF95"/>
      <c r="OG95"/>
      <c r="OH95"/>
      <c r="OI95"/>
      <c r="OJ95"/>
      <c r="OK95"/>
      <c r="OL95"/>
      <c r="OM95"/>
      <c r="ON95"/>
      <c r="OO95"/>
      <c r="OP95"/>
      <c r="OQ95"/>
      <c r="OR95"/>
      <c r="OS95"/>
      <c r="OT95"/>
      <c r="OU95"/>
      <c r="OV95"/>
      <c r="OW95"/>
      <c r="OX95"/>
      <c r="OY95"/>
      <c r="OZ95"/>
      <c r="PA95"/>
      <c r="PB95"/>
      <c r="PC95"/>
      <c r="PD95"/>
      <c r="PE95"/>
      <c r="PF95"/>
      <c r="PG95"/>
      <c r="PH95"/>
      <c r="PI95"/>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c r="ZU95"/>
      <c r="ZV95"/>
      <c r="ZW95"/>
      <c r="ZX95"/>
      <c r="ZY95"/>
      <c r="ZZ95"/>
    </row>
    <row r="96" spans="1:702" s="18" customFormat="1">
      <c r="A96" s="63" t="s">
        <v>326</v>
      </c>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c r="OC96"/>
      <c r="OD96"/>
      <c r="OE96"/>
      <c r="OF96"/>
      <c r="OG96"/>
      <c r="OH96"/>
      <c r="OI96"/>
      <c r="OJ96"/>
      <c r="OK96"/>
      <c r="OL96"/>
      <c r="OM96"/>
      <c r="ON96"/>
      <c r="OO96"/>
      <c r="OP96"/>
      <c r="OQ96"/>
      <c r="OR96"/>
      <c r="OS96"/>
      <c r="OT96"/>
      <c r="OU96"/>
      <c r="OV96"/>
      <c r="OW96"/>
      <c r="OX96"/>
      <c r="OY96"/>
      <c r="OZ96"/>
      <c r="PA96"/>
      <c r="PB96"/>
      <c r="PC96"/>
      <c r="PD96"/>
      <c r="PE96"/>
      <c r="PF96"/>
      <c r="PG96"/>
      <c r="PH96"/>
      <c r="PI96"/>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c r="ZU96"/>
      <c r="ZV96"/>
      <c r="ZW96"/>
      <c r="ZX96"/>
      <c r="ZY96"/>
      <c r="ZZ96"/>
    </row>
    <row r="97" spans="1:702" s="18" customFormat="1">
      <c r="A97" s="149" t="s">
        <v>327</v>
      </c>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c r="OC97"/>
      <c r="OD97"/>
      <c r="OE97"/>
      <c r="OF97"/>
      <c r="OG97"/>
      <c r="OH97"/>
      <c r="OI97"/>
      <c r="OJ97"/>
      <c r="OK97"/>
      <c r="OL97"/>
      <c r="OM97"/>
      <c r="ON97"/>
      <c r="OO97"/>
      <c r="OP97"/>
      <c r="OQ97"/>
      <c r="OR97"/>
      <c r="OS97"/>
      <c r="OT97"/>
      <c r="OU97"/>
      <c r="OV97"/>
      <c r="OW97"/>
      <c r="OX97"/>
      <c r="OY97"/>
      <c r="OZ97"/>
      <c r="PA97"/>
      <c r="PB97"/>
      <c r="PC97"/>
      <c r="PD97"/>
      <c r="PE97"/>
      <c r="PF97"/>
      <c r="PG97"/>
      <c r="PH97"/>
      <c r="PI97"/>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c r="ZU97"/>
      <c r="ZV97"/>
      <c r="ZW97"/>
      <c r="ZX97"/>
      <c r="ZY97"/>
      <c r="ZZ97"/>
    </row>
    <row r="98" spans="1:702" s="18" customFormat="1">
      <c r="A98" s="16" t="s">
        <v>175</v>
      </c>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c r="OC98"/>
      <c r="OD98"/>
      <c r="OE98"/>
      <c r="OF98"/>
      <c r="OG98"/>
      <c r="OH98"/>
      <c r="OI98"/>
      <c r="OJ98"/>
      <c r="OK98"/>
      <c r="OL98"/>
      <c r="OM98"/>
      <c r="ON98"/>
      <c r="OO98"/>
      <c r="OP98"/>
      <c r="OQ98"/>
      <c r="OR98"/>
      <c r="OS98"/>
      <c r="OT98"/>
      <c r="OU98"/>
      <c r="OV98"/>
      <c r="OW98"/>
      <c r="OX98"/>
      <c r="OY98"/>
      <c r="OZ98"/>
      <c r="PA98"/>
      <c r="PB98"/>
      <c r="PC98"/>
      <c r="PD98"/>
      <c r="PE98"/>
      <c r="PF98"/>
      <c r="PG98"/>
      <c r="PH98"/>
      <c r="PI9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c r="ZU98"/>
      <c r="ZV98"/>
      <c r="ZW98"/>
      <c r="ZX98"/>
      <c r="ZY98"/>
      <c r="ZZ98"/>
    </row>
    <row r="99" spans="1:702" s="18" customFormat="1">
      <c r="A99" s="16" t="s">
        <v>68</v>
      </c>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c r="OC99"/>
      <c r="OD99"/>
      <c r="OE99"/>
      <c r="OF99"/>
      <c r="OG99"/>
      <c r="OH99"/>
      <c r="OI99"/>
      <c r="OJ99"/>
      <c r="OK99"/>
      <c r="OL99"/>
      <c r="OM99"/>
      <c r="ON99"/>
      <c r="OO99"/>
      <c r="OP99"/>
      <c r="OQ99"/>
      <c r="OR99"/>
      <c r="OS99"/>
      <c r="OT99"/>
      <c r="OU99"/>
      <c r="OV99"/>
      <c r="OW99"/>
      <c r="OX99"/>
      <c r="OY99"/>
      <c r="OZ99"/>
      <c r="PA99"/>
      <c r="PB99"/>
      <c r="PC99"/>
      <c r="PD99"/>
      <c r="PE99"/>
      <c r="PF99"/>
      <c r="PG99"/>
      <c r="PH99"/>
      <c r="PI99"/>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c r="ZU99"/>
      <c r="ZV99"/>
      <c r="ZW99"/>
      <c r="ZX99"/>
      <c r="ZY99"/>
      <c r="ZZ99"/>
    </row>
    <row r="100" spans="1:702" s="18" customFormat="1">
      <c r="A100" s="16" t="s">
        <v>69</v>
      </c>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c r="OC100"/>
      <c r="OD100"/>
      <c r="OE100"/>
      <c r="OF100"/>
      <c r="OG100"/>
      <c r="OH100"/>
      <c r="OI100"/>
      <c r="OJ100"/>
      <c r="OK100"/>
      <c r="OL100"/>
      <c r="OM100"/>
      <c r="ON100"/>
      <c r="OO100"/>
      <c r="OP100"/>
      <c r="OQ100"/>
      <c r="OR100"/>
      <c r="OS100"/>
      <c r="OT100"/>
      <c r="OU100"/>
      <c r="OV100"/>
      <c r="OW100"/>
      <c r="OX100"/>
      <c r="OY100"/>
      <c r="OZ100"/>
      <c r="PA100"/>
      <c r="PB100"/>
      <c r="PC100"/>
      <c r="PD100"/>
      <c r="PE100"/>
      <c r="PF100"/>
      <c r="PG100"/>
      <c r="PH100"/>
      <c r="PI100"/>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c r="ZU100"/>
      <c r="ZV100"/>
      <c r="ZW100"/>
      <c r="ZX100"/>
      <c r="ZY100"/>
      <c r="ZZ100"/>
    </row>
    <row r="101" spans="1:702" s="18" customFormat="1">
      <c r="A101" s="16" t="s">
        <v>189</v>
      </c>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c r="OC101"/>
      <c r="OD101"/>
      <c r="OE101"/>
      <c r="OF101"/>
      <c r="OG101"/>
      <c r="OH101"/>
      <c r="OI101"/>
      <c r="OJ101"/>
      <c r="OK101"/>
      <c r="OL101"/>
      <c r="OM101"/>
      <c r="ON101"/>
      <c r="OO101"/>
      <c r="OP101"/>
      <c r="OQ101"/>
      <c r="OR101"/>
      <c r="OS101"/>
      <c r="OT101"/>
      <c r="OU101"/>
      <c r="OV101"/>
      <c r="OW101"/>
      <c r="OX101"/>
      <c r="OY101"/>
      <c r="OZ101"/>
      <c r="PA101"/>
      <c r="PB101"/>
      <c r="PC101"/>
      <c r="PD101"/>
      <c r="PE101"/>
      <c r="PF101"/>
      <c r="PG101"/>
      <c r="PH101"/>
      <c r="PI101"/>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c r="ZU101"/>
      <c r="ZV101"/>
      <c r="ZW101"/>
      <c r="ZX101"/>
      <c r="ZY101"/>
      <c r="ZZ101"/>
    </row>
    <row r="102" spans="1:702" s="18" customFormat="1">
      <c r="A102" s="63" t="s">
        <v>326</v>
      </c>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c r="OC102"/>
      <c r="OD102"/>
      <c r="OE102"/>
      <c r="OF102"/>
      <c r="OG102"/>
      <c r="OH102"/>
      <c r="OI102"/>
      <c r="OJ102"/>
      <c r="OK102"/>
      <c r="OL102"/>
      <c r="OM102"/>
      <c r="ON102"/>
      <c r="OO102"/>
      <c r="OP102"/>
      <c r="OQ102"/>
      <c r="OR102"/>
      <c r="OS102"/>
      <c r="OT102"/>
      <c r="OU102"/>
      <c r="OV102"/>
      <c r="OW102"/>
      <c r="OX102"/>
      <c r="OY102"/>
      <c r="OZ102"/>
      <c r="PA102"/>
      <c r="PB102"/>
      <c r="PC102"/>
      <c r="PD102"/>
      <c r="PE102"/>
      <c r="PF102"/>
      <c r="PG102"/>
      <c r="PH102"/>
      <c r="PI102"/>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c r="ZU102"/>
      <c r="ZV102"/>
      <c r="ZW102"/>
      <c r="ZX102"/>
      <c r="ZY102"/>
      <c r="ZZ102"/>
    </row>
    <row r="103" spans="1:702" s="18" customFormat="1">
      <c r="A103" s="149" t="s">
        <v>327</v>
      </c>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c r="OC103"/>
      <c r="OD103"/>
      <c r="OE103"/>
      <c r="OF103"/>
      <c r="OG103"/>
      <c r="OH103"/>
      <c r="OI103"/>
      <c r="OJ103"/>
      <c r="OK103"/>
      <c r="OL103"/>
      <c r="OM103"/>
      <c r="ON103"/>
      <c r="OO103"/>
      <c r="OP103"/>
      <c r="OQ103"/>
      <c r="OR103"/>
      <c r="OS103"/>
      <c r="OT103"/>
      <c r="OU103"/>
      <c r="OV103"/>
      <c r="OW103"/>
      <c r="OX103"/>
      <c r="OY103"/>
      <c r="OZ103"/>
      <c r="PA103"/>
      <c r="PB103"/>
      <c r="PC103"/>
      <c r="PD103"/>
      <c r="PE103"/>
      <c r="PF103"/>
      <c r="PG103"/>
      <c r="PH103"/>
      <c r="PI103"/>
      <c r="PJ103"/>
      <c r="PK103"/>
      <c r="PL103"/>
      <c r="PM103"/>
      <c r="PN103"/>
      <c r="PO103"/>
      <c r="PP103"/>
      <c r="PQ103"/>
      <c r="PR103"/>
      <c r="PS103"/>
      <c r="PT103"/>
      <c r="PU103"/>
      <c r="PV103"/>
      <c r="PW103"/>
      <c r="PX103"/>
      <c r="PY103"/>
      <c r="PZ103"/>
      <c r="QA103"/>
      <c r="QB103"/>
      <c r="QC103"/>
      <c r="QD103"/>
      <c r="QE103"/>
      <c r="QF103"/>
      <c r="QG103"/>
      <c r="QH103"/>
      <c r="QI103"/>
      <c r="QJ103"/>
      <c r="QK103"/>
      <c r="QL103"/>
      <c r="QM103"/>
      <c r="QN103"/>
      <c r="QO103"/>
      <c r="QP103"/>
      <c r="QQ103"/>
      <c r="QR103"/>
      <c r="QS103"/>
      <c r="QT103"/>
      <c r="QU103"/>
      <c r="QV103"/>
      <c r="QW103"/>
      <c r="QX103"/>
      <c r="QY103"/>
      <c r="QZ103"/>
      <c r="RA103"/>
      <c r="RB103"/>
      <c r="RC103"/>
      <c r="RD103"/>
      <c r="RE103"/>
      <c r="RF103"/>
      <c r="RG103"/>
      <c r="RH103"/>
      <c r="RI103"/>
      <c r="RJ103"/>
      <c r="RK103"/>
      <c r="RL103"/>
      <c r="RM103"/>
      <c r="RN103"/>
      <c r="RO103"/>
      <c r="RP103"/>
      <c r="RQ103"/>
      <c r="RR103"/>
      <c r="RS103"/>
      <c r="RT103"/>
      <c r="RU103"/>
      <c r="RV103"/>
      <c r="RW103"/>
      <c r="RX103"/>
      <c r="RY103"/>
      <c r="RZ103"/>
      <c r="SA103"/>
      <c r="SB103"/>
      <c r="SC103"/>
      <c r="SD103"/>
      <c r="SE103"/>
      <c r="SF103"/>
      <c r="SG103"/>
      <c r="SH103"/>
      <c r="SI103"/>
      <c r="SJ103"/>
      <c r="SK103"/>
      <c r="SL103"/>
      <c r="SM103"/>
      <c r="SN103"/>
      <c r="SO103"/>
      <c r="SP103"/>
      <c r="SQ103"/>
      <c r="SR103"/>
      <c r="SS103"/>
      <c r="ST103"/>
      <c r="SU103"/>
      <c r="SV103"/>
      <c r="SW103"/>
      <c r="SX103"/>
      <c r="SY103"/>
      <c r="SZ103"/>
      <c r="TA103"/>
      <c r="TB103"/>
      <c r="TC103"/>
      <c r="TD103"/>
      <c r="TE103"/>
      <c r="TF103"/>
      <c r="TG103"/>
      <c r="TH103"/>
      <c r="TI103"/>
      <c r="TJ103"/>
      <c r="TK103"/>
      <c r="TL103"/>
      <c r="TM103"/>
      <c r="TN103"/>
      <c r="TO103"/>
      <c r="TP103"/>
      <c r="TQ103"/>
      <c r="TR103"/>
      <c r="TS103"/>
      <c r="TT103"/>
      <c r="TU103"/>
      <c r="TV103"/>
      <c r="TW103"/>
      <c r="TX103"/>
      <c r="TY103"/>
      <c r="TZ103"/>
      <c r="UA103"/>
      <c r="UB103"/>
      <c r="UC103"/>
      <c r="UD103"/>
      <c r="UE103"/>
      <c r="UF103"/>
      <c r="UG103"/>
      <c r="UH103"/>
      <c r="UI103"/>
      <c r="UJ103"/>
      <c r="UK103"/>
      <c r="UL103"/>
      <c r="UM103"/>
      <c r="UN103"/>
      <c r="UO103"/>
      <c r="UP103"/>
      <c r="UQ103"/>
      <c r="UR103"/>
      <c r="US103"/>
      <c r="UT103"/>
      <c r="UU103"/>
      <c r="UV103"/>
      <c r="UW103"/>
      <c r="UX103"/>
      <c r="UY103"/>
      <c r="UZ103"/>
      <c r="VA103"/>
      <c r="VB103"/>
      <c r="VC103"/>
      <c r="VD103"/>
      <c r="VE103"/>
      <c r="VF103"/>
      <c r="VG103"/>
      <c r="VH103"/>
      <c r="VI103"/>
      <c r="VJ103"/>
      <c r="VK103"/>
      <c r="VL103"/>
      <c r="VM103"/>
      <c r="VN103"/>
      <c r="VO103"/>
      <c r="VP103"/>
      <c r="VQ103"/>
      <c r="VR103"/>
      <c r="VS103"/>
      <c r="VT103"/>
      <c r="VU103"/>
      <c r="VV103"/>
      <c r="VW103"/>
      <c r="VX103"/>
      <c r="VY103"/>
      <c r="VZ103"/>
      <c r="WA103"/>
      <c r="WB103"/>
      <c r="WC103"/>
      <c r="WD103"/>
      <c r="WE103"/>
      <c r="WF103"/>
      <c r="WG103"/>
      <c r="WH103"/>
      <c r="WI103"/>
      <c r="WJ103"/>
      <c r="WK103"/>
      <c r="WL103"/>
      <c r="WM103"/>
      <c r="WN103"/>
      <c r="WO103"/>
      <c r="WP103"/>
      <c r="WQ103"/>
      <c r="WR103"/>
      <c r="WS103"/>
      <c r="WT103"/>
      <c r="WU103"/>
      <c r="WV103"/>
      <c r="WW103"/>
      <c r="WX103"/>
      <c r="WY103"/>
      <c r="WZ103"/>
      <c r="XA103"/>
      <c r="XB103"/>
      <c r="XC103"/>
      <c r="XD103"/>
      <c r="XE103"/>
      <c r="XF103"/>
      <c r="XG103"/>
      <c r="XH103"/>
      <c r="XI103"/>
      <c r="XJ103"/>
      <c r="XK103"/>
      <c r="XL103"/>
      <c r="XM103"/>
      <c r="XN103"/>
      <c r="XO103"/>
      <c r="XP103"/>
      <c r="XQ103"/>
      <c r="XR103"/>
      <c r="XS103"/>
      <c r="XT103"/>
      <c r="XU103"/>
      <c r="XV103"/>
      <c r="XW103"/>
      <c r="XX103"/>
      <c r="XY103"/>
      <c r="XZ103"/>
      <c r="YA103"/>
      <c r="YB103"/>
      <c r="YC103"/>
      <c r="YD103"/>
      <c r="YE103"/>
      <c r="YF103"/>
      <c r="YG103"/>
      <c r="YH103"/>
      <c r="YI103"/>
      <c r="YJ103"/>
      <c r="YK103"/>
      <c r="YL103"/>
      <c r="YM103"/>
      <c r="YN103"/>
      <c r="YO103"/>
      <c r="YP103"/>
      <c r="YQ103"/>
      <c r="YR103"/>
      <c r="YS103"/>
      <c r="YT103"/>
      <c r="YU103"/>
      <c r="YV103"/>
      <c r="YW103"/>
      <c r="YX103"/>
      <c r="YY103"/>
      <c r="YZ103"/>
      <c r="ZA103"/>
      <c r="ZB103"/>
      <c r="ZC103"/>
      <c r="ZD103"/>
      <c r="ZE103"/>
      <c r="ZF103"/>
      <c r="ZG103"/>
      <c r="ZH103"/>
      <c r="ZI103"/>
      <c r="ZJ103"/>
      <c r="ZK103"/>
      <c r="ZL103"/>
      <c r="ZM103"/>
      <c r="ZN103"/>
      <c r="ZO103"/>
      <c r="ZP103"/>
      <c r="ZQ103"/>
      <c r="ZR103"/>
      <c r="ZS103"/>
      <c r="ZT103"/>
      <c r="ZU103"/>
      <c r="ZV103"/>
      <c r="ZW103"/>
      <c r="ZX103"/>
      <c r="ZY103"/>
      <c r="ZZ103"/>
    </row>
    <row r="104" spans="1:702" s="18" customFormat="1">
      <c r="A104" s="16" t="s">
        <v>175</v>
      </c>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c r="OC104"/>
      <c r="OD104"/>
      <c r="OE104"/>
      <c r="OF104"/>
      <c r="OG104"/>
      <c r="OH104"/>
      <c r="OI104"/>
      <c r="OJ104"/>
      <c r="OK104"/>
      <c r="OL104"/>
      <c r="OM104"/>
      <c r="ON104"/>
      <c r="OO104"/>
      <c r="OP104"/>
      <c r="OQ104"/>
      <c r="OR104"/>
      <c r="OS104"/>
      <c r="OT104"/>
      <c r="OU104"/>
      <c r="OV104"/>
      <c r="OW104"/>
      <c r="OX104"/>
      <c r="OY104"/>
      <c r="OZ104"/>
      <c r="PA104"/>
      <c r="PB104"/>
      <c r="PC104"/>
      <c r="PD104"/>
      <c r="PE104"/>
      <c r="PF104"/>
      <c r="PG104"/>
      <c r="PH104"/>
      <c r="PI104"/>
      <c r="PJ104"/>
      <c r="PK104"/>
      <c r="PL104"/>
      <c r="PM104"/>
      <c r="PN104"/>
      <c r="PO104"/>
      <c r="PP104"/>
      <c r="PQ104"/>
      <c r="PR104"/>
      <c r="PS104"/>
      <c r="PT104"/>
      <c r="PU104"/>
      <c r="PV104"/>
      <c r="PW104"/>
      <c r="PX104"/>
      <c r="PY104"/>
      <c r="PZ104"/>
      <c r="QA104"/>
      <c r="QB104"/>
      <c r="QC104"/>
      <c r="QD104"/>
      <c r="QE104"/>
      <c r="QF104"/>
      <c r="QG104"/>
      <c r="QH104"/>
      <c r="QI104"/>
      <c r="QJ104"/>
      <c r="QK104"/>
      <c r="QL104"/>
      <c r="QM104"/>
      <c r="QN104"/>
      <c r="QO104"/>
      <c r="QP104"/>
      <c r="QQ104"/>
      <c r="QR104"/>
      <c r="QS104"/>
      <c r="QT104"/>
      <c r="QU104"/>
      <c r="QV104"/>
      <c r="QW104"/>
      <c r="QX104"/>
      <c r="QY104"/>
      <c r="QZ104"/>
      <c r="RA104"/>
      <c r="RB104"/>
      <c r="RC104"/>
      <c r="RD104"/>
      <c r="RE104"/>
      <c r="RF104"/>
      <c r="RG104"/>
      <c r="RH104"/>
      <c r="RI104"/>
      <c r="RJ104"/>
      <c r="RK104"/>
      <c r="RL104"/>
      <c r="RM104"/>
      <c r="RN104"/>
      <c r="RO104"/>
      <c r="RP104"/>
      <c r="RQ104"/>
      <c r="RR104"/>
      <c r="RS104"/>
      <c r="RT104"/>
      <c r="RU104"/>
      <c r="RV104"/>
      <c r="RW104"/>
      <c r="RX104"/>
      <c r="RY104"/>
      <c r="RZ104"/>
      <c r="SA104"/>
      <c r="SB104"/>
      <c r="SC104"/>
      <c r="SD104"/>
      <c r="SE104"/>
      <c r="SF104"/>
      <c r="SG104"/>
      <c r="SH104"/>
      <c r="SI104"/>
      <c r="SJ104"/>
      <c r="SK104"/>
      <c r="SL104"/>
      <c r="SM104"/>
      <c r="SN104"/>
      <c r="SO104"/>
      <c r="SP104"/>
      <c r="SQ104"/>
      <c r="SR104"/>
      <c r="SS104"/>
      <c r="ST104"/>
      <c r="SU104"/>
      <c r="SV104"/>
      <c r="SW104"/>
      <c r="SX104"/>
      <c r="SY104"/>
      <c r="SZ104"/>
      <c r="TA104"/>
      <c r="TB104"/>
      <c r="TC104"/>
      <c r="TD104"/>
      <c r="TE104"/>
      <c r="TF104"/>
      <c r="TG104"/>
      <c r="TH104"/>
      <c r="TI104"/>
      <c r="TJ104"/>
      <c r="TK104"/>
      <c r="TL104"/>
      <c r="TM104"/>
      <c r="TN104"/>
      <c r="TO104"/>
      <c r="TP104"/>
      <c r="TQ104"/>
      <c r="TR104"/>
      <c r="TS104"/>
      <c r="TT104"/>
      <c r="TU104"/>
      <c r="TV104"/>
      <c r="TW104"/>
      <c r="TX104"/>
      <c r="TY104"/>
      <c r="TZ104"/>
      <c r="UA104"/>
      <c r="UB104"/>
      <c r="UC104"/>
      <c r="UD104"/>
      <c r="UE104"/>
      <c r="UF104"/>
      <c r="UG104"/>
      <c r="UH104"/>
      <c r="UI104"/>
      <c r="UJ104"/>
      <c r="UK104"/>
      <c r="UL104"/>
      <c r="UM104"/>
      <c r="UN104"/>
      <c r="UO104"/>
      <c r="UP104"/>
      <c r="UQ104"/>
      <c r="UR104"/>
      <c r="US104"/>
      <c r="UT104"/>
      <c r="UU104"/>
      <c r="UV104"/>
      <c r="UW104"/>
      <c r="UX104"/>
      <c r="UY104"/>
      <c r="UZ104"/>
      <c r="VA104"/>
      <c r="VB104"/>
      <c r="VC104"/>
      <c r="VD104"/>
      <c r="VE104"/>
      <c r="VF104"/>
      <c r="VG104"/>
      <c r="VH104"/>
      <c r="VI104"/>
      <c r="VJ104"/>
      <c r="VK104"/>
      <c r="VL104"/>
      <c r="VM104"/>
      <c r="VN104"/>
      <c r="VO104"/>
      <c r="VP104"/>
      <c r="VQ104"/>
      <c r="VR104"/>
      <c r="VS104"/>
      <c r="VT104"/>
      <c r="VU104"/>
      <c r="VV104"/>
      <c r="VW104"/>
      <c r="VX104"/>
      <c r="VY104"/>
      <c r="VZ104"/>
      <c r="WA104"/>
      <c r="WB104"/>
      <c r="WC104"/>
      <c r="WD104"/>
      <c r="WE104"/>
      <c r="WF104"/>
      <c r="WG104"/>
      <c r="WH104"/>
      <c r="WI104"/>
      <c r="WJ104"/>
      <c r="WK104"/>
      <c r="WL104"/>
      <c r="WM104"/>
      <c r="WN104"/>
      <c r="WO104"/>
      <c r="WP104"/>
      <c r="WQ104"/>
      <c r="WR104"/>
      <c r="WS104"/>
      <c r="WT104"/>
      <c r="WU104"/>
      <c r="WV104"/>
      <c r="WW104"/>
      <c r="WX104"/>
      <c r="WY104"/>
      <c r="WZ104"/>
      <c r="XA104"/>
      <c r="XB104"/>
      <c r="XC104"/>
      <c r="XD104"/>
      <c r="XE104"/>
      <c r="XF104"/>
      <c r="XG104"/>
      <c r="XH104"/>
      <c r="XI104"/>
      <c r="XJ104"/>
      <c r="XK104"/>
      <c r="XL104"/>
      <c r="XM104"/>
      <c r="XN104"/>
      <c r="XO104"/>
      <c r="XP104"/>
      <c r="XQ104"/>
      <c r="XR104"/>
      <c r="XS104"/>
      <c r="XT104"/>
      <c r="XU104"/>
      <c r="XV104"/>
      <c r="XW104"/>
      <c r="XX104"/>
      <c r="XY104"/>
      <c r="XZ104"/>
      <c r="YA104"/>
      <c r="YB104"/>
      <c r="YC104"/>
      <c r="YD104"/>
      <c r="YE104"/>
      <c r="YF104"/>
      <c r="YG104"/>
      <c r="YH104"/>
      <c r="YI104"/>
      <c r="YJ104"/>
      <c r="YK104"/>
      <c r="YL104"/>
      <c r="YM104"/>
      <c r="YN104"/>
      <c r="YO104"/>
      <c r="YP104"/>
      <c r="YQ104"/>
      <c r="YR104"/>
      <c r="YS104"/>
      <c r="YT104"/>
      <c r="YU104"/>
      <c r="YV104"/>
      <c r="YW104"/>
      <c r="YX104"/>
      <c r="YY104"/>
      <c r="YZ104"/>
      <c r="ZA104"/>
      <c r="ZB104"/>
      <c r="ZC104"/>
      <c r="ZD104"/>
      <c r="ZE104"/>
      <c r="ZF104"/>
      <c r="ZG104"/>
      <c r="ZH104"/>
      <c r="ZI104"/>
      <c r="ZJ104"/>
      <c r="ZK104"/>
      <c r="ZL104"/>
      <c r="ZM104"/>
      <c r="ZN104"/>
      <c r="ZO104"/>
      <c r="ZP104"/>
      <c r="ZQ104"/>
      <c r="ZR104"/>
      <c r="ZS104"/>
      <c r="ZT104"/>
      <c r="ZU104"/>
      <c r="ZV104"/>
      <c r="ZW104"/>
      <c r="ZX104"/>
      <c r="ZY104"/>
      <c r="ZZ104"/>
    </row>
    <row r="105" spans="1:702" s="18" customFormat="1">
      <c r="A105" s="16" t="s">
        <v>68</v>
      </c>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c r="PU105"/>
      <c r="PV105"/>
      <c r="PW105"/>
      <c r="PX105"/>
      <c r="PY105"/>
      <c r="PZ105"/>
      <c r="QA105"/>
      <c r="QB105"/>
      <c r="QC105"/>
      <c r="QD105"/>
      <c r="QE105"/>
      <c r="QF105"/>
      <c r="QG105"/>
      <c r="QH105"/>
      <c r="QI105"/>
      <c r="QJ105"/>
      <c r="QK105"/>
      <c r="QL105"/>
      <c r="QM105"/>
      <c r="QN105"/>
      <c r="QO105"/>
      <c r="QP105"/>
      <c r="QQ105"/>
      <c r="QR105"/>
      <c r="QS105"/>
      <c r="QT105"/>
      <c r="QU105"/>
      <c r="QV105"/>
      <c r="QW105"/>
      <c r="QX105"/>
      <c r="QY105"/>
      <c r="QZ105"/>
      <c r="RA105"/>
      <c r="RB105"/>
      <c r="RC105"/>
      <c r="RD105"/>
      <c r="RE105"/>
      <c r="RF105"/>
      <c r="RG105"/>
      <c r="RH105"/>
      <c r="RI105"/>
      <c r="RJ105"/>
      <c r="RK105"/>
      <c r="RL105"/>
      <c r="RM105"/>
      <c r="RN105"/>
      <c r="RO105"/>
      <c r="RP105"/>
      <c r="RQ105"/>
      <c r="RR105"/>
      <c r="RS105"/>
      <c r="RT105"/>
      <c r="RU105"/>
      <c r="RV105"/>
      <c r="RW105"/>
      <c r="RX105"/>
      <c r="RY105"/>
      <c r="RZ105"/>
      <c r="SA105"/>
      <c r="SB105"/>
      <c r="SC105"/>
      <c r="SD105"/>
      <c r="SE105"/>
      <c r="SF105"/>
      <c r="SG105"/>
      <c r="SH105"/>
      <c r="SI105"/>
      <c r="SJ105"/>
      <c r="SK105"/>
      <c r="SL105"/>
      <c r="SM105"/>
      <c r="SN105"/>
      <c r="SO105"/>
      <c r="SP105"/>
      <c r="SQ105"/>
      <c r="SR105"/>
      <c r="SS105"/>
      <c r="ST105"/>
      <c r="SU105"/>
      <c r="SV105"/>
      <c r="SW105"/>
      <c r="SX105"/>
      <c r="SY105"/>
      <c r="SZ105"/>
      <c r="TA105"/>
      <c r="TB105"/>
      <c r="TC105"/>
      <c r="TD105"/>
      <c r="TE105"/>
      <c r="TF105"/>
      <c r="TG105"/>
      <c r="TH105"/>
      <c r="TI105"/>
      <c r="TJ105"/>
      <c r="TK105"/>
      <c r="TL105"/>
      <c r="TM105"/>
      <c r="TN105"/>
      <c r="TO105"/>
      <c r="TP105"/>
      <c r="TQ105"/>
      <c r="TR105"/>
      <c r="TS105"/>
      <c r="TT105"/>
      <c r="TU105"/>
      <c r="TV105"/>
      <c r="TW105"/>
      <c r="TX105"/>
      <c r="TY105"/>
      <c r="TZ105"/>
      <c r="UA105"/>
      <c r="UB105"/>
      <c r="UC105"/>
      <c r="UD105"/>
      <c r="UE105"/>
      <c r="UF105"/>
      <c r="UG105"/>
      <c r="UH105"/>
      <c r="UI105"/>
      <c r="UJ105"/>
      <c r="UK105"/>
      <c r="UL105"/>
      <c r="UM105"/>
      <c r="UN105"/>
      <c r="UO105"/>
      <c r="UP105"/>
      <c r="UQ105"/>
      <c r="UR105"/>
      <c r="US105"/>
      <c r="UT105"/>
      <c r="UU105"/>
      <c r="UV105"/>
      <c r="UW105"/>
      <c r="UX105"/>
      <c r="UY105"/>
      <c r="UZ105"/>
      <c r="VA105"/>
      <c r="VB105"/>
      <c r="VC105"/>
      <c r="VD105"/>
      <c r="VE105"/>
      <c r="VF105"/>
      <c r="VG105"/>
      <c r="VH105"/>
      <c r="VI105"/>
      <c r="VJ105"/>
      <c r="VK105"/>
      <c r="VL105"/>
      <c r="VM105"/>
      <c r="VN105"/>
      <c r="VO105"/>
      <c r="VP105"/>
      <c r="VQ105"/>
      <c r="VR105"/>
      <c r="VS105"/>
      <c r="VT105"/>
      <c r="VU105"/>
      <c r="VV105"/>
      <c r="VW105"/>
      <c r="VX105"/>
      <c r="VY105"/>
      <c r="VZ105"/>
      <c r="WA105"/>
      <c r="WB105"/>
      <c r="WC105"/>
      <c r="WD105"/>
      <c r="WE105"/>
      <c r="WF105"/>
      <c r="WG105"/>
      <c r="WH105"/>
      <c r="WI105"/>
      <c r="WJ105"/>
      <c r="WK105"/>
      <c r="WL105"/>
      <c r="WM105"/>
      <c r="WN105"/>
      <c r="WO105"/>
      <c r="WP105"/>
      <c r="WQ105"/>
      <c r="WR105"/>
      <c r="WS105"/>
      <c r="WT105"/>
      <c r="WU105"/>
      <c r="WV105"/>
      <c r="WW105"/>
      <c r="WX105"/>
      <c r="WY105"/>
      <c r="WZ105"/>
      <c r="XA105"/>
      <c r="XB105"/>
      <c r="XC105"/>
      <c r="XD105"/>
      <c r="XE105"/>
      <c r="XF105"/>
      <c r="XG105"/>
      <c r="XH105"/>
      <c r="XI105"/>
      <c r="XJ105"/>
      <c r="XK105"/>
      <c r="XL105"/>
      <c r="XM105"/>
      <c r="XN105"/>
      <c r="XO105"/>
      <c r="XP105"/>
      <c r="XQ105"/>
      <c r="XR105"/>
      <c r="XS105"/>
      <c r="XT105"/>
      <c r="XU105"/>
      <c r="XV105"/>
      <c r="XW105"/>
      <c r="XX105"/>
      <c r="XY105"/>
      <c r="XZ105"/>
      <c r="YA105"/>
      <c r="YB105"/>
      <c r="YC105"/>
      <c r="YD105"/>
      <c r="YE105"/>
      <c r="YF105"/>
      <c r="YG105"/>
      <c r="YH105"/>
      <c r="YI105"/>
      <c r="YJ105"/>
      <c r="YK105"/>
      <c r="YL105"/>
      <c r="YM105"/>
      <c r="YN105"/>
      <c r="YO105"/>
      <c r="YP105"/>
      <c r="YQ105"/>
      <c r="YR105"/>
      <c r="YS105"/>
      <c r="YT105"/>
      <c r="YU105"/>
      <c r="YV105"/>
      <c r="YW105"/>
      <c r="YX105"/>
      <c r="YY105"/>
      <c r="YZ105"/>
      <c r="ZA105"/>
      <c r="ZB105"/>
      <c r="ZC105"/>
      <c r="ZD105"/>
      <c r="ZE105"/>
      <c r="ZF105"/>
      <c r="ZG105"/>
      <c r="ZH105"/>
      <c r="ZI105"/>
      <c r="ZJ105"/>
      <c r="ZK105"/>
      <c r="ZL105"/>
      <c r="ZM105"/>
      <c r="ZN105"/>
      <c r="ZO105"/>
      <c r="ZP105"/>
      <c r="ZQ105"/>
      <c r="ZR105"/>
      <c r="ZS105"/>
      <c r="ZT105"/>
      <c r="ZU105"/>
      <c r="ZV105"/>
      <c r="ZW105"/>
      <c r="ZX105"/>
      <c r="ZY105"/>
      <c r="ZZ105"/>
    </row>
    <row r="106" spans="1:702" s="18" customFormat="1">
      <c r="A106" s="16" t="s">
        <v>69</v>
      </c>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c r="PC106"/>
      <c r="PD106"/>
      <c r="PE106"/>
      <c r="PF106"/>
      <c r="PG106"/>
      <c r="PH106"/>
      <c r="PI106"/>
      <c r="PJ106"/>
      <c r="PK106"/>
      <c r="PL106"/>
      <c r="PM106"/>
      <c r="PN106"/>
      <c r="PO106"/>
      <c r="PP106"/>
      <c r="PQ106"/>
      <c r="PR106"/>
      <c r="PS106"/>
      <c r="PT106"/>
      <c r="PU106"/>
      <c r="PV106"/>
      <c r="PW106"/>
      <c r="PX106"/>
      <c r="PY106"/>
      <c r="PZ106"/>
      <c r="QA106"/>
      <c r="QB106"/>
      <c r="QC106"/>
      <c r="QD106"/>
      <c r="QE106"/>
      <c r="QF106"/>
      <c r="QG106"/>
      <c r="QH106"/>
      <c r="QI106"/>
      <c r="QJ106"/>
      <c r="QK106"/>
      <c r="QL106"/>
      <c r="QM106"/>
      <c r="QN106"/>
      <c r="QO106"/>
      <c r="QP106"/>
      <c r="QQ106"/>
      <c r="QR106"/>
      <c r="QS106"/>
      <c r="QT106"/>
      <c r="QU106"/>
      <c r="QV106"/>
      <c r="QW106"/>
      <c r="QX106"/>
      <c r="QY106"/>
      <c r="QZ106"/>
      <c r="RA106"/>
      <c r="RB106"/>
      <c r="RC106"/>
      <c r="RD106"/>
      <c r="RE106"/>
      <c r="RF106"/>
      <c r="RG106"/>
      <c r="RH106"/>
      <c r="RI106"/>
      <c r="RJ106"/>
      <c r="RK106"/>
      <c r="RL106"/>
      <c r="RM106"/>
      <c r="RN106"/>
      <c r="RO106"/>
      <c r="RP106"/>
      <c r="RQ106"/>
      <c r="RR106"/>
      <c r="RS106"/>
      <c r="RT106"/>
      <c r="RU106"/>
      <c r="RV106"/>
      <c r="RW106"/>
      <c r="RX106"/>
      <c r="RY106"/>
      <c r="RZ106"/>
      <c r="SA106"/>
      <c r="SB106"/>
      <c r="SC106"/>
      <c r="SD106"/>
      <c r="SE106"/>
      <c r="SF106"/>
      <c r="SG106"/>
      <c r="SH106"/>
      <c r="SI106"/>
      <c r="SJ106"/>
      <c r="SK106"/>
      <c r="SL106"/>
      <c r="SM106"/>
      <c r="SN106"/>
      <c r="SO106"/>
      <c r="SP106"/>
      <c r="SQ106"/>
      <c r="SR106"/>
      <c r="SS106"/>
      <c r="ST106"/>
      <c r="SU106"/>
      <c r="SV106"/>
      <c r="SW106"/>
      <c r="SX106"/>
      <c r="SY106"/>
      <c r="SZ106"/>
      <c r="TA106"/>
      <c r="TB106"/>
      <c r="TC106"/>
      <c r="TD106"/>
      <c r="TE106"/>
      <c r="TF106"/>
      <c r="TG106"/>
      <c r="TH106"/>
      <c r="TI106"/>
      <c r="TJ106"/>
      <c r="TK106"/>
      <c r="TL106"/>
      <c r="TM106"/>
      <c r="TN106"/>
      <c r="TO106"/>
      <c r="TP106"/>
      <c r="TQ106"/>
      <c r="TR106"/>
      <c r="TS106"/>
      <c r="TT106"/>
      <c r="TU106"/>
      <c r="TV106"/>
      <c r="TW106"/>
      <c r="TX106"/>
      <c r="TY106"/>
      <c r="TZ106"/>
      <c r="UA106"/>
      <c r="UB106"/>
      <c r="UC106"/>
      <c r="UD106"/>
      <c r="UE106"/>
      <c r="UF106"/>
      <c r="UG106"/>
      <c r="UH106"/>
      <c r="UI106"/>
      <c r="UJ106"/>
      <c r="UK106"/>
      <c r="UL106"/>
      <c r="UM106"/>
      <c r="UN106"/>
      <c r="UO106"/>
      <c r="UP106"/>
      <c r="UQ106"/>
      <c r="UR106"/>
      <c r="US106"/>
      <c r="UT106"/>
      <c r="UU106"/>
      <c r="UV106"/>
      <c r="UW106"/>
      <c r="UX106"/>
      <c r="UY106"/>
      <c r="UZ106"/>
      <c r="VA106"/>
      <c r="VB106"/>
      <c r="VC106"/>
      <c r="VD106"/>
      <c r="VE106"/>
      <c r="VF106"/>
      <c r="VG106"/>
      <c r="VH106"/>
      <c r="VI106"/>
      <c r="VJ106"/>
      <c r="VK106"/>
      <c r="VL106"/>
      <c r="VM106"/>
      <c r="VN106"/>
      <c r="VO106"/>
      <c r="VP106"/>
      <c r="VQ106"/>
      <c r="VR106"/>
      <c r="VS106"/>
      <c r="VT106"/>
      <c r="VU106"/>
      <c r="VV106"/>
      <c r="VW106"/>
      <c r="VX106"/>
      <c r="VY106"/>
      <c r="VZ106"/>
      <c r="WA106"/>
      <c r="WB106"/>
      <c r="WC106"/>
      <c r="WD106"/>
      <c r="WE106"/>
      <c r="WF106"/>
      <c r="WG106"/>
      <c r="WH106"/>
      <c r="WI106"/>
      <c r="WJ106"/>
      <c r="WK106"/>
      <c r="WL106"/>
      <c r="WM106"/>
      <c r="WN106"/>
      <c r="WO106"/>
      <c r="WP106"/>
      <c r="WQ106"/>
      <c r="WR106"/>
      <c r="WS106"/>
      <c r="WT106"/>
      <c r="WU106"/>
      <c r="WV106"/>
      <c r="WW106"/>
      <c r="WX106"/>
      <c r="WY106"/>
      <c r="WZ106"/>
      <c r="XA106"/>
      <c r="XB106"/>
      <c r="XC106"/>
      <c r="XD106"/>
      <c r="XE106"/>
      <c r="XF106"/>
      <c r="XG106"/>
      <c r="XH106"/>
      <c r="XI106"/>
      <c r="XJ106"/>
      <c r="XK106"/>
      <c r="XL106"/>
      <c r="XM106"/>
      <c r="XN106"/>
      <c r="XO106"/>
      <c r="XP106"/>
      <c r="XQ106"/>
      <c r="XR106"/>
      <c r="XS106"/>
      <c r="XT106"/>
      <c r="XU106"/>
      <c r="XV106"/>
      <c r="XW106"/>
      <c r="XX106"/>
      <c r="XY106"/>
      <c r="XZ106"/>
      <c r="YA106"/>
      <c r="YB106"/>
      <c r="YC106"/>
      <c r="YD106"/>
      <c r="YE106"/>
      <c r="YF106"/>
      <c r="YG106"/>
      <c r="YH106"/>
      <c r="YI106"/>
      <c r="YJ106"/>
      <c r="YK106"/>
      <c r="YL106"/>
      <c r="YM106"/>
      <c r="YN106"/>
      <c r="YO106"/>
      <c r="YP106"/>
      <c r="YQ106"/>
      <c r="YR106"/>
      <c r="YS106"/>
      <c r="YT106"/>
      <c r="YU106"/>
      <c r="YV106"/>
      <c r="YW106"/>
      <c r="YX106"/>
      <c r="YY106"/>
      <c r="YZ106"/>
      <c r="ZA106"/>
      <c r="ZB106"/>
      <c r="ZC106"/>
      <c r="ZD106"/>
      <c r="ZE106"/>
      <c r="ZF106"/>
      <c r="ZG106"/>
      <c r="ZH106"/>
      <c r="ZI106"/>
      <c r="ZJ106"/>
      <c r="ZK106"/>
      <c r="ZL106"/>
      <c r="ZM106"/>
      <c r="ZN106"/>
      <c r="ZO106"/>
      <c r="ZP106"/>
      <c r="ZQ106"/>
      <c r="ZR106"/>
      <c r="ZS106"/>
      <c r="ZT106"/>
      <c r="ZU106"/>
      <c r="ZV106"/>
      <c r="ZW106"/>
      <c r="ZX106"/>
      <c r="ZY106"/>
      <c r="ZZ106"/>
    </row>
    <row r="107" spans="1:702" s="18" customFormat="1">
      <c r="A107" s="16" t="s">
        <v>189</v>
      </c>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c r="PC107"/>
      <c r="PD107"/>
      <c r="PE107"/>
      <c r="PF107"/>
      <c r="PG107"/>
      <c r="PH107"/>
      <c r="PI107"/>
      <c r="PJ107"/>
      <c r="PK107"/>
      <c r="PL107"/>
      <c r="PM107"/>
      <c r="PN107"/>
      <c r="PO107"/>
      <c r="PP107"/>
      <c r="PQ107"/>
      <c r="PR107"/>
      <c r="PS107"/>
      <c r="PT107"/>
      <c r="PU107"/>
      <c r="PV107"/>
      <c r="PW107"/>
      <c r="PX107"/>
      <c r="PY107"/>
      <c r="PZ107"/>
      <c r="QA107"/>
      <c r="QB107"/>
      <c r="QC107"/>
      <c r="QD107"/>
      <c r="QE107"/>
      <c r="QF107"/>
      <c r="QG107"/>
      <c r="QH107"/>
      <c r="QI107"/>
      <c r="QJ107"/>
      <c r="QK107"/>
      <c r="QL107"/>
      <c r="QM107"/>
      <c r="QN107"/>
      <c r="QO107"/>
      <c r="QP107"/>
      <c r="QQ107"/>
      <c r="QR107"/>
      <c r="QS107"/>
      <c r="QT107"/>
      <c r="QU107"/>
      <c r="QV107"/>
      <c r="QW107"/>
      <c r="QX107"/>
      <c r="QY107"/>
      <c r="QZ107"/>
      <c r="RA107"/>
      <c r="RB107"/>
      <c r="RC107"/>
      <c r="RD107"/>
      <c r="RE107"/>
      <c r="RF107"/>
      <c r="RG107"/>
      <c r="RH107"/>
      <c r="RI107"/>
      <c r="RJ107"/>
      <c r="RK107"/>
      <c r="RL107"/>
      <c r="RM107"/>
      <c r="RN107"/>
      <c r="RO107"/>
      <c r="RP107"/>
      <c r="RQ107"/>
      <c r="RR107"/>
      <c r="RS107"/>
      <c r="RT107"/>
      <c r="RU107"/>
      <c r="RV107"/>
      <c r="RW107"/>
      <c r="RX107"/>
      <c r="RY107"/>
      <c r="RZ107"/>
      <c r="SA107"/>
      <c r="SB107"/>
      <c r="SC107"/>
      <c r="SD107"/>
      <c r="SE107"/>
      <c r="SF107"/>
      <c r="SG107"/>
      <c r="SH107"/>
      <c r="SI107"/>
      <c r="SJ107"/>
      <c r="SK107"/>
      <c r="SL107"/>
      <c r="SM107"/>
      <c r="SN107"/>
      <c r="SO107"/>
      <c r="SP107"/>
      <c r="SQ107"/>
      <c r="SR107"/>
      <c r="SS107"/>
      <c r="ST107"/>
      <c r="SU107"/>
      <c r="SV107"/>
      <c r="SW107"/>
      <c r="SX107"/>
      <c r="SY107"/>
      <c r="SZ107"/>
      <c r="TA107"/>
      <c r="TB107"/>
      <c r="TC107"/>
      <c r="TD107"/>
      <c r="TE107"/>
      <c r="TF107"/>
      <c r="TG107"/>
      <c r="TH107"/>
      <c r="TI107"/>
      <c r="TJ107"/>
      <c r="TK107"/>
      <c r="TL107"/>
      <c r="TM107"/>
      <c r="TN107"/>
      <c r="TO107"/>
      <c r="TP107"/>
      <c r="TQ107"/>
      <c r="TR107"/>
      <c r="TS107"/>
      <c r="TT107"/>
      <c r="TU107"/>
      <c r="TV107"/>
      <c r="TW107"/>
      <c r="TX107"/>
      <c r="TY107"/>
      <c r="TZ107"/>
      <c r="UA107"/>
      <c r="UB107"/>
      <c r="UC107"/>
      <c r="UD107"/>
      <c r="UE107"/>
      <c r="UF107"/>
      <c r="UG107"/>
      <c r="UH107"/>
      <c r="UI107"/>
      <c r="UJ107"/>
      <c r="UK107"/>
      <c r="UL107"/>
      <c r="UM107"/>
      <c r="UN107"/>
      <c r="UO107"/>
      <c r="UP107"/>
      <c r="UQ107"/>
      <c r="UR107"/>
      <c r="US107"/>
      <c r="UT107"/>
      <c r="UU107"/>
      <c r="UV107"/>
      <c r="UW107"/>
      <c r="UX107"/>
      <c r="UY107"/>
      <c r="UZ107"/>
      <c r="VA107"/>
      <c r="VB107"/>
      <c r="VC107"/>
      <c r="VD107"/>
      <c r="VE107"/>
      <c r="VF107"/>
      <c r="VG107"/>
      <c r="VH107"/>
      <c r="VI107"/>
      <c r="VJ107"/>
      <c r="VK107"/>
      <c r="VL107"/>
      <c r="VM107"/>
      <c r="VN107"/>
      <c r="VO107"/>
      <c r="VP107"/>
      <c r="VQ107"/>
      <c r="VR107"/>
      <c r="VS107"/>
      <c r="VT107"/>
      <c r="VU107"/>
      <c r="VV107"/>
      <c r="VW107"/>
      <c r="VX107"/>
      <c r="VY107"/>
      <c r="VZ107"/>
      <c r="WA107"/>
      <c r="WB107"/>
      <c r="WC107"/>
      <c r="WD107"/>
      <c r="WE107"/>
      <c r="WF107"/>
      <c r="WG107"/>
      <c r="WH107"/>
      <c r="WI107"/>
      <c r="WJ107"/>
      <c r="WK107"/>
      <c r="WL107"/>
      <c r="WM107"/>
      <c r="WN107"/>
      <c r="WO107"/>
      <c r="WP107"/>
      <c r="WQ107"/>
      <c r="WR107"/>
      <c r="WS107"/>
      <c r="WT107"/>
      <c r="WU107"/>
      <c r="WV107"/>
      <c r="WW107"/>
      <c r="WX107"/>
      <c r="WY107"/>
      <c r="WZ107"/>
      <c r="XA107"/>
      <c r="XB107"/>
      <c r="XC107"/>
      <c r="XD107"/>
      <c r="XE107"/>
      <c r="XF107"/>
      <c r="XG107"/>
      <c r="XH107"/>
      <c r="XI107"/>
      <c r="XJ107"/>
      <c r="XK107"/>
      <c r="XL107"/>
      <c r="XM107"/>
      <c r="XN107"/>
      <c r="XO107"/>
      <c r="XP107"/>
      <c r="XQ107"/>
      <c r="XR107"/>
      <c r="XS107"/>
      <c r="XT107"/>
      <c r="XU107"/>
      <c r="XV107"/>
      <c r="XW107"/>
      <c r="XX107"/>
      <c r="XY107"/>
      <c r="XZ107"/>
      <c r="YA107"/>
      <c r="YB107"/>
      <c r="YC107"/>
      <c r="YD107"/>
      <c r="YE107"/>
      <c r="YF107"/>
      <c r="YG107"/>
      <c r="YH107"/>
      <c r="YI107"/>
      <c r="YJ107"/>
      <c r="YK107"/>
      <c r="YL107"/>
      <c r="YM107"/>
      <c r="YN107"/>
      <c r="YO107"/>
      <c r="YP107"/>
      <c r="YQ107"/>
      <c r="YR107"/>
      <c r="YS107"/>
      <c r="YT107"/>
      <c r="YU107"/>
      <c r="YV107"/>
      <c r="YW107"/>
      <c r="YX107"/>
      <c r="YY107"/>
      <c r="YZ107"/>
      <c r="ZA107"/>
      <c r="ZB107"/>
      <c r="ZC107"/>
      <c r="ZD107"/>
      <c r="ZE107"/>
      <c r="ZF107"/>
      <c r="ZG107"/>
      <c r="ZH107"/>
      <c r="ZI107"/>
      <c r="ZJ107"/>
      <c r="ZK107"/>
      <c r="ZL107"/>
      <c r="ZM107"/>
      <c r="ZN107"/>
      <c r="ZO107"/>
      <c r="ZP107"/>
      <c r="ZQ107"/>
      <c r="ZR107"/>
      <c r="ZS107"/>
      <c r="ZT107"/>
      <c r="ZU107"/>
      <c r="ZV107"/>
      <c r="ZW107"/>
      <c r="ZX107"/>
      <c r="ZY107"/>
      <c r="ZZ107"/>
    </row>
    <row r="108" spans="1:702" s="18" customFormat="1">
      <c r="A108" s="63" t="s">
        <v>326</v>
      </c>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c r="LQ108"/>
      <c r="LR108"/>
      <c r="LS108"/>
      <c r="LT108"/>
      <c r="LU108"/>
      <c r="LV108"/>
      <c r="LW108"/>
      <c r="LX108"/>
      <c r="LY108"/>
      <c r="LZ108"/>
      <c r="MA108"/>
      <c r="MB108"/>
      <c r="MC108"/>
      <c r="MD108"/>
      <c r="ME108"/>
      <c r="MF108"/>
      <c r="MG108"/>
      <c r="MH108"/>
      <c r="MI108"/>
      <c r="MJ108"/>
      <c r="MK108"/>
      <c r="ML108"/>
      <c r="MM108"/>
      <c r="MN108"/>
      <c r="MO108"/>
      <c r="MP108"/>
      <c r="MQ108"/>
      <c r="MR108"/>
      <c r="MS108"/>
      <c r="MT108"/>
      <c r="MU108"/>
      <c r="MV108"/>
      <c r="MW108"/>
      <c r="MX108"/>
      <c r="MY108"/>
      <c r="MZ108"/>
      <c r="NA108"/>
      <c r="NB108"/>
      <c r="NC108"/>
      <c r="ND108"/>
      <c r="NE108"/>
      <c r="NF108"/>
      <c r="NG108"/>
      <c r="NH108"/>
      <c r="NI108"/>
      <c r="NJ108"/>
      <c r="NK108"/>
      <c r="NL108"/>
      <c r="NM108"/>
      <c r="NN108"/>
      <c r="NO108"/>
      <c r="NP108"/>
      <c r="NQ108"/>
      <c r="NR108"/>
      <c r="NS108"/>
      <c r="NT108"/>
      <c r="NU108"/>
      <c r="NV108"/>
      <c r="NW108"/>
      <c r="NX108"/>
      <c r="NY108"/>
      <c r="NZ108"/>
      <c r="OA108"/>
      <c r="OB108"/>
      <c r="OC108"/>
      <c r="OD108"/>
      <c r="OE108"/>
      <c r="OF108"/>
      <c r="OG108"/>
      <c r="OH108"/>
      <c r="OI108"/>
      <c r="OJ108"/>
      <c r="OK108"/>
      <c r="OL108"/>
      <c r="OM108"/>
      <c r="ON108"/>
      <c r="OO108"/>
      <c r="OP108"/>
      <c r="OQ108"/>
      <c r="OR108"/>
      <c r="OS108"/>
      <c r="OT108"/>
      <c r="OU108"/>
      <c r="OV108"/>
      <c r="OW108"/>
      <c r="OX108"/>
      <c r="OY108"/>
      <c r="OZ108"/>
      <c r="PA108"/>
      <c r="PB108"/>
      <c r="PC108"/>
      <c r="PD108"/>
      <c r="PE108"/>
      <c r="PF108"/>
      <c r="PG108"/>
      <c r="PH108"/>
      <c r="PI108"/>
      <c r="PJ108"/>
      <c r="PK108"/>
      <c r="PL108"/>
      <c r="PM108"/>
      <c r="PN108"/>
      <c r="PO108"/>
      <c r="PP108"/>
      <c r="PQ108"/>
      <c r="PR108"/>
      <c r="PS108"/>
      <c r="PT108"/>
      <c r="PU108"/>
      <c r="PV108"/>
      <c r="PW108"/>
      <c r="PX108"/>
      <c r="PY108"/>
      <c r="PZ108"/>
      <c r="QA108"/>
      <c r="QB108"/>
      <c r="QC108"/>
      <c r="QD108"/>
      <c r="QE108"/>
      <c r="QF108"/>
      <c r="QG108"/>
      <c r="QH108"/>
      <c r="QI108"/>
      <c r="QJ108"/>
      <c r="QK108"/>
      <c r="QL108"/>
      <c r="QM108"/>
      <c r="QN108"/>
      <c r="QO108"/>
      <c r="QP108"/>
      <c r="QQ108"/>
      <c r="QR108"/>
      <c r="QS108"/>
      <c r="QT108"/>
      <c r="QU108"/>
      <c r="QV108"/>
      <c r="QW108"/>
      <c r="QX108"/>
      <c r="QY108"/>
      <c r="QZ108"/>
      <c r="RA108"/>
      <c r="RB108"/>
      <c r="RC108"/>
      <c r="RD108"/>
      <c r="RE108"/>
      <c r="RF108"/>
      <c r="RG108"/>
      <c r="RH108"/>
      <c r="RI108"/>
      <c r="RJ108"/>
      <c r="RK108"/>
      <c r="RL108"/>
      <c r="RM108"/>
      <c r="RN108"/>
      <c r="RO108"/>
      <c r="RP108"/>
      <c r="RQ108"/>
      <c r="RR108"/>
      <c r="RS108"/>
      <c r="RT108"/>
      <c r="RU108"/>
      <c r="RV108"/>
      <c r="RW108"/>
      <c r="RX108"/>
      <c r="RY108"/>
      <c r="RZ108"/>
      <c r="SA108"/>
      <c r="SB108"/>
      <c r="SC108"/>
      <c r="SD108"/>
      <c r="SE108"/>
      <c r="SF108"/>
      <c r="SG108"/>
      <c r="SH108"/>
      <c r="SI108"/>
      <c r="SJ108"/>
      <c r="SK108"/>
      <c r="SL108"/>
      <c r="SM108"/>
      <c r="SN108"/>
      <c r="SO108"/>
      <c r="SP108"/>
      <c r="SQ108"/>
      <c r="SR108"/>
      <c r="SS108"/>
      <c r="ST108"/>
      <c r="SU108"/>
      <c r="SV108"/>
      <c r="SW108"/>
      <c r="SX108"/>
      <c r="SY108"/>
      <c r="SZ108"/>
      <c r="TA108"/>
      <c r="TB108"/>
      <c r="TC108"/>
      <c r="TD108"/>
      <c r="TE108"/>
      <c r="TF108"/>
      <c r="TG108"/>
      <c r="TH108"/>
      <c r="TI108"/>
      <c r="TJ108"/>
      <c r="TK108"/>
      <c r="TL108"/>
      <c r="TM108"/>
      <c r="TN108"/>
      <c r="TO108"/>
      <c r="TP108"/>
      <c r="TQ108"/>
      <c r="TR108"/>
      <c r="TS108"/>
      <c r="TT108"/>
      <c r="TU108"/>
      <c r="TV108"/>
      <c r="TW108"/>
      <c r="TX108"/>
      <c r="TY108"/>
      <c r="TZ108"/>
      <c r="UA108"/>
      <c r="UB108"/>
      <c r="UC108"/>
      <c r="UD108"/>
      <c r="UE108"/>
      <c r="UF108"/>
      <c r="UG108"/>
      <c r="UH108"/>
      <c r="UI108"/>
      <c r="UJ108"/>
      <c r="UK108"/>
      <c r="UL108"/>
      <c r="UM108"/>
      <c r="UN108"/>
      <c r="UO108"/>
      <c r="UP108"/>
      <c r="UQ108"/>
      <c r="UR108"/>
      <c r="US108"/>
      <c r="UT108"/>
      <c r="UU108"/>
      <c r="UV108"/>
      <c r="UW108"/>
      <c r="UX108"/>
      <c r="UY108"/>
      <c r="UZ108"/>
      <c r="VA108"/>
      <c r="VB108"/>
      <c r="VC108"/>
      <c r="VD108"/>
      <c r="VE108"/>
      <c r="VF108"/>
      <c r="VG108"/>
      <c r="VH108"/>
      <c r="VI108"/>
      <c r="VJ108"/>
      <c r="VK108"/>
      <c r="VL108"/>
      <c r="VM108"/>
      <c r="VN108"/>
      <c r="VO108"/>
      <c r="VP108"/>
      <c r="VQ108"/>
      <c r="VR108"/>
      <c r="VS108"/>
      <c r="VT108"/>
      <c r="VU108"/>
      <c r="VV108"/>
      <c r="VW108"/>
      <c r="VX108"/>
      <c r="VY108"/>
      <c r="VZ108"/>
      <c r="WA108"/>
      <c r="WB108"/>
      <c r="WC108"/>
      <c r="WD108"/>
      <c r="WE108"/>
      <c r="WF108"/>
      <c r="WG108"/>
      <c r="WH108"/>
      <c r="WI108"/>
      <c r="WJ108"/>
      <c r="WK108"/>
      <c r="WL108"/>
      <c r="WM108"/>
      <c r="WN108"/>
      <c r="WO108"/>
      <c r="WP108"/>
      <c r="WQ108"/>
      <c r="WR108"/>
      <c r="WS108"/>
      <c r="WT108"/>
      <c r="WU108"/>
      <c r="WV108"/>
      <c r="WW108"/>
      <c r="WX108"/>
      <c r="WY108"/>
      <c r="WZ108"/>
      <c r="XA108"/>
      <c r="XB108"/>
      <c r="XC108"/>
      <c r="XD108"/>
      <c r="XE108"/>
      <c r="XF108"/>
      <c r="XG108"/>
      <c r="XH108"/>
      <c r="XI108"/>
      <c r="XJ108"/>
      <c r="XK108"/>
      <c r="XL108"/>
      <c r="XM108"/>
      <c r="XN108"/>
      <c r="XO108"/>
      <c r="XP108"/>
      <c r="XQ108"/>
      <c r="XR108"/>
      <c r="XS108"/>
      <c r="XT108"/>
      <c r="XU108"/>
      <c r="XV108"/>
      <c r="XW108"/>
      <c r="XX108"/>
      <c r="XY108"/>
      <c r="XZ108"/>
      <c r="YA108"/>
      <c r="YB108"/>
      <c r="YC108"/>
      <c r="YD108"/>
      <c r="YE108"/>
      <c r="YF108"/>
      <c r="YG108"/>
      <c r="YH108"/>
      <c r="YI108"/>
      <c r="YJ108"/>
      <c r="YK108"/>
      <c r="YL108"/>
      <c r="YM108"/>
      <c r="YN108"/>
      <c r="YO108"/>
      <c r="YP108"/>
      <c r="YQ108"/>
      <c r="YR108"/>
      <c r="YS108"/>
      <c r="YT108"/>
      <c r="YU108"/>
      <c r="YV108"/>
      <c r="YW108"/>
      <c r="YX108"/>
      <c r="YY108"/>
      <c r="YZ108"/>
      <c r="ZA108"/>
      <c r="ZB108"/>
      <c r="ZC108"/>
      <c r="ZD108"/>
      <c r="ZE108"/>
      <c r="ZF108"/>
      <c r="ZG108"/>
      <c r="ZH108"/>
      <c r="ZI108"/>
      <c r="ZJ108"/>
      <c r="ZK108"/>
      <c r="ZL108"/>
      <c r="ZM108"/>
      <c r="ZN108"/>
      <c r="ZO108"/>
      <c r="ZP108"/>
      <c r="ZQ108"/>
      <c r="ZR108"/>
      <c r="ZS108"/>
      <c r="ZT108"/>
      <c r="ZU108"/>
      <c r="ZV108"/>
      <c r="ZW108"/>
      <c r="ZX108"/>
      <c r="ZY108"/>
      <c r="ZZ108"/>
    </row>
    <row r="109" spans="1:702" s="18" customFormat="1">
      <c r="A109" s="149" t="s">
        <v>327</v>
      </c>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c r="LQ109"/>
      <c r="LR109"/>
      <c r="LS109"/>
      <c r="LT109"/>
      <c r="LU109"/>
      <c r="LV109"/>
      <c r="LW109"/>
      <c r="LX109"/>
      <c r="LY109"/>
      <c r="LZ109"/>
      <c r="MA109"/>
      <c r="MB109"/>
      <c r="MC109"/>
      <c r="MD109"/>
      <c r="ME109"/>
      <c r="MF109"/>
      <c r="MG109"/>
      <c r="MH109"/>
      <c r="MI109"/>
      <c r="MJ109"/>
      <c r="MK109"/>
      <c r="ML109"/>
      <c r="MM109"/>
      <c r="MN109"/>
      <c r="MO109"/>
      <c r="MP109"/>
      <c r="MQ109"/>
      <c r="MR109"/>
      <c r="MS109"/>
      <c r="MT109"/>
      <c r="MU109"/>
      <c r="MV109"/>
      <c r="MW109"/>
      <c r="MX109"/>
      <c r="MY109"/>
      <c r="MZ109"/>
      <c r="NA109"/>
      <c r="NB109"/>
      <c r="NC109"/>
      <c r="ND109"/>
      <c r="NE109"/>
      <c r="NF109"/>
      <c r="NG109"/>
      <c r="NH109"/>
      <c r="NI109"/>
      <c r="NJ109"/>
      <c r="NK109"/>
      <c r="NL109"/>
      <c r="NM109"/>
      <c r="NN109"/>
      <c r="NO109"/>
      <c r="NP109"/>
      <c r="NQ109"/>
      <c r="NR109"/>
      <c r="NS109"/>
      <c r="NT109"/>
      <c r="NU109"/>
      <c r="NV109"/>
      <c r="NW109"/>
      <c r="NX109"/>
      <c r="NY109"/>
      <c r="NZ109"/>
      <c r="OA109"/>
      <c r="OB109"/>
      <c r="OC109"/>
      <c r="OD109"/>
      <c r="OE109"/>
      <c r="OF109"/>
      <c r="OG109"/>
      <c r="OH109"/>
      <c r="OI109"/>
      <c r="OJ109"/>
      <c r="OK109"/>
      <c r="OL109"/>
      <c r="OM109"/>
      <c r="ON109"/>
      <c r="OO109"/>
      <c r="OP109"/>
      <c r="OQ109"/>
      <c r="OR109"/>
      <c r="OS109"/>
      <c r="OT109"/>
      <c r="OU109"/>
      <c r="OV109"/>
      <c r="OW109"/>
      <c r="OX109"/>
      <c r="OY109"/>
      <c r="OZ109"/>
      <c r="PA109"/>
      <c r="PB109"/>
      <c r="PC109"/>
      <c r="PD109"/>
      <c r="PE109"/>
      <c r="PF109"/>
      <c r="PG109"/>
      <c r="PH109"/>
      <c r="PI109"/>
      <c r="PJ109"/>
      <c r="PK109"/>
      <c r="PL109"/>
      <c r="PM109"/>
      <c r="PN109"/>
      <c r="PO109"/>
      <c r="PP109"/>
      <c r="PQ109"/>
      <c r="PR109"/>
      <c r="PS109"/>
      <c r="PT109"/>
      <c r="PU109"/>
      <c r="PV109"/>
      <c r="PW109"/>
      <c r="PX109"/>
      <c r="PY109"/>
      <c r="PZ109"/>
      <c r="QA109"/>
      <c r="QB109"/>
      <c r="QC109"/>
      <c r="QD109"/>
      <c r="QE109"/>
      <c r="QF109"/>
      <c r="QG109"/>
      <c r="QH109"/>
      <c r="QI109"/>
      <c r="QJ109"/>
      <c r="QK109"/>
      <c r="QL109"/>
      <c r="QM109"/>
      <c r="QN109"/>
      <c r="QO109"/>
      <c r="QP109"/>
      <c r="QQ109"/>
      <c r="QR109"/>
      <c r="QS109"/>
      <c r="QT109"/>
      <c r="QU109"/>
      <c r="QV109"/>
      <c r="QW109"/>
      <c r="QX109"/>
      <c r="QY109"/>
      <c r="QZ109"/>
      <c r="RA109"/>
      <c r="RB109"/>
      <c r="RC109"/>
      <c r="RD109"/>
      <c r="RE109"/>
      <c r="RF109"/>
      <c r="RG109"/>
      <c r="RH109"/>
      <c r="RI109"/>
      <c r="RJ109"/>
      <c r="RK109"/>
      <c r="RL109"/>
      <c r="RM109"/>
      <c r="RN109"/>
      <c r="RO109"/>
      <c r="RP109"/>
      <c r="RQ109"/>
      <c r="RR109"/>
      <c r="RS109"/>
      <c r="RT109"/>
      <c r="RU109"/>
      <c r="RV109"/>
      <c r="RW109"/>
      <c r="RX109"/>
      <c r="RY109"/>
      <c r="RZ109"/>
      <c r="SA109"/>
      <c r="SB109"/>
      <c r="SC109"/>
      <c r="SD109"/>
      <c r="SE109"/>
      <c r="SF109"/>
      <c r="SG109"/>
      <c r="SH109"/>
      <c r="SI109"/>
      <c r="SJ109"/>
      <c r="SK109"/>
      <c r="SL109"/>
      <c r="SM109"/>
      <c r="SN109"/>
      <c r="SO109"/>
      <c r="SP109"/>
      <c r="SQ109"/>
      <c r="SR109"/>
      <c r="SS109"/>
      <c r="ST109"/>
      <c r="SU109"/>
      <c r="SV109"/>
      <c r="SW109"/>
      <c r="SX109"/>
      <c r="SY109"/>
      <c r="SZ109"/>
      <c r="TA109"/>
      <c r="TB109"/>
      <c r="TC109"/>
      <c r="TD109"/>
      <c r="TE109"/>
      <c r="TF109"/>
      <c r="TG109"/>
      <c r="TH109"/>
      <c r="TI109"/>
      <c r="TJ109"/>
      <c r="TK109"/>
      <c r="TL109"/>
      <c r="TM109"/>
      <c r="TN109"/>
      <c r="TO109"/>
      <c r="TP109"/>
      <c r="TQ109"/>
      <c r="TR109"/>
      <c r="TS109"/>
      <c r="TT109"/>
      <c r="TU109"/>
      <c r="TV109"/>
      <c r="TW109"/>
      <c r="TX109"/>
      <c r="TY109"/>
      <c r="TZ109"/>
      <c r="UA109"/>
      <c r="UB109"/>
      <c r="UC109"/>
      <c r="UD109"/>
      <c r="UE109"/>
      <c r="UF109"/>
      <c r="UG109"/>
      <c r="UH109"/>
      <c r="UI109"/>
      <c r="UJ109"/>
      <c r="UK109"/>
      <c r="UL109"/>
      <c r="UM109"/>
      <c r="UN109"/>
      <c r="UO109"/>
      <c r="UP109"/>
      <c r="UQ109"/>
      <c r="UR109"/>
      <c r="US109"/>
      <c r="UT109"/>
      <c r="UU109"/>
      <c r="UV109"/>
      <c r="UW109"/>
      <c r="UX109"/>
      <c r="UY109"/>
      <c r="UZ109"/>
      <c r="VA109"/>
      <c r="VB109"/>
      <c r="VC109"/>
      <c r="VD109"/>
      <c r="VE109"/>
      <c r="VF109"/>
      <c r="VG109"/>
      <c r="VH109"/>
      <c r="VI109"/>
      <c r="VJ109"/>
      <c r="VK109"/>
      <c r="VL109"/>
      <c r="VM109"/>
      <c r="VN109"/>
      <c r="VO109"/>
      <c r="VP109"/>
      <c r="VQ109"/>
      <c r="VR109"/>
      <c r="VS109"/>
      <c r="VT109"/>
      <c r="VU109"/>
      <c r="VV109"/>
      <c r="VW109"/>
      <c r="VX109"/>
      <c r="VY109"/>
      <c r="VZ109"/>
      <c r="WA109"/>
      <c r="WB109"/>
      <c r="WC109"/>
      <c r="WD109"/>
      <c r="WE109"/>
      <c r="WF109"/>
      <c r="WG109"/>
      <c r="WH109"/>
      <c r="WI109"/>
      <c r="WJ109"/>
      <c r="WK109"/>
      <c r="WL109"/>
      <c r="WM109"/>
      <c r="WN109"/>
      <c r="WO109"/>
      <c r="WP109"/>
      <c r="WQ109"/>
      <c r="WR109"/>
      <c r="WS109"/>
      <c r="WT109"/>
      <c r="WU109"/>
      <c r="WV109"/>
      <c r="WW109"/>
      <c r="WX109"/>
      <c r="WY109"/>
      <c r="WZ109"/>
      <c r="XA109"/>
      <c r="XB109"/>
      <c r="XC109"/>
      <c r="XD109"/>
      <c r="XE109"/>
      <c r="XF109"/>
      <c r="XG109"/>
      <c r="XH109"/>
      <c r="XI109"/>
      <c r="XJ109"/>
      <c r="XK109"/>
      <c r="XL109"/>
      <c r="XM109"/>
      <c r="XN109"/>
      <c r="XO109"/>
      <c r="XP109"/>
      <c r="XQ109"/>
      <c r="XR109"/>
      <c r="XS109"/>
      <c r="XT109"/>
      <c r="XU109"/>
      <c r="XV109"/>
      <c r="XW109"/>
      <c r="XX109"/>
      <c r="XY109"/>
      <c r="XZ109"/>
      <c r="YA109"/>
      <c r="YB109"/>
      <c r="YC109"/>
      <c r="YD109"/>
      <c r="YE109"/>
      <c r="YF109"/>
      <c r="YG109"/>
      <c r="YH109"/>
      <c r="YI109"/>
      <c r="YJ109"/>
      <c r="YK109"/>
      <c r="YL109"/>
      <c r="YM109"/>
      <c r="YN109"/>
      <c r="YO109"/>
      <c r="YP109"/>
      <c r="YQ109"/>
      <c r="YR109"/>
      <c r="YS109"/>
      <c r="YT109"/>
      <c r="YU109"/>
      <c r="YV109"/>
      <c r="YW109"/>
      <c r="YX109"/>
      <c r="YY109"/>
      <c r="YZ109"/>
      <c r="ZA109"/>
      <c r="ZB109"/>
      <c r="ZC109"/>
      <c r="ZD109"/>
      <c r="ZE109"/>
      <c r="ZF109"/>
      <c r="ZG109"/>
      <c r="ZH109"/>
      <c r="ZI109"/>
      <c r="ZJ109"/>
      <c r="ZK109"/>
      <c r="ZL109"/>
      <c r="ZM109"/>
      <c r="ZN109"/>
      <c r="ZO109"/>
      <c r="ZP109"/>
      <c r="ZQ109"/>
      <c r="ZR109"/>
      <c r="ZS109"/>
      <c r="ZT109"/>
      <c r="ZU109"/>
      <c r="ZV109"/>
      <c r="ZW109"/>
      <c r="ZX109"/>
      <c r="ZY109"/>
      <c r="ZZ109"/>
    </row>
    <row r="110" spans="1:702" s="18" customFormat="1">
      <c r="A110" s="16" t="s">
        <v>175</v>
      </c>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c r="OC110"/>
      <c r="OD110"/>
      <c r="OE110"/>
      <c r="OF110"/>
      <c r="OG110"/>
      <c r="OH110"/>
      <c r="OI110"/>
      <c r="OJ110"/>
      <c r="OK110"/>
      <c r="OL110"/>
      <c r="OM110"/>
      <c r="ON110"/>
      <c r="OO110"/>
      <c r="OP110"/>
      <c r="OQ110"/>
      <c r="OR110"/>
      <c r="OS110"/>
      <c r="OT110"/>
      <c r="OU110"/>
      <c r="OV110"/>
      <c r="OW110"/>
      <c r="OX110"/>
      <c r="OY110"/>
      <c r="OZ110"/>
      <c r="PA110"/>
      <c r="PB110"/>
      <c r="PC110"/>
      <c r="PD110"/>
      <c r="PE110"/>
      <c r="PF110"/>
      <c r="PG110"/>
      <c r="PH110"/>
      <c r="PI110"/>
      <c r="PJ110"/>
      <c r="PK110"/>
      <c r="PL110"/>
      <c r="PM110"/>
      <c r="PN110"/>
      <c r="PO110"/>
      <c r="PP110"/>
      <c r="PQ110"/>
      <c r="PR110"/>
      <c r="PS110"/>
      <c r="PT110"/>
      <c r="PU110"/>
      <c r="PV110"/>
      <c r="PW110"/>
      <c r="PX110"/>
      <c r="PY110"/>
      <c r="PZ110"/>
      <c r="QA110"/>
      <c r="QB110"/>
      <c r="QC110"/>
      <c r="QD110"/>
      <c r="QE110"/>
      <c r="QF110"/>
      <c r="QG110"/>
      <c r="QH110"/>
      <c r="QI110"/>
      <c r="QJ110"/>
      <c r="QK110"/>
      <c r="QL110"/>
      <c r="QM110"/>
      <c r="QN110"/>
      <c r="QO110"/>
      <c r="QP110"/>
      <c r="QQ110"/>
      <c r="QR110"/>
      <c r="QS110"/>
      <c r="QT110"/>
      <c r="QU110"/>
      <c r="QV110"/>
      <c r="QW110"/>
      <c r="QX110"/>
      <c r="QY110"/>
      <c r="QZ110"/>
      <c r="RA110"/>
      <c r="RB110"/>
      <c r="RC110"/>
      <c r="RD110"/>
      <c r="RE110"/>
      <c r="RF110"/>
      <c r="RG110"/>
      <c r="RH110"/>
      <c r="RI110"/>
      <c r="RJ110"/>
      <c r="RK110"/>
      <c r="RL110"/>
      <c r="RM110"/>
      <c r="RN110"/>
      <c r="RO110"/>
      <c r="RP110"/>
      <c r="RQ110"/>
      <c r="RR110"/>
      <c r="RS110"/>
      <c r="RT110"/>
      <c r="RU110"/>
      <c r="RV110"/>
      <c r="RW110"/>
      <c r="RX110"/>
      <c r="RY110"/>
      <c r="RZ110"/>
      <c r="SA110"/>
      <c r="SB110"/>
      <c r="SC110"/>
      <c r="SD110"/>
      <c r="SE110"/>
      <c r="SF110"/>
      <c r="SG110"/>
      <c r="SH110"/>
      <c r="SI110"/>
      <c r="SJ110"/>
      <c r="SK110"/>
      <c r="SL110"/>
      <c r="SM110"/>
      <c r="SN110"/>
      <c r="SO110"/>
      <c r="SP110"/>
      <c r="SQ110"/>
      <c r="SR110"/>
      <c r="SS110"/>
      <c r="ST110"/>
      <c r="SU110"/>
      <c r="SV110"/>
      <c r="SW110"/>
      <c r="SX110"/>
      <c r="SY110"/>
      <c r="SZ110"/>
      <c r="TA110"/>
      <c r="TB110"/>
      <c r="TC110"/>
      <c r="TD110"/>
      <c r="TE110"/>
      <c r="TF110"/>
      <c r="TG110"/>
      <c r="TH110"/>
      <c r="TI110"/>
      <c r="TJ110"/>
      <c r="TK110"/>
      <c r="TL110"/>
      <c r="TM110"/>
      <c r="TN110"/>
      <c r="TO110"/>
      <c r="TP110"/>
      <c r="TQ110"/>
      <c r="TR110"/>
      <c r="TS110"/>
      <c r="TT110"/>
      <c r="TU110"/>
      <c r="TV110"/>
      <c r="TW110"/>
      <c r="TX110"/>
      <c r="TY110"/>
      <c r="TZ110"/>
      <c r="UA110"/>
      <c r="UB110"/>
      <c r="UC110"/>
      <c r="UD110"/>
      <c r="UE110"/>
      <c r="UF110"/>
      <c r="UG110"/>
      <c r="UH110"/>
      <c r="UI110"/>
      <c r="UJ110"/>
      <c r="UK110"/>
      <c r="UL110"/>
      <c r="UM110"/>
      <c r="UN110"/>
      <c r="UO110"/>
      <c r="UP110"/>
      <c r="UQ110"/>
      <c r="UR110"/>
      <c r="US110"/>
      <c r="UT110"/>
      <c r="UU110"/>
      <c r="UV110"/>
      <c r="UW110"/>
      <c r="UX110"/>
      <c r="UY110"/>
      <c r="UZ110"/>
      <c r="VA110"/>
      <c r="VB110"/>
      <c r="VC110"/>
      <c r="VD110"/>
      <c r="VE110"/>
      <c r="VF110"/>
      <c r="VG110"/>
      <c r="VH110"/>
      <c r="VI110"/>
      <c r="VJ110"/>
      <c r="VK110"/>
      <c r="VL110"/>
      <c r="VM110"/>
      <c r="VN110"/>
      <c r="VO110"/>
      <c r="VP110"/>
      <c r="VQ110"/>
      <c r="VR110"/>
      <c r="VS110"/>
      <c r="VT110"/>
      <c r="VU110"/>
      <c r="VV110"/>
      <c r="VW110"/>
      <c r="VX110"/>
      <c r="VY110"/>
      <c r="VZ110"/>
      <c r="WA110"/>
      <c r="WB110"/>
      <c r="WC110"/>
      <c r="WD110"/>
      <c r="WE110"/>
      <c r="WF110"/>
      <c r="WG110"/>
      <c r="WH110"/>
      <c r="WI110"/>
      <c r="WJ110"/>
      <c r="WK110"/>
      <c r="WL110"/>
      <c r="WM110"/>
      <c r="WN110"/>
      <c r="WO110"/>
      <c r="WP110"/>
      <c r="WQ110"/>
      <c r="WR110"/>
      <c r="WS110"/>
      <c r="WT110"/>
      <c r="WU110"/>
      <c r="WV110"/>
      <c r="WW110"/>
      <c r="WX110"/>
      <c r="WY110"/>
      <c r="WZ110"/>
      <c r="XA110"/>
      <c r="XB110"/>
      <c r="XC110"/>
      <c r="XD110"/>
      <c r="XE110"/>
      <c r="XF110"/>
      <c r="XG110"/>
      <c r="XH110"/>
      <c r="XI110"/>
      <c r="XJ110"/>
      <c r="XK110"/>
      <c r="XL110"/>
      <c r="XM110"/>
      <c r="XN110"/>
      <c r="XO110"/>
      <c r="XP110"/>
      <c r="XQ110"/>
      <c r="XR110"/>
      <c r="XS110"/>
      <c r="XT110"/>
      <c r="XU110"/>
      <c r="XV110"/>
      <c r="XW110"/>
      <c r="XX110"/>
      <c r="XY110"/>
      <c r="XZ110"/>
      <c r="YA110"/>
      <c r="YB110"/>
      <c r="YC110"/>
      <c r="YD110"/>
      <c r="YE110"/>
      <c r="YF110"/>
      <c r="YG110"/>
      <c r="YH110"/>
      <c r="YI110"/>
      <c r="YJ110"/>
      <c r="YK110"/>
      <c r="YL110"/>
      <c r="YM110"/>
      <c r="YN110"/>
      <c r="YO110"/>
      <c r="YP110"/>
      <c r="YQ110"/>
      <c r="YR110"/>
      <c r="YS110"/>
      <c r="YT110"/>
      <c r="YU110"/>
      <c r="YV110"/>
      <c r="YW110"/>
      <c r="YX110"/>
      <c r="YY110"/>
      <c r="YZ110"/>
      <c r="ZA110"/>
      <c r="ZB110"/>
      <c r="ZC110"/>
      <c r="ZD110"/>
      <c r="ZE110"/>
      <c r="ZF110"/>
      <c r="ZG110"/>
      <c r="ZH110"/>
      <c r="ZI110"/>
      <c r="ZJ110"/>
      <c r="ZK110"/>
      <c r="ZL110"/>
      <c r="ZM110"/>
      <c r="ZN110"/>
      <c r="ZO110"/>
      <c r="ZP110"/>
      <c r="ZQ110"/>
      <c r="ZR110"/>
      <c r="ZS110"/>
      <c r="ZT110"/>
      <c r="ZU110"/>
      <c r="ZV110"/>
      <c r="ZW110"/>
      <c r="ZX110"/>
      <c r="ZY110"/>
      <c r="ZZ110"/>
    </row>
    <row r="111" spans="1:702" s="18" customFormat="1">
      <c r="A111" s="16" t="s">
        <v>68</v>
      </c>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c r="LQ111"/>
      <c r="LR111"/>
      <c r="LS111"/>
      <c r="LT111"/>
      <c r="LU111"/>
      <c r="LV111"/>
      <c r="LW111"/>
      <c r="LX111"/>
      <c r="LY111"/>
      <c r="LZ111"/>
      <c r="MA111"/>
      <c r="MB111"/>
      <c r="MC111"/>
      <c r="MD111"/>
      <c r="ME111"/>
      <c r="MF111"/>
      <c r="MG111"/>
      <c r="MH111"/>
      <c r="MI111"/>
      <c r="MJ111"/>
      <c r="MK111"/>
      <c r="ML111"/>
      <c r="MM111"/>
      <c r="MN111"/>
      <c r="MO111"/>
      <c r="MP111"/>
      <c r="MQ111"/>
      <c r="MR111"/>
      <c r="MS111"/>
      <c r="MT111"/>
      <c r="MU111"/>
      <c r="MV111"/>
      <c r="MW111"/>
      <c r="MX111"/>
      <c r="MY111"/>
      <c r="MZ111"/>
      <c r="NA111"/>
      <c r="NB111"/>
      <c r="NC111"/>
      <c r="ND111"/>
      <c r="NE111"/>
      <c r="NF111"/>
      <c r="NG111"/>
      <c r="NH111"/>
      <c r="NI111"/>
      <c r="NJ111"/>
      <c r="NK111"/>
      <c r="NL111"/>
      <c r="NM111"/>
      <c r="NN111"/>
      <c r="NO111"/>
      <c r="NP111"/>
      <c r="NQ111"/>
      <c r="NR111"/>
      <c r="NS111"/>
      <c r="NT111"/>
      <c r="NU111"/>
      <c r="NV111"/>
      <c r="NW111"/>
      <c r="NX111"/>
      <c r="NY111"/>
      <c r="NZ111"/>
      <c r="OA111"/>
      <c r="OB111"/>
      <c r="OC111"/>
      <c r="OD111"/>
      <c r="OE111"/>
      <c r="OF111"/>
      <c r="OG111"/>
      <c r="OH111"/>
      <c r="OI111"/>
      <c r="OJ111"/>
      <c r="OK111"/>
      <c r="OL111"/>
      <c r="OM111"/>
      <c r="ON111"/>
      <c r="OO111"/>
      <c r="OP111"/>
      <c r="OQ111"/>
      <c r="OR111"/>
      <c r="OS111"/>
      <c r="OT111"/>
      <c r="OU111"/>
      <c r="OV111"/>
      <c r="OW111"/>
      <c r="OX111"/>
      <c r="OY111"/>
      <c r="OZ111"/>
      <c r="PA111"/>
      <c r="PB111"/>
      <c r="PC111"/>
      <c r="PD111"/>
      <c r="PE111"/>
      <c r="PF111"/>
      <c r="PG111"/>
      <c r="PH111"/>
      <c r="PI111"/>
      <c r="PJ111"/>
      <c r="PK111"/>
      <c r="PL111"/>
      <c r="PM111"/>
      <c r="PN111"/>
      <c r="PO111"/>
      <c r="PP111"/>
      <c r="PQ111"/>
      <c r="PR111"/>
      <c r="PS111"/>
      <c r="PT111"/>
      <c r="PU111"/>
      <c r="PV111"/>
      <c r="PW111"/>
      <c r="PX111"/>
      <c r="PY111"/>
      <c r="PZ111"/>
      <c r="QA111"/>
      <c r="QB111"/>
      <c r="QC111"/>
      <c r="QD111"/>
      <c r="QE111"/>
      <c r="QF111"/>
      <c r="QG111"/>
      <c r="QH111"/>
      <c r="QI111"/>
      <c r="QJ111"/>
      <c r="QK111"/>
      <c r="QL111"/>
      <c r="QM111"/>
      <c r="QN111"/>
      <c r="QO111"/>
      <c r="QP111"/>
      <c r="QQ111"/>
      <c r="QR111"/>
      <c r="QS111"/>
      <c r="QT111"/>
      <c r="QU111"/>
      <c r="QV111"/>
      <c r="QW111"/>
      <c r="QX111"/>
      <c r="QY111"/>
      <c r="QZ111"/>
      <c r="RA111"/>
      <c r="RB111"/>
      <c r="RC111"/>
      <c r="RD111"/>
      <c r="RE111"/>
      <c r="RF111"/>
      <c r="RG111"/>
      <c r="RH111"/>
      <c r="RI111"/>
      <c r="RJ111"/>
      <c r="RK111"/>
      <c r="RL111"/>
      <c r="RM111"/>
      <c r="RN111"/>
      <c r="RO111"/>
      <c r="RP111"/>
      <c r="RQ111"/>
      <c r="RR111"/>
      <c r="RS111"/>
      <c r="RT111"/>
      <c r="RU111"/>
      <c r="RV111"/>
      <c r="RW111"/>
      <c r="RX111"/>
      <c r="RY111"/>
      <c r="RZ111"/>
      <c r="SA111"/>
      <c r="SB111"/>
      <c r="SC111"/>
      <c r="SD111"/>
      <c r="SE111"/>
      <c r="SF111"/>
      <c r="SG111"/>
      <c r="SH111"/>
      <c r="SI111"/>
      <c r="SJ111"/>
      <c r="SK111"/>
      <c r="SL111"/>
      <c r="SM111"/>
      <c r="SN111"/>
      <c r="SO111"/>
      <c r="SP111"/>
      <c r="SQ111"/>
      <c r="SR111"/>
      <c r="SS111"/>
      <c r="ST111"/>
      <c r="SU111"/>
      <c r="SV111"/>
      <c r="SW111"/>
      <c r="SX111"/>
      <c r="SY111"/>
      <c r="SZ111"/>
      <c r="TA111"/>
      <c r="TB111"/>
      <c r="TC111"/>
      <c r="TD111"/>
      <c r="TE111"/>
      <c r="TF111"/>
      <c r="TG111"/>
      <c r="TH111"/>
      <c r="TI111"/>
      <c r="TJ111"/>
      <c r="TK111"/>
      <c r="TL111"/>
      <c r="TM111"/>
      <c r="TN111"/>
      <c r="TO111"/>
      <c r="TP111"/>
      <c r="TQ111"/>
      <c r="TR111"/>
      <c r="TS111"/>
      <c r="TT111"/>
      <c r="TU111"/>
      <c r="TV111"/>
      <c r="TW111"/>
      <c r="TX111"/>
      <c r="TY111"/>
      <c r="TZ111"/>
      <c r="UA111"/>
      <c r="UB111"/>
      <c r="UC111"/>
      <c r="UD111"/>
      <c r="UE111"/>
      <c r="UF111"/>
      <c r="UG111"/>
      <c r="UH111"/>
      <c r="UI111"/>
      <c r="UJ111"/>
      <c r="UK111"/>
      <c r="UL111"/>
      <c r="UM111"/>
      <c r="UN111"/>
      <c r="UO111"/>
      <c r="UP111"/>
      <c r="UQ111"/>
      <c r="UR111"/>
      <c r="US111"/>
      <c r="UT111"/>
      <c r="UU111"/>
      <c r="UV111"/>
      <c r="UW111"/>
      <c r="UX111"/>
      <c r="UY111"/>
      <c r="UZ111"/>
      <c r="VA111"/>
      <c r="VB111"/>
      <c r="VC111"/>
      <c r="VD111"/>
      <c r="VE111"/>
      <c r="VF111"/>
      <c r="VG111"/>
      <c r="VH111"/>
      <c r="VI111"/>
      <c r="VJ111"/>
      <c r="VK111"/>
      <c r="VL111"/>
      <c r="VM111"/>
      <c r="VN111"/>
      <c r="VO111"/>
      <c r="VP111"/>
      <c r="VQ111"/>
      <c r="VR111"/>
      <c r="VS111"/>
      <c r="VT111"/>
      <c r="VU111"/>
      <c r="VV111"/>
      <c r="VW111"/>
      <c r="VX111"/>
      <c r="VY111"/>
      <c r="VZ111"/>
      <c r="WA111"/>
      <c r="WB111"/>
      <c r="WC111"/>
      <c r="WD111"/>
      <c r="WE111"/>
      <c r="WF111"/>
      <c r="WG111"/>
      <c r="WH111"/>
      <c r="WI111"/>
      <c r="WJ111"/>
      <c r="WK111"/>
      <c r="WL111"/>
      <c r="WM111"/>
      <c r="WN111"/>
      <c r="WO111"/>
      <c r="WP111"/>
      <c r="WQ111"/>
      <c r="WR111"/>
      <c r="WS111"/>
      <c r="WT111"/>
      <c r="WU111"/>
      <c r="WV111"/>
      <c r="WW111"/>
      <c r="WX111"/>
      <c r="WY111"/>
      <c r="WZ111"/>
      <c r="XA111"/>
      <c r="XB111"/>
      <c r="XC111"/>
      <c r="XD111"/>
      <c r="XE111"/>
      <c r="XF111"/>
      <c r="XG111"/>
      <c r="XH111"/>
      <c r="XI111"/>
      <c r="XJ111"/>
      <c r="XK111"/>
      <c r="XL111"/>
      <c r="XM111"/>
      <c r="XN111"/>
      <c r="XO111"/>
      <c r="XP111"/>
      <c r="XQ111"/>
      <c r="XR111"/>
      <c r="XS111"/>
      <c r="XT111"/>
      <c r="XU111"/>
      <c r="XV111"/>
      <c r="XW111"/>
      <c r="XX111"/>
      <c r="XY111"/>
      <c r="XZ111"/>
      <c r="YA111"/>
      <c r="YB111"/>
      <c r="YC111"/>
      <c r="YD111"/>
      <c r="YE111"/>
      <c r="YF111"/>
      <c r="YG111"/>
      <c r="YH111"/>
      <c r="YI111"/>
      <c r="YJ111"/>
      <c r="YK111"/>
      <c r="YL111"/>
      <c r="YM111"/>
      <c r="YN111"/>
      <c r="YO111"/>
      <c r="YP111"/>
      <c r="YQ111"/>
      <c r="YR111"/>
      <c r="YS111"/>
      <c r="YT111"/>
      <c r="YU111"/>
      <c r="YV111"/>
      <c r="YW111"/>
      <c r="YX111"/>
      <c r="YY111"/>
      <c r="YZ111"/>
      <c r="ZA111"/>
      <c r="ZB111"/>
      <c r="ZC111"/>
      <c r="ZD111"/>
      <c r="ZE111"/>
      <c r="ZF111"/>
      <c r="ZG111"/>
      <c r="ZH111"/>
      <c r="ZI111"/>
      <c r="ZJ111"/>
      <c r="ZK111"/>
      <c r="ZL111"/>
      <c r="ZM111"/>
      <c r="ZN111"/>
      <c r="ZO111"/>
      <c r="ZP111"/>
      <c r="ZQ111"/>
      <c r="ZR111"/>
      <c r="ZS111"/>
      <c r="ZT111"/>
      <c r="ZU111"/>
      <c r="ZV111"/>
      <c r="ZW111"/>
      <c r="ZX111"/>
      <c r="ZY111"/>
      <c r="ZZ111"/>
    </row>
    <row r="112" spans="1:702" s="18" customFormat="1">
      <c r="A112" s="16" t="s">
        <v>69</v>
      </c>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c r="LQ112"/>
      <c r="LR112"/>
      <c r="LS112"/>
      <c r="LT112"/>
      <c r="LU112"/>
      <c r="LV112"/>
      <c r="LW112"/>
      <c r="LX112"/>
      <c r="LY112"/>
      <c r="LZ112"/>
      <c r="MA112"/>
      <c r="MB112"/>
      <c r="MC112"/>
      <c r="MD112"/>
      <c r="ME112"/>
      <c r="MF112"/>
      <c r="MG112"/>
      <c r="MH112"/>
      <c r="MI112"/>
      <c r="MJ112"/>
      <c r="MK112"/>
      <c r="ML112"/>
      <c r="MM112"/>
      <c r="MN112"/>
      <c r="MO112"/>
      <c r="MP112"/>
      <c r="MQ112"/>
      <c r="MR112"/>
      <c r="MS112"/>
      <c r="MT112"/>
      <c r="MU112"/>
      <c r="MV112"/>
      <c r="MW112"/>
      <c r="MX112"/>
      <c r="MY112"/>
      <c r="MZ112"/>
      <c r="NA112"/>
      <c r="NB112"/>
      <c r="NC112"/>
      <c r="ND112"/>
      <c r="NE112"/>
      <c r="NF112"/>
      <c r="NG112"/>
      <c r="NH112"/>
      <c r="NI112"/>
      <c r="NJ112"/>
      <c r="NK112"/>
      <c r="NL112"/>
      <c r="NM112"/>
      <c r="NN112"/>
      <c r="NO112"/>
      <c r="NP112"/>
      <c r="NQ112"/>
      <c r="NR112"/>
      <c r="NS112"/>
      <c r="NT112"/>
      <c r="NU112"/>
      <c r="NV112"/>
      <c r="NW112"/>
      <c r="NX112"/>
      <c r="NY112"/>
      <c r="NZ112"/>
      <c r="OA112"/>
      <c r="OB112"/>
      <c r="OC112"/>
      <c r="OD112"/>
      <c r="OE112"/>
      <c r="OF112"/>
      <c r="OG112"/>
      <c r="OH112"/>
      <c r="OI112"/>
      <c r="OJ112"/>
      <c r="OK112"/>
      <c r="OL112"/>
      <c r="OM112"/>
      <c r="ON112"/>
      <c r="OO112"/>
      <c r="OP112"/>
      <c r="OQ112"/>
      <c r="OR112"/>
      <c r="OS112"/>
      <c r="OT112"/>
      <c r="OU112"/>
      <c r="OV112"/>
      <c r="OW112"/>
      <c r="OX112"/>
      <c r="OY112"/>
      <c r="OZ112"/>
      <c r="PA112"/>
      <c r="PB112"/>
      <c r="PC112"/>
      <c r="PD112"/>
      <c r="PE112"/>
      <c r="PF112"/>
      <c r="PG112"/>
      <c r="PH112"/>
      <c r="PI112"/>
      <c r="PJ112"/>
      <c r="PK112"/>
      <c r="PL112"/>
      <c r="PM112"/>
      <c r="PN112"/>
      <c r="PO112"/>
      <c r="PP112"/>
      <c r="PQ112"/>
      <c r="PR112"/>
      <c r="PS112"/>
      <c r="PT112"/>
      <c r="PU112"/>
      <c r="PV112"/>
      <c r="PW112"/>
      <c r="PX112"/>
      <c r="PY112"/>
      <c r="PZ112"/>
      <c r="QA112"/>
      <c r="QB112"/>
      <c r="QC112"/>
      <c r="QD112"/>
      <c r="QE112"/>
      <c r="QF112"/>
      <c r="QG112"/>
      <c r="QH112"/>
      <c r="QI112"/>
      <c r="QJ112"/>
      <c r="QK112"/>
      <c r="QL112"/>
      <c r="QM112"/>
      <c r="QN112"/>
      <c r="QO112"/>
      <c r="QP112"/>
      <c r="QQ112"/>
      <c r="QR112"/>
      <c r="QS112"/>
      <c r="QT112"/>
      <c r="QU112"/>
      <c r="QV112"/>
      <c r="QW112"/>
      <c r="QX112"/>
      <c r="QY112"/>
      <c r="QZ112"/>
      <c r="RA112"/>
      <c r="RB112"/>
      <c r="RC112"/>
      <c r="RD112"/>
      <c r="RE112"/>
      <c r="RF112"/>
      <c r="RG112"/>
      <c r="RH112"/>
      <c r="RI112"/>
      <c r="RJ112"/>
      <c r="RK112"/>
      <c r="RL112"/>
      <c r="RM112"/>
      <c r="RN112"/>
      <c r="RO112"/>
      <c r="RP112"/>
      <c r="RQ112"/>
      <c r="RR112"/>
      <c r="RS112"/>
      <c r="RT112"/>
      <c r="RU112"/>
      <c r="RV112"/>
      <c r="RW112"/>
      <c r="RX112"/>
      <c r="RY112"/>
      <c r="RZ112"/>
      <c r="SA112"/>
      <c r="SB112"/>
      <c r="SC112"/>
      <c r="SD112"/>
      <c r="SE112"/>
      <c r="SF112"/>
      <c r="SG112"/>
      <c r="SH112"/>
      <c r="SI112"/>
      <c r="SJ112"/>
      <c r="SK112"/>
      <c r="SL112"/>
      <c r="SM112"/>
      <c r="SN112"/>
      <c r="SO112"/>
      <c r="SP112"/>
      <c r="SQ112"/>
      <c r="SR112"/>
      <c r="SS112"/>
      <c r="ST112"/>
      <c r="SU112"/>
      <c r="SV112"/>
      <c r="SW112"/>
      <c r="SX112"/>
      <c r="SY112"/>
      <c r="SZ112"/>
      <c r="TA112"/>
      <c r="TB112"/>
      <c r="TC112"/>
      <c r="TD112"/>
      <c r="TE112"/>
      <c r="TF112"/>
      <c r="TG112"/>
      <c r="TH112"/>
      <c r="TI112"/>
      <c r="TJ112"/>
      <c r="TK112"/>
      <c r="TL112"/>
      <c r="TM112"/>
      <c r="TN112"/>
      <c r="TO112"/>
      <c r="TP112"/>
      <c r="TQ112"/>
      <c r="TR112"/>
      <c r="TS112"/>
      <c r="TT112"/>
      <c r="TU112"/>
      <c r="TV112"/>
      <c r="TW112"/>
      <c r="TX112"/>
      <c r="TY112"/>
      <c r="TZ112"/>
      <c r="UA112"/>
      <c r="UB112"/>
      <c r="UC112"/>
      <c r="UD112"/>
      <c r="UE112"/>
      <c r="UF112"/>
      <c r="UG112"/>
      <c r="UH112"/>
      <c r="UI112"/>
      <c r="UJ112"/>
      <c r="UK112"/>
      <c r="UL112"/>
      <c r="UM112"/>
      <c r="UN112"/>
      <c r="UO112"/>
      <c r="UP112"/>
      <c r="UQ112"/>
      <c r="UR112"/>
      <c r="US112"/>
      <c r="UT112"/>
      <c r="UU112"/>
      <c r="UV112"/>
      <c r="UW112"/>
      <c r="UX112"/>
      <c r="UY112"/>
      <c r="UZ112"/>
      <c r="VA112"/>
      <c r="VB112"/>
      <c r="VC112"/>
      <c r="VD112"/>
      <c r="VE112"/>
      <c r="VF112"/>
      <c r="VG112"/>
      <c r="VH112"/>
      <c r="VI112"/>
      <c r="VJ112"/>
      <c r="VK112"/>
      <c r="VL112"/>
      <c r="VM112"/>
      <c r="VN112"/>
      <c r="VO112"/>
      <c r="VP112"/>
      <c r="VQ112"/>
      <c r="VR112"/>
      <c r="VS112"/>
      <c r="VT112"/>
      <c r="VU112"/>
      <c r="VV112"/>
      <c r="VW112"/>
      <c r="VX112"/>
      <c r="VY112"/>
      <c r="VZ112"/>
      <c r="WA112"/>
      <c r="WB112"/>
      <c r="WC112"/>
      <c r="WD112"/>
      <c r="WE112"/>
      <c r="WF112"/>
      <c r="WG112"/>
      <c r="WH112"/>
      <c r="WI112"/>
      <c r="WJ112"/>
      <c r="WK112"/>
      <c r="WL112"/>
      <c r="WM112"/>
      <c r="WN112"/>
      <c r="WO112"/>
      <c r="WP112"/>
      <c r="WQ112"/>
      <c r="WR112"/>
      <c r="WS112"/>
      <c r="WT112"/>
      <c r="WU112"/>
      <c r="WV112"/>
      <c r="WW112"/>
      <c r="WX112"/>
      <c r="WY112"/>
      <c r="WZ112"/>
      <c r="XA112"/>
      <c r="XB112"/>
      <c r="XC112"/>
      <c r="XD112"/>
      <c r="XE112"/>
      <c r="XF112"/>
      <c r="XG112"/>
      <c r="XH112"/>
      <c r="XI112"/>
      <c r="XJ112"/>
      <c r="XK112"/>
      <c r="XL112"/>
      <c r="XM112"/>
      <c r="XN112"/>
      <c r="XO112"/>
      <c r="XP112"/>
      <c r="XQ112"/>
      <c r="XR112"/>
      <c r="XS112"/>
      <c r="XT112"/>
      <c r="XU112"/>
      <c r="XV112"/>
      <c r="XW112"/>
      <c r="XX112"/>
      <c r="XY112"/>
      <c r="XZ112"/>
      <c r="YA112"/>
      <c r="YB112"/>
      <c r="YC112"/>
      <c r="YD112"/>
      <c r="YE112"/>
      <c r="YF112"/>
      <c r="YG112"/>
      <c r="YH112"/>
      <c r="YI112"/>
      <c r="YJ112"/>
      <c r="YK112"/>
      <c r="YL112"/>
      <c r="YM112"/>
      <c r="YN112"/>
      <c r="YO112"/>
      <c r="YP112"/>
      <c r="YQ112"/>
      <c r="YR112"/>
      <c r="YS112"/>
      <c r="YT112"/>
      <c r="YU112"/>
      <c r="YV112"/>
      <c r="YW112"/>
      <c r="YX112"/>
      <c r="YY112"/>
      <c r="YZ112"/>
      <c r="ZA112"/>
      <c r="ZB112"/>
      <c r="ZC112"/>
      <c r="ZD112"/>
      <c r="ZE112"/>
      <c r="ZF112"/>
      <c r="ZG112"/>
      <c r="ZH112"/>
      <c r="ZI112"/>
      <c r="ZJ112"/>
      <c r="ZK112"/>
      <c r="ZL112"/>
      <c r="ZM112"/>
      <c r="ZN112"/>
      <c r="ZO112"/>
      <c r="ZP112"/>
      <c r="ZQ112"/>
      <c r="ZR112"/>
      <c r="ZS112"/>
      <c r="ZT112"/>
      <c r="ZU112"/>
      <c r="ZV112"/>
      <c r="ZW112"/>
      <c r="ZX112"/>
      <c r="ZY112"/>
      <c r="ZZ112"/>
    </row>
    <row r="113" spans="1:702" s="18" customFormat="1">
      <c r="A113" s="16" t="s">
        <v>189</v>
      </c>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c r="LQ113"/>
      <c r="LR113"/>
      <c r="LS113"/>
      <c r="LT113"/>
      <c r="LU113"/>
      <c r="LV113"/>
      <c r="LW113"/>
      <c r="LX113"/>
      <c r="LY113"/>
      <c r="LZ113"/>
      <c r="MA113"/>
      <c r="MB113"/>
      <c r="MC113"/>
      <c r="MD113"/>
      <c r="ME113"/>
      <c r="MF113"/>
      <c r="MG113"/>
      <c r="MH113"/>
      <c r="MI113"/>
      <c r="MJ113"/>
      <c r="MK113"/>
      <c r="ML113"/>
      <c r="MM113"/>
      <c r="MN113"/>
      <c r="MO113"/>
      <c r="MP113"/>
      <c r="MQ113"/>
      <c r="MR113"/>
      <c r="MS113"/>
      <c r="MT113"/>
      <c r="MU113"/>
      <c r="MV113"/>
      <c r="MW113"/>
      <c r="MX113"/>
      <c r="MY113"/>
      <c r="MZ113"/>
      <c r="NA113"/>
      <c r="NB113"/>
      <c r="NC113"/>
      <c r="ND113"/>
      <c r="NE113"/>
      <c r="NF113"/>
      <c r="NG113"/>
      <c r="NH113"/>
      <c r="NI113"/>
      <c r="NJ113"/>
      <c r="NK113"/>
      <c r="NL113"/>
      <c r="NM113"/>
      <c r="NN113"/>
      <c r="NO113"/>
      <c r="NP113"/>
      <c r="NQ113"/>
      <c r="NR113"/>
      <c r="NS113"/>
      <c r="NT113"/>
      <c r="NU113"/>
      <c r="NV113"/>
      <c r="NW113"/>
      <c r="NX113"/>
      <c r="NY113"/>
      <c r="NZ113"/>
      <c r="OA113"/>
      <c r="OB113"/>
      <c r="OC113"/>
      <c r="OD113"/>
      <c r="OE113"/>
      <c r="OF113"/>
      <c r="OG113"/>
      <c r="OH113"/>
      <c r="OI113"/>
      <c r="OJ113"/>
      <c r="OK113"/>
      <c r="OL113"/>
      <c r="OM113"/>
      <c r="ON113"/>
      <c r="OO113"/>
      <c r="OP113"/>
      <c r="OQ113"/>
      <c r="OR113"/>
      <c r="OS113"/>
      <c r="OT113"/>
      <c r="OU113"/>
      <c r="OV113"/>
      <c r="OW113"/>
      <c r="OX113"/>
      <c r="OY113"/>
      <c r="OZ113"/>
      <c r="PA113"/>
      <c r="PB113"/>
      <c r="PC113"/>
      <c r="PD113"/>
      <c r="PE113"/>
      <c r="PF113"/>
      <c r="PG113"/>
      <c r="PH113"/>
      <c r="PI113"/>
      <c r="PJ113"/>
      <c r="PK113"/>
      <c r="PL113"/>
      <c r="PM113"/>
      <c r="PN113"/>
      <c r="PO113"/>
      <c r="PP113"/>
      <c r="PQ113"/>
      <c r="PR113"/>
      <c r="PS113"/>
      <c r="PT113"/>
      <c r="PU113"/>
      <c r="PV113"/>
      <c r="PW113"/>
      <c r="PX113"/>
      <c r="PY113"/>
      <c r="PZ113"/>
      <c r="QA113"/>
      <c r="QB113"/>
      <c r="QC113"/>
      <c r="QD113"/>
      <c r="QE113"/>
      <c r="QF113"/>
      <c r="QG113"/>
      <c r="QH113"/>
      <c r="QI113"/>
      <c r="QJ113"/>
      <c r="QK113"/>
      <c r="QL113"/>
      <c r="QM113"/>
      <c r="QN113"/>
      <c r="QO113"/>
      <c r="QP113"/>
      <c r="QQ113"/>
      <c r="QR113"/>
      <c r="QS113"/>
      <c r="QT113"/>
      <c r="QU113"/>
      <c r="QV113"/>
      <c r="QW113"/>
      <c r="QX113"/>
      <c r="QY113"/>
      <c r="QZ113"/>
      <c r="RA113"/>
      <c r="RB113"/>
      <c r="RC113"/>
      <c r="RD113"/>
      <c r="RE113"/>
      <c r="RF113"/>
      <c r="RG113"/>
      <c r="RH113"/>
      <c r="RI113"/>
      <c r="RJ113"/>
      <c r="RK113"/>
      <c r="RL113"/>
      <c r="RM113"/>
      <c r="RN113"/>
      <c r="RO113"/>
      <c r="RP113"/>
      <c r="RQ113"/>
      <c r="RR113"/>
      <c r="RS113"/>
      <c r="RT113"/>
      <c r="RU113"/>
      <c r="RV113"/>
      <c r="RW113"/>
      <c r="RX113"/>
      <c r="RY113"/>
      <c r="RZ113"/>
      <c r="SA113"/>
      <c r="SB113"/>
      <c r="SC113"/>
      <c r="SD113"/>
      <c r="SE113"/>
      <c r="SF113"/>
      <c r="SG113"/>
      <c r="SH113"/>
      <c r="SI113"/>
      <c r="SJ113"/>
      <c r="SK113"/>
      <c r="SL113"/>
      <c r="SM113"/>
      <c r="SN113"/>
      <c r="SO113"/>
      <c r="SP113"/>
      <c r="SQ113"/>
      <c r="SR113"/>
      <c r="SS113"/>
      <c r="ST113"/>
      <c r="SU113"/>
      <c r="SV113"/>
      <c r="SW113"/>
      <c r="SX113"/>
      <c r="SY113"/>
      <c r="SZ113"/>
      <c r="TA113"/>
      <c r="TB113"/>
      <c r="TC113"/>
      <c r="TD113"/>
      <c r="TE113"/>
      <c r="TF113"/>
      <c r="TG113"/>
      <c r="TH113"/>
      <c r="TI113"/>
      <c r="TJ113"/>
      <c r="TK113"/>
      <c r="TL113"/>
      <c r="TM113"/>
      <c r="TN113"/>
      <c r="TO113"/>
      <c r="TP113"/>
      <c r="TQ113"/>
      <c r="TR113"/>
      <c r="TS113"/>
      <c r="TT113"/>
      <c r="TU113"/>
      <c r="TV113"/>
      <c r="TW113"/>
      <c r="TX113"/>
      <c r="TY113"/>
      <c r="TZ113"/>
      <c r="UA113"/>
      <c r="UB113"/>
      <c r="UC113"/>
      <c r="UD113"/>
      <c r="UE113"/>
      <c r="UF113"/>
      <c r="UG113"/>
      <c r="UH113"/>
      <c r="UI113"/>
      <c r="UJ113"/>
      <c r="UK113"/>
      <c r="UL113"/>
      <c r="UM113"/>
      <c r="UN113"/>
      <c r="UO113"/>
      <c r="UP113"/>
      <c r="UQ113"/>
      <c r="UR113"/>
      <c r="US113"/>
      <c r="UT113"/>
      <c r="UU113"/>
      <c r="UV113"/>
      <c r="UW113"/>
      <c r="UX113"/>
      <c r="UY113"/>
      <c r="UZ113"/>
      <c r="VA113"/>
      <c r="VB113"/>
      <c r="VC113"/>
      <c r="VD113"/>
      <c r="VE113"/>
      <c r="VF113"/>
      <c r="VG113"/>
      <c r="VH113"/>
      <c r="VI113"/>
      <c r="VJ113"/>
      <c r="VK113"/>
      <c r="VL113"/>
      <c r="VM113"/>
      <c r="VN113"/>
      <c r="VO113"/>
      <c r="VP113"/>
      <c r="VQ113"/>
      <c r="VR113"/>
      <c r="VS113"/>
      <c r="VT113"/>
      <c r="VU113"/>
      <c r="VV113"/>
      <c r="VW113"/>
      <c r="VX113"/>
      <c r="VY113"/>
      <c r="VZ113"/>
      <c r="WA113"/>
      <c r="WB113"/>
      <c r="WC113"/>
      <c r="WD113"/>
      <c r="WE113"/>
      <c r="WF113"/>
      <c r="WG113"/>
      <c r="WH113"/>
      <c r="WI113"/>
      <c r="WJ113"/>
      <c r="WK113"/>
      <c r="WL113"/>
      <c r="WM113"/>
      <c r="WN113"/>
      <c r="WO113"/>
      <c r="WP113"/>
      <c r="WQ113"/>
      <c r="WR113"/>
      <c r="WS113"/>
      <c r="WT113"/>
      <c r="WU113"/>
      <c r="WV113"/>
      <c r="WW113"/>
      <c r="WX113"/>
      <c r="WY113"/>
      <c r="WZ113"/>
      <c r="XA113"/>
      <c r="XB113"/>
      <c r="XC113"/>
      <c r="XD113"/>
      <c r="XE113"/>
      <c r="XF113"/>
      <c r="XG113"/>
      <c r="XH113"/>
      <c r="XI113"/>
      <c r="XJ113"/>
      <c r="XK113"/>
      <c r="XL113"/>
      <c r="XM113"/>
      <c r="XN113"/>
      <c r="XO113"/>
      <c r="XP113"/>
      <c r="XQ113"/>
      <c r="XR113"/>
      <c r="XS113"/>
      <c r="XT113"/>
      <c r="XU113"/>
      <c r="XV113"/>
      <c r="XW113"/>
      <c r="XX113"/>
      <c r="XY113"/>
      <c r="XZ113"/>
      <c r="YA113"/>
      <c r="YB113"/>
      <c r="YC113"/>
      <c r="YD113"/>
      <c r="YE113"/>
      <c r="YF113"/>
      <c r="YG113"/>
      <c r="YH113"/>
      <c r="YI113"/>
      <c r="YJ113"/>
      <c r="YK113"/>
      <c r="YL113"/>
      <c r="YM113"/>
      <c r="YN113"/>
      <c r="YO113"/>
      <c r="YP113"/>
      <c r="YQ113"/>
      <c r="YR113"/>
      <c r="YS113"/>
      <c r="YT113"/>
      <c r="YU113"/>
      <c r="YV113"/>
      <c r="YW113"/>
      <c r="YX113"/>
      <c r="YY113"/>
      <c r="YZ113"/>
      <c r="ZA113"/>
      <c r="ZB113"/>
      <c r="ZC113"/>
      <c r="ZD113"/>
      <c r="ZE113"/>
      <c r="ZF113"/>
      <c r="ZG113"/>
      <c r="ZH113"/>
      <c r="ZI113"/>
      <c r="ZJ113"/>
      <c r="ZK113"/>
      <c r="ZL113"/>
      <c r="ZM113"/>
      <c r="ZN113"/>
      <c r="ZO113"/>
      <c r="ZP113"/>
      <c r="ZQ113"/>
      <c r="ZR113"/>
      <c r="ZS113"/>
      <c r="ZT113"/>
      <c r="ZU113"/>
      <c r="ZV113"/>
      <c r="ZW113"/>
      <c r="ZX113"/>
      <c r="ZY113"/>
      <c r="ZZ113"/>
    </row>
    <row r="114" spans="1:702" s="18" customFormat="1">
      <c r="A114" s="63" t="s">
        <v>326</v>
      </c>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c r="LQ114"/>
      <c r="LR114"/>
      <c r="LS114"/>
      <c r="LT114"/>
      <c r="LU114"/>
      <c r="LV114"/>
      <c r="LW114"/>
      <c r="LX114"/>
      <c r="LY114"/>
      <c r="LZ114"/>
      <c r="MA114"/>
      <c r="MB114"/>
      <c r="MC114"/>
      <c r="MD114"/>
      <c r="ME114"/>
      <c r="MF114"/>
      <c r="MG114"/>
      <c r="MH114"/>
      <c r="MI114"/>
      <c r="MJ114"/>
      <c r="MK114"/>
      <c r="ML114"/>
      <c r="MM114"/>
      <c r="MN114"/>
      <c r="MO114"/>
      <c r="MP114"/>
      <c r="MQ114"/>
      <c r="MR114"/>
      <c r="MS114"/>
      <c r="MT114"/>
      <c r="MU114"/>
      <c r="MV114"/>
      <c r="MW114"/>
      <c r="MX114"/>
      <c r="MY114"/>
      <c r="MZ114"/>
      <c r="NA114"/>
      <c r="NB114"/>
      <c r="NC114"/>
      <c r="ND114"/>
      <c r="NE114"/>
      <c r="NF114"/>
      <c r="NG114"/>
      <c r="NH114"/>
      <c r="NI114"/>
      <c r="NJ114"/>
      <c r="NK114"/>
      <c r="NL114"/>
      <c r="NM114"/>
      <c r="NN114"/>
      <c r="NO114"/>
      <c r="NP114"/>
      <c r="NQ114"/>
      <c r="NR114"/>
      <c r="NS114"/>
      <c r="NT114"/>
      <c r="NU114"/>
      <c r="NV114"/>
      <c r="NW114"/>
      <c r="NX114"/>
      <c r="NY114"/>
      <c r="NZ114"/>
      <c r="OA114"/>
      <c r="OB114"/>
      <c r="OC114"/>
      <c r="OD114"/>
      <c r="OE114"/>
      <c r="OF114"/>
      <c r="OG114"/>
      <c r="OH114"/>
      <c r="OI114"/>
      <c r="OJ114"/>
      <c r="OK114"/>
      <c r="OL114"/>
      <c r="OM114"/>
      <c r="ON114"/>
      <c r="OO114"/>
      <c r="OP114"/>
      <c r="OQ114"/>
      <c r="OR114"/>
      <c r="OS114"/>
      <c r="OT114"/>
      <c r="OU114"/>
      <c r="OV114"/>
      <c r="OW114"/>
      <c r="OX114"/>
      <c r="OY114"/>
      <c r="OZ114"/>
      <c r="PA114"/>
      <c r="PB114"/>
      <c r="PC114"/>
      <c r="PD114"/>
      <c r="PE114"/>
      <c r="PF114"/>
      <c r="PG114"/>
      <c r="PH114"/>
      <c r="PI114"/>
      <c r="PJ114"/>
      <c r="PK114"/>
      <c r="PL114"/>
      <c r="PM114"/>
      <c r="PN114"/>
      <c r="PO114"/>
      <c r="PP114"/>
      <c r="PQ114"/>
      <c r="PR114"/>
      <c r="PS114"/>
      <c r="PT114"/>
      <c r="PU114"/>
      <c r="PV114"/>
      <c r="PW114"/>
      <c r="PX114"/>
      <c r="PY114"/>
      <c r="PZ114"/>
      <c r="QA114"/>
      <c r="QB114"/>
      <c r="QC114"/>
      <c r="QD114"/>
      <c r="QE114"/>
      <c r="QF114"/>
      <c r="QG114"/>
      <c r="QH114"/>
      <c r="QI114"/>
      <c r="QJ114"/>
      <c r="QK114"/>
      <c r="QL114"/>
      <c r="QM114"/>
      <c r="QN114"/>
      <c r="QO114"/>
      <c r="QP114"/>
      <c r="QQ114"/>
      <c r="QR114"/>
      <c r="QS114"/>
      <c r="QT114"/>
      <c r="QU114"/>
      <c r="QV114"/>
      <c r="QW114"/>
      <c r="QX114"/>
      <c r="QY114"/>
      <c r="QZ114"/>
      <c r="RA114"/>
      <c r="RB114"/>
      <c r="RC114"/>
      <c r="RD114"/>
      <c r="RE114"/>
      <c r="RF114"/>
      <c r="RG114"/>
      <c r="RH114"/>
      <c r="RI114"/>
      <c r="RJ114"/>
      <c r="RK114"/>
      <c r="RL114"/>
      <c r="RM114"/>
      <c r="RN114"/>
      <c r="RO114"/>
      <c r="RP114"/>
      <c r="RQ114"/>
      <c r="RR114"/>
      <c r="RS114"/>
      <c r="RT114"/>
      <c r="RU114"/>
      <c r="RV114"/>
      <c r="RW114"/>
      <c r="RX114"/>
      <c r="RY114"/>
      <c r="RZ114"/>
      <c r="SA114"/>
      <c r="SB114"/>
      <c r="SC114"/>
      <c r="SD114"/>
      <c r="SE114"/>
      <c r="SF114"/>
      <c r="SG114"/>
      <c r="SH114"/>
      <c r="SI114"/>
      <c r="SJ114"/>
      <c r="SK114"/>
      <c r="SL114"/>
      <c r="SM114"/>
      <c r="SN114"/>
      <c r="SO114"/>
      <c r="SP114"/>
      <c r="SQ114"/>
      <c r="SR114"/>
      <c r="SS114"/>
      <c r="ST114"/>
      <c r="SU114"/>
      <c r="SV114"/>
      <c r="SW114"/>
      <c r="SX114"/>
      <c r="SY114"/>
      <c r="SZ114"/>
      <c r="TA114"/>
      <c r="TB114"/>
      <c r="TC114"/>
      <c r="TD114"/>
      <c r="TE114"/>
      <c r="TF114"/>
      <c r="TG114"/>
      <c r="TH114"/>
      <c r="TI114"/>
      <c r="TJ114"/>
      <c r="TK114"/>
      <c r="TL114"/>
      <c r="TM114"/>
      <c r="TN114"/>
      <c r="TO114"/>
      <c r="TP114"/>
      <c r="TQ114"/>
      <c r="TR114"/>
      <c r="TS114"/>
      <c r="TT114"/>
      <c r="TU114"/>
      <c r="TV114"/>
      <c r="TW114"/>
      <c r="TX114"/>
      <c r="TY114"/>
      <c r="TZ114"/>
      <c r="UA114"/>
      <c r="UB114"/>
      <c r="UC114"/>
      <c r="UD114"/>
      <c r="UE114"/>
      <c r="UF114"/>
      <c r="UG114"/>
      <c r="UH114"/>
      <c r="UI114"/>
      <c r="UJ114"/>
      <c r="UK114"/>
      <c r="UL114"/>
      <c r="UM114"/>
      <c r="UN114"/>
      <c r="UO114"/>
      <c r="UP114"/>
      <c r="UQ114"/>
      <c r="UR114"/>
      <c r="US114"/>
      <c r="UT114"/>
      <c r="UU114"/>
      <c r="UV114"/>
      <c r="UW114"/>
      <c r="UX114"/>
      <c r="UY114"/>
      <c r="UZ114"/>
      <c r="VA114"/>
      <c r="VB114"/>
      <c r="VC114"/>
      <c r="VD114"/>
      <c r="VE114"/>
      <c r="VF114"/>
      <c r="VG114"/>
      <c r="VH114"/>
      <c r="VI114"/>
      <c r="VJ114"/>
      <c r="VK114"/>
      <c r="VL114"/>
      <c r="VM114"/>
      <c r="VN114"/>
      <c r="VO114"/>
      <c r="VP114"/>
      <c r="VQ114"/>
      <c r="VR114"/>
      <c r="VS114"/>
      <c r="VT114"/>
      <c r="VU114"/>
      <c r="VV114"/>
      <c r="VW114"/>
      <c r="VX114"/>
      <c r="VY114"/>
      <c r="VZ114"/>
      <c r="WA114"/>
      <c r="WB114"/>
      <c r="WC114"/>
      <c r="WD114"/>
      <c r="WE114"/>
      <c r="WF114"/>
      <c r="WG114"/>
      <c r="WH114"/>
      <c r="WI114"/>
      <c r="WJ114"/>
      <c r="WK114"/>
      <c r="WL114"/>
      <c r="WM114"/>
      <c r="WN114"/>
      <c r="WO114"/>
      <c r="WP114"/>
      <c r="WQ114"/>
      <c r="WR114"/>
      <c r="WS114"/>
      <c r="WT114"/>
      <c r="WU114"/>
      <c r="WV114"/>
      <c r="WW114"/>
      <c r="WX114"/>
      <c r="WY114"/>
      <c r="WZ114"/>
      <c r="XA114"/>
      <c r="XB114"/>
      <c r="XC114"/>
      <c r="XD114"/>
      <c r="XE114"/>
      <c r="XF114"/>
      <c r="XG114"/>
      <c r="XH114"/>
      <c r="XI114"/>
      <c r="XJ114"/>
      <c r="XK114"/>
      <c r="XL114"/>
      <c r="XM114"/>
      <c r="XN114"/>
      <c r="XO114"/>
      <c r="XP114"/>
      <c r="XQ114"/>
      <c r="XR114"/>
      <c r="XS114"/>
      <c r="XT114"/>
      <c r="XU114"/>
      <c r="XV114"/>
      <c r="XW114"/>
      <c r="XX114"/>
      <c r="XY114"/>
      <c r="XZ114"/>
      <c r="YA114"/>
      <c r="YB114"/>
      <c r="YC114"/>
      <c r="YD114"/>
      <c r="YE114"/>
      <c r="YF114"/>
      <c r="YG114"/>
      <c r="YH114"/>
      <c r="YI114"/>
      <c r="YJ114"/>
      <c r="YK114"/>
      <c r="YL114"/>
      <c r="YM114"/>
      <c r="YN114"/>
      <c r="YO114"/>
      <c r="YP114"/>
      <c r="YQ114"/>
      <c r="YR114"/>
      <c r="YS114"/>
      <c r="YT114"/>
      <c r="YU114"/>
      <c r="YV114"/>
      <c r="YW114"/>
      <c r="YX114"/>
      <c r="YY114"/>
      <c r="YZ114"/>
      <c r="ZA114"/>
      <c r="ZB114"/>
      <c r="ZC114"/>
      <c r="ZD114"/>
      <c r="ZE114"/>
      <c r="ZF114"/>
      <c r="ZG114"/>
      <c r="ZH114"/>
      <c r="ZI114"/>
      <c r="ZJ114"/>
      <c r="ZK114"/>
      <c r="ZL114"/>
      <c r="ZM114"/>
      <c r="ZN114"/>
      <c r="ZO114"/>
      <c r="ZP114"/>
      <c r="ZQ114"/>
      <c r="ZR114"/>
      <c r="ZS114"/>
      <c r="ZT114"/>
      <c r="ZU114"/>
      <c r="ZV114"/>
      <c r="ZW114"/>
      <c r="ZX114"/>
      <c r="ZY114"/>
      <c r="ZZ114"/>
    </row>
    <row r="115" spans="1:702" s="18" customFormat="1">
      <c r="A115" s="149" t="s">
        <v>327</v>
      </c>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c r="OC115"/>
      <c r="OD115"/>
      <c r="OE115"/>
      <c r="OF115"/>
      <c r="OG115"/>
      <c r="OH115"/>
      <c r="OI115"/>
      <c r="OJ115"/>
      <c r="OK115"/>
      <c r="OL115"/>
      <c r="OM115"/>
      <c r="ON115"/>
      <c r="OO115"/>
      <c r="OP115"/>
      <c r="OQ115"/>
      <c r="OR115"/>
      <c r="OS115"/>
      <c r="OT115"/>
      <c r="OU115"/>
      <c r="OV115"/>
      <c r="OW115"/>
      <c r="OX115"/>
      <c r="OY115"/>
      <c r="OZ115"/>
      <c r="PA115"/>
      <c r="PB115"/>
      <c r="PC115"/>
      <c r="PD115"/>
      <c r="PE115"/>
      <c r="PF115"/>
      <c r="PG115"/>
      <c r="PH115"/>
      <c r="PI115"/>
      <c r="PJ115"/>
      <c r="PK115"/>
      <c r="PL115"/>
      <c r="PM115"/>
      <c r="PN115"/>
      <c r="PO115"/>
      <c r="PP115"/>
      <c r="PQ115"/>
      <c r="PR115"/>
      <c r="PS115"/>
      <c r="PT115"/>
      <c r="PU115"/>
      <c r="PV115"/>
      <c r="PW115"/>
      <c r="PX115"/>
      <c r="PY115"/>
      <c r="PZ115"/>
      <c r="QA115"/>
      <c r="QB115"/>
      <c r="QC115"/>
      <c r="QD115"/>
      <c r="QE115"/>
      <c r="QF115"/>
      <c r="QG115"/>
      <c r="QH115"/>
      <c r="QI115"/>
      <c r="QJ115"/>
      <c r="QK115"/>
      <c r="QL115"/>
      <c r="QM115"/>
      <c r="QN115"/>
      <c r="QO115"/>
      <c r="QP115"/>
      <c r="QQ115"/>
      <c r="QR115"/>
      <c r="QS115"/>
      <c r="QT115"/>
      <c r="QU115"/>
      <c r="QV115"/>
      <c r="QW115"/>
      <c r="QX115"/>
      <c r="QY115"/>
      <c r="QZ115"/>
      <c r="RA115"/>
      <c r="RB115"/>
      <c r="RC115"/>
      <c r="RD115"/>
      <c r="RE115"/>
      <c r="RF115"/>
      <c r="RG115"/>
      <c r="RH115"/>
      <c r="RI115"/>
      <c r="RJ115"/>
      <c r="RK115"/>
      <c r="RL115"/>
      <c r="RM115"/>
      <c r="RN115"/>
      <c r="RO115"/>
      <c r="RP115"/>
      <c r="RQ115"/>
      <c r="RR115"/>
      <c r="RS115"/>
      <c r="RT115"/>
      <c r="RU115"/>
      <c r="RV115"/>
      <c r="RW115"/>
      <c r="RX115"/>
      <c r="RY115"/>
      <c r="RZ115"/>
      <c r="SA115"/>
      <c r="SB115"/>
      <c r="SC115"/>
      <c r="SD115"/>
      <c r="SE115"/>
      <c r="SF115"/>
      <c r="SG115"/>
      <c r="SH115"/>
      <c r="SI115"/>
      <c r="SJ115"/>
      <c r="SK115"/>
      <c r="SL115"/>
      <c r="SM115"/>
      <c r="SN115"/>
      <c r="SO115"/>
      <c r="SP115"/>
      <c r="SQ115"/>
      <c r="SR115"/>
      <c r="SS115"/>
      <c r="ST115"/>
      <c r="SU115"/>
      <c r="SV115"/>
      <c r="SW115"/>
      <c r="SX115"/>
      <c r="SY115"/>
      <c r="SZ115"/>
      <c r="TA115"/>
      <c r="TB115"/>
      <c r="TC115"/>
      <c r="TD115"/>
      <c r="TE115"/>
      <c r="TF115"/>
      <c r="TG115"/>
      <c r="TH115"/>
      <c r="TI115"/>
      <c r="TJ115"/>
      <c r="TK115"/>
      <c r="TL115"/>
      <c r="TM115"/>
      <c r="TN115"/>
      <c r="TO115"/>
      <c r="TP115"/>
      <c r="TQ115"/>
      <c r="TR115"/>
      <c r="TS115"/>
      <c r="TT115"/>
      <c r="TU115"/>
      <c r="TV115"/>
      <c r="TW115"/>
      <c r="TX115"/>
      <c r="TY115"/>
      <c r="TZ115"/>
      <c r="UA115"/>
      <c r="UB115"/>
      <c r="UC115"/>
      <c r="UD115"/>
      <c r="UE115"/>
      <c r="UF115"/>
      <c r="UG115"/>
      <c r="UH115"/>
      <c r="UI115"/>
      <c r="UJ115"/>
      <c r="UK115"/>
      <c r="UL115"/>
      <c r="UM115"/>
      <c r="UN115"/>
      <c r="UO115"/>
      <c r="UP115"/>
      <c r="UQ115"/>
      <c r="UR115"/>
      <c r="US115"/>
      <c r="UT115"/>
      <c r="UU115"/>
      <c r="UV115"/>
      <c r="UW115"/>
      <c r="UX115"/>
      <c r="UY115"/>
      <c r="UZ115"/>
      <c r="VA115"/>
      <c r="VB115"/>
      <c r="VC115"/>
      <c r="VD115"/>
      <c r="VE115"/>
      <c r="VF115"/>
      <c r="VG115"/>
      <c r="VH115"/>
      <c r="VI115"/>
      <c r="VJ115"/>
      <c r="VK115"/>
      <c r="VL115"/>
      <c r="VM115"/>
      <c r="VN115"/>
      <c r="VO115"/>
      <c r="VP115"/>
      <c r="VQ115"/>
      <c r="VR115"/>
      <c r="VS115"/>
      <c r="VT115"/>
      <c r="VU115"/>
      <c r="VV115"/>
      <c r="VW115"/>
      <c r="VX115"/>
      <c r="VY115"/>
      <c r="VZ115"/>
      <c r="WA115"/>
      <c r="WB115"/>
      <c r="WC115"/>
      <c r="WD115"/>
      <c r="WE115"/>
      <c r="WF115"/>
      <c r="WG115"/>
      <c r="WH115"/>
      <c r="WI115"/>
      <c r="WJ115"/>
      <c r="WK115"/>
      <c r="WL115"/>
      <c r="WM115"/>
      <c r="WN115"/>
      <c r="WO115"/>
      <c r="WP115"/>
      <c r="WQ115"/>
      <c r="WR115"/>
      <c r="WS115"/>
      <c r="WT115"/>
      <c r="WU115"/>
      <c r="WV115"/>
      <c r="WW115"/>
      <c r="WX115"/>
      <c r="WY115"/>
      <c r="WZ115"/>
      <c r="XA115"/>
      <c r="XB115"/>
      <c r="XC115"/>
      <c r="XD115"/>
      <c r="XE115"/>
      <c r="XF115"/>
      <c r="XG115"/>
      <c r="XH115"/>
      <c r="XI115"/>
      <c r="XJ115"/>
      <c r="XK115"/>
      <c r="XL115"/>
      <c r="XM115"/>
      <c r="XN115"/>
      <c r="XO115"/>
      <c r="XP115"/>
      <c r="XQ115"/>
      <c r="XR115"/>
      <c r="XS115"/>
      <c r="XT115"/>
      <c r="XU115"/>
      <c r="XV115"/>
      <c r="XW115"/>
      <c r="XX115"/>
      <c r="XY115"/>
      <c r="XZ115"/>
      <c r="YA115"/>
      <c r="YB115"/>
      <c r="YC115"/>
      <c r="YD115"/>
      <c r="YE115"/>
      <c r="YF115"/>
      <c r="YG115"/>
      <c r="YH115"/>
      <c r="YI115"/>
      <c r="YJ115"/>
      <c r="YK115"/>
      <c r="YL115"/>
      <c r="YM115"/>
      <c r="YN115"/>
      <c r="YO115"/>
      <c r="YP115"/>
      <c r="YQ115"/>
      <c r="YR115"/>
      <c r="YS115"/>
      <c r="YT115"/>
      <c r="YU115"/>
      <c r="YV115"/>
      <c r="YW115"/>
      <c r="YX115"/>
      <c r="YY115"/>
      <c r="YZ115"/>
      <c r="ZA115"/>
      <c r="ZB115"/>
      <c r="ZC115"/>
      <c r="ZD115"/>
      <c r="ZE115"/>
      <c r="ZF115"/>
      <c r="ZG115"/>
      <c r="ZH115"/>
      <c r="ZI115"/>
      <c r="ZJ115"/>
      <c r="ZK115"/>
      <c r="ZL115"/>
      <c r="ZM115"/>
      <c r="ZN115"/>
      <c r="ZO115"/>
      <c r="ZP115"/>
      <c r="ZQ115"/>
      <c r="ZR115"/>
      <c r="ZS115"/>
      <c r="ZT115"/>
      <c r="ZU115"/>
      <c r="ZV115"/>
      <c r="ZW115"/>
      <c r="ZX115"/>
      <c r="ZY115"/>
      <c r="ZZ115"/>
    </row>
    <row r="116" spans="1:702" s="18" customFormat="1">
      <c r="A116" s="16" t="s">
        <v>175</v>
      </c>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c r="OC116"/>
      <c r="OD116"/>
      <c r="OE116"/>
      <c r="OF116"/>
      <c r="OG116"/>
      <c r="OH116"/>
      <c r="OI116"/>
      <c r="OJ116"/>
      <c r="OK116"/>
      <c r="OL116"/>
      <c r="OM116"/>
      <c r="ON116"/>
      <c r="OO116"/>
      <c r="OP116"/>
      <c r="OQ116"/>
      <c r="OR116"/>
      <c r="OS116"/>
      <c r="OT116"/>
      <c r="OU116"/>
      <c r="OV116"/>
      <c r="OW116"/>
      <c r="OX116"/>
      <c r="OY116"/>
      <c r="OZ116"/>
      <c r="PA116"/>
      <c r="PB116"/>
      <c r="PC116"/>
      <c r="PD116"/>
      <c r="PE116"/>
      <c r="PF116"/>
      <c r="PG116"/>
      <c r="PH116"/>
      <c r="PI116"/>
      <c r="PJ116"/>
      <c r="PK116"/>
      <c r="PL116"/>
      <c r="PM116"/>
      <c r="PN116"/>
      <c r="PO116"/>
      <c r="PP116"/>
      <c r="PQ116"/>
      <c r="PR116"/>
      <c r="PS116"/>
      <c r="PT116"/>
      <c r="PU116"/>
      <c r="PV116"/>
      <c r="PW116"/>
      <c r="PX116"/>
      <c r="PY116"/>
      <c r="PZ116"/>
      <c r="QA116"/>
      <c r="QB116"/>
      <c r="QC116"/>
      <c r="QD116"/>
      <c r="QE116"/>
      <c r="QF116"/>
      <c r="QG116"/>
      <c r="QH116"/>
      <c r="QI116"/>
      <c r="QJ116"/>
      <c r="QK116"/>
      <c r="QL116"/>
      <c r="QM116"/>
      <c r="QN116"/>
      <c r="QO116"/>
      <c r="QP116"/>
      <c r="QQ116"/>
      <c r="QR116"/>
      <c r="QS116"/>
      <c r="QT116"/>
      <c r="QU116"/>
      <c r="QV116"/>
      <c r="QW116"/>
      <c r="QX116"/>
      <c r="QY116"/>
      <c r="QZ116"/>
      <c r="RA116"/>
      <c r="RB116"/>
      <c r="RC116"/>
      <c r="RD116"/>
      <c r="RE116"/>
      <c r="RF116"/>
      <c r="RG116"/>
      <c r="RH116"/>
      <c r="RI116"/>
      <c r="RJ116"/>
      <c r="RK116"/>
      <c r="RL116"/>
      <c r="RM116"/>
      <c r="RN116"/>
      <c r="RO116"/>
      <c r="RP116"/>
      <c r="RQ116"/>
      <c r="RR116"/>
      <c r="RS116"/>
      <c r="RT116"/>
      <c r="RU116"/>
      <c r="RV116"/>
      <c r="RW116"/>
      <c r="RX116"/>
      <c r="RY116"/>
      <c r="RZ116"/>
      <c r="SA116"/>
      <c r="SB116"/>
      <c r="SC116"/>
      <c r="SD116"/>
      <c r="SE116"/>
      <c r="SF116"/>
      <c r="SG116"/>
      <c r="SH116"/>
      <c r="SI116"/>
      <c r="SJ116"/>
      <c r="SK116"/>
      <c r="SL116"/>
      <c r="SM116"/>
      <c r="SN116"/>
      <c r="SO116"/>
      <c r="SP116"/>
      <c r="SQ116"/>
      <c r="SR116"/>
      <c r="SS116"/>
      <c r="ST116"/>
      <c r="SU116"/>
      <c r="SV116"/>
      <c r="SW116"/>
      <c r="SX116"/>
      <c r="SY116"/>
      <c r="SZ116"/>
      <c r="TA116"/>
      <c r="TB116"/>
      <c r="TC116"/>
      <c r="TD116"/>
      <c r="TE116"/>
      <c r="TF116"/>
      <c r="TG116"/>
      <c r="TH116"/>
      <c r="TI116"/>
      <c r="TJ116"/>
      <c r="TK116"/>
      <c r="TL116"/>
      <c r="TM116"/>
      <c r="TN116"/>
      <c r="TO116"/>
      <c r="TP116"/>
      <c r="TQ116"/>
      <c r="TR116"/>
      <c r="TS116"/>
      <c r="TT116"/>
      <c r="TU116"/>
      <c r="TV116"/>
      <c r="TW116"/>
      <c r="TX116"/>
      <c r="TY116"/>
      <c r="TZ116"/>
      <c r="UA116"/>
      <c r="UB116"/>
      <c r="UC116"/>
      <c r="UD116"/>
      <c r="UE116"/>
      <c r="UF116"/>
      <c r="UG116"/>
      <c r="UH116"/>
      <c r="UI116"/>
      <c r="UJ116"/>
      <c r="UK116"/>
      <c r="UL116"/>
      <c r="UM116"/>
      <c r="UN116"/>
      <c r="UO116"/>
      <c r="UP116"/>
      <c r="UQ116"/>
      <c r="UR116"/>
      <c r="US116"/>
      <c r="UT116"/>
      <c r="UU116"/>
      <c r="UV116"/>
      <c r="UW116"/>
      <c r="UX116"/>
      <c r="UY116"/>
      <c r="UZ116"/>
      <c r="VA116"/>
      <c r="VB116"/>
      <c r="VC116"/>
      <c r="VD116"/>
      <c r="VE116"/>
      <c r="VF116"/>
      <c r="VG116"/>
      <c r="VH116"/>
      <c r="VI116"/>
      <c r="VJ116"/>
      <c r="VK116"/>
      <c r="VL116"/>
      <c r="VM116"/>
      <c r="VN116"/>
      <c r="VO116"/>
      <c r="VP116"/>
      <c r="VQ116"/>
      <c r="VR116"/>
      <c r="VS116"/>
      <c r="VT116"/>
      <c r="VU116"/>
      <c r="VV116"/>
      <c r="VW116"/>
      <c r="VX116"/>
      <c r="VY116"/>
      <c r="VZ116"/>
      <c r="WA116"/>
      <c r="WB116"/>
      <c r="WC116"/>
      <c r="WD116"/>
      <c r="WE116"/>
      <c r="WF116"/>
      <c r="WG116"/>
      <c r="WH116"/>
      <c r="WI116"/>
      <c r="WJ116"/>
      <c r="WK116"/>
      <c r="WL116"/>
      <c r="WM116"/>
      <c r="WN116"/>
      <c r="WO116"/>
      <c r="WP116"/>
      <c r="WQ116"/>
      <c r="WR116"/>
      <c r="WS116"/>
      <c r="WT116"/>
      <c r="WU116"/>
      <c r="WV116"/>
      <c r="WW116"/>
      <c r="WX116"/>
      <c r="WY116"/>
      <c r="WZ116"/>
      <c r="XA116"/>
      <c r="XB116"/>
      <c r="XC116"/>
      <c r="XD116"/>
      <c r="XE116"/>
      <c r="XF116"/>
      <c r="XG116"/>
      <c r="XH116"/>
      <c r="XI116"/>
      <c r="XJ116"/>
      <c r="XK116"/>
      <c r="XL116"/>
      <c r="XM116"/>
      <c r="XN116"/>
      <c r="XO116"/>
      <c r="XP116"/>
      <c r="XQ116"/>
      <c r="XR116"/>
      <c r="XS116"/>
      <c r="XT116"/>
      <c r="XU116"/>
      <c r="XV116"/>
      <c r="XW116"/>
      <c r="XX116"/>
      <c r="XY116"/>
      <c r="XZ116"/>
      <c r="YA116"/>
      <c r="YB116"/>
      <c r="YC116"/>
      <c r="YD116"/>
      <c r="YE116"/>
      <c r="YF116"/>
      <c r="YG116"/>
      <c r="YH116"/>
      <c r="YI116"/>
      <c r="YJ116"/>
      <c r="YK116"/>
      <c r="YL116"/>
      <c r="YM116"/>
      <c r="YN116"/>
      <c r="YO116"/>
      <c r="YP116"/>
      <c r="YQ116"/>
      <c r="YR116"/>
      <c r="YS116"/>
      <c r="YT116"/>
      <c r="YU116"/>
      <c r="YV116"/>
      <c r="YW116"/>
      <c r="YX116"/>
      <c r="YY116"/>
      <c r="YZ116"/>
      <c r="ZA116"/>
      <c r="ZB116"/>
      <c r="ZC116"/>
      <c r="ZD116"/>
      <c r="ZE116"/>
      <c r="ZF116"/>
      <c r="ZG116"/>
      <c r="ZH116"/>
      <c r="ZI116"/>
      <c r="ZJ116"/>
      <c r="ZK116"/>
      <c r="ZL116"/>
      <c r="ZM116"/>
      <c r="ZN116"/>
      <c r="ZO116"/>
      <c r="ZP116"/>
      <c r="ZQ116"/>
      <c r="ZR116"/>
      <c r="ZS116"/>
      <c r="ZT116"/>
      <c r="ZU116"/>
      <c r="ZV116"/>
      <c r="ZW116"/>
      <c r="ZX116"/>
      <c r="ZY116"/>
      <c r="ZZ116"/>
    </row>
    <row r="117" spans="1:702" s="18" customFormat="1">
      <c r="A117" s="16" t="s">
        <v>68</v>
      </c>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c r="PC117"/>
      <c r="PD117"/>
      <c r="PE117"/>
      <c r="PF117"/>
      <c r="PG117"/>
      <c r="PH117"/>
      <c r="PI117"/>
      <c r="PJ117"/>
      <c r="PK117"/>
      <c r="PL117"/>
      <c r="PM117"/>
      <c r="PN117"/>
      <c r="PO117"/>
      <c r="PP117"/>
      <c r="PQ117"/>
      <c r="PR117"/>
      <c r="PS117"/>
      <c r="PT117"/>
      <c r="PU117"/>
      <c r="PV117"/>
      <c r="PW117"/>
      <c r="PX117"/>
      <c r="PY117"/>
      <c r="PZ117"/>
      <c r="QA117"/>
      <c r="QB117"/>
      <c r="QC117"/>
      <c r="QD117"/>
      <c r="QE117"/>
      <c r="QF117"/>
      <c r="QG117"/>
      <c r="QH117"/>
      <c r="QI117"/>
      <c r="QJ117"/>
      <c r="QK117"/>
      <c r="QL117"/>
      <c r="QM117"/>
      <c r="QN117"/>
      <c r="QO117"/>
      <c r="QP117"/>
      <c r="QQ117"/>
      <c r="QR117"/>
      <c r="QS117"/>
      <c r="QT117"/>
      <c r="QU117"/>
      <c r="QV117"/>
      <c r="QW117"/>
      <c r="QX117"/>
      <c r="QY117"/>
      <c r="QZ117"/>
      <c r="RA117"/>
      <c r="RB117"/>
      <c r="RC117"/>
      <c r="RD117"/>
      <c r="RE117"/>
      <c r="RF117"/>
      <c r="RG117"/>
      <c r="RH117"/>
      <c r="RI117"/>
      <c r="RJ117"/>
      <c r="RK117"/>
      <c r="RL117"/>
      <c r="RM117"/>
      <c r="RN117"/>
      <c r="RO117"/>
      <c r="RP117"/>
      <c r="RQ117"/>
      <c r="RR117"/>
      <c r="RS117"/>
      <c r="RT117"/>
      <c r="RU117"/>
      <c r="RV117"/>
      <c r="RW117"/>
      <c r="RX117"/>
      <c r="RY117"/>
      <c r="RZ117"/>
      <c r="SA117"/>
      <c r="SB117"/>
      <c r="SC117"/>
      <c r="SD117"/>
      <c r="SE117"/>
      <c r="SF117"/>
      <c r="SG117"/>
      <c r="SH117"/>
      <c r="SI117"/>
      <c r="SJ117"/>
      <c r="SK117"/>
      <c r="SL117"/>
      <c r="SM117"/>
      <c r="SN117"/>
      <c r="SO117"/>
      <c r="SP117"/>
      <c r="SQ117"/>
      <c r="SR117"/>
      <c r="SS117"/>
      <c r="ST117"/>
      <c r="SU117"/>
      <c r="SV117"/>
      <c r="SW117"/>
      <c r="SX117"/>
      <c r="SY117"/>
      <c r="SZ117"/>
      <c r="TA117"/>
      <c r="TB117"/>
      <c r="TC117"/>
      <c r="TD117"/>
      <c r="TE117"/>
      <c r="TF117"/>
      <c r="TG117"/>
      <c r="TH117"/>
      <c r="TI117"/>
      <c r="TJ117"/>
      <c r="TK117"/>
      <c r="TL117"/>
      <c r="TM117"/>
      <c r="TN117"/>
      <c r="TO117"/>
      <c r="TP117"/>
      <c r="TQ117"/>
      <c r="TR117"/>
      <c r="TS117"/>
      <c r="TT117"/>
      <c r="TU117"/>
      <c r="TV117"/>
      <c r="TW117"/>
      <c r="TX117"/>
      <c r="TY117"/>
      <c r="TZ117"/>
      <c r="UA117"/>
      <c r="UB117"/>
      <c r="UC117"/>
      <c r="UD117"/>
      <c r="UE117"/>
      <c r="UF117"/>
      <c r="UG117"/>
      <c r="UH117"/>
      <c r="UI117"/>
      <c r="UJ117"/>
      <c r="UK117"/>
      <c r="UL117"/>
      <c r="UM117"/>
      <c r="UN117"/>
      <c r="UO117"/>
      <c r="UP117"/>
      <c r="UQ117"/>
      <c r="UR117"/>
      <c r="US117"/>
      <c r="UT117"/>
      <c r="UU117"/>
      <c r="UV117"/>
      <c r="UW117"/>
      <c r="UX117"/>
      <c r="UY117"/>
      <c r="UZ117"/>
      <c r="VA117"/>
      <c r="VB117"/>
      <c r="VC117"/>
      <c r="VD117"/>
      <c r="VE117"/>
      <c r="VF117"/>
      <c r="VG117"/>
      <c r="VH117"/>
      <c r="VI117"/>
      <c r="VJ117"/>
      <c r="VK117"/>
      <c r="VL117"/>
      <c r="VM117"/>
      <c r="VN117"/>
      <c r="VO117"/>
      <c r="VP117"/>
      <c r="VQ117"/>
      <c r="VR117"/>
      <c r="VS117"/>
      <c r="VT117"/>
      <c r="VU117"/>
      <c r="VV117"/>
      <c r="VW117"/>
      <c r="VX117"/>
      <c r="VY117"/>
      <c r="VZ117"/>
      <c r="WA117"/>
      <c r="WB117"/>
      <c r="WC117"/>
      <c r="WD117"/>
      <c r="WE117"/>
      <c r="WF117"/>
      <c r="WG117"/>
      <c r="WH117"/>
      <c r="WI117"/>
      <c r="WJ117"/>
      <c r="WK117"/>
      <c r="WL117"/>
      <c r="WM117"/>
      <c r="WN117"/>
      <c r="WO117"/>
      <c r="WP117"/>
      <c r="WQ117"/>
      <c r="WR117"/>
      <c r="WS117"/>
      <c r="WT117"/>
      <c r="WU117"/>
      <c r="WV117"/>
      <c r="WW117"/>
      <c r="WX117"/>
      <c r="WY117"/>
      <c r="WZ117"/>
      <c r="XA117"/>
      <c r="XB117"/>
      <c r="XC117"/>
      <c r="XD117"/>
      <c r="XE117"/>
      <c r="XF117"/>
      <c r="XG117"/>
      <c r="XH117"/>
      <c r="XI117"/>
      <c r="XJ117"/>
      <c r="XK117"/>
      <c r="XL117"/>
      <c r="XM117"/>
      <c r="XN117"/>
      <c r="XO117"/>
      <c r="XP117"/>
      <c r="XQ117"/>
      <c r="XR117"/>
      <c r="XS117"/>
      <c r="XT117"/>
      <c r="XU117"/>
      <c r="XV117"/>
      <c r="XW117"/>
      <c r="XX117"/>
      <c r="XY117"/>
      <c r="XZ117"/>
      <c r="YA117"/>
      <c r="YB117"/>
      <c r="YC117"/>
      <c r="YD117"/>
      <c r="YE117"/>
      <c r="YF117"/>
      <c r="YG117"/>
      <c r="YH117"/>
      <c r="YI117"/>
      <c r="YJ117"/>
      <c r="YK117"/>
      <c r="YL117"/>
      <c r="YM117"/>
      <c r="YN117"/>
      <c r="YO117"/>
      <c r="YP117"/>
      <c r="YQ117"/>
      <c r="YR117"/>
      <c r="YS117"/>
      <c r="YT117"/>
      <c r="YU117"/>
      <c r="YV117"/>
      <c r="YW117"/>
      <c r="YX117"/>
      <c r="YY117"/>
      <c r="YZ117"/>
      <c r="ZA117"/>
      <c r="ZB117"/>
      <c r="ZC117"/>
      <c r="ZD117"/>
      <c r="ZE117"/>
      <c r="ZF117"/>
      <c r="ZG117"/>
      <c r="ZH117"/>
      <c r="ZI117"/>
      <c r="ZJ117"/>
      <c r="ZK117"/>
      <c r="ZL117"/>
      <c r="ZM117"/>
      <c r="ZN117"/>
      <c r="ZO117"/>
      <c r="ZP117"/>
      <c r="ZQ117"/>
      <c r="ZR117"/>
      <c r="ZS117"/>
      <c r="ZT117"/>
      <c r="ZU117"/>
      <c r="ZV117"/>
      <c r="ZW117"/>
      <c r="ZX117"/>
      <c r="ZY117"/>
      <c r="ZZ117"/>
    </row>
    <row r="118" spans="1:702" s="18" customFormat="1">
      <c r="A118" s="16" t="s">
        <v>69</v>
      </c>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c r="OC118"/>
      <c r="OD118"/>
      <c r="OE118"/>
      <c r="OF118"/>
      <c r="OG118"/>
      <c r="OH118"/>
      <c r="OI118"/>
      <c r="OJ118"/>
      <c r="OK118"/>
      <c r="OL118"/>
      <c r="OM118"/>
      <c r="ON118"/>
      <c r="OO118"/>
      <c r="OP118"/>
      <c r="OQ118"/>
      <c r="OR118"/>
      <c r="OS118"/>
      <c r="OT118"/>
      <c r="OU118"/>
      <c r="OV118"/>
      <c r="OW118"/>
      <c r="OX118"/>
      <c r="OY118"/>
      <c r="OZ118"/>
      <c r="PA118"/>
      <c r="PB118"/>
      <c r="PC118"/>
      <c r="PD118"/>
      <c r="PE118"/>
      <c r="PF118"/>
      <c r="PG118"/>
      <c r="PH118"/>
      <c r="PI118"/>
      <c r="PJ118"/>
      <c r="PK118"/>
      <c r="PL118"/>
      <c r="PM118"/>
      <c r="PN118"/>
      <c r="PO118"/>
      <c r="PP118"/>
      <c r="PQ118"/>
      <c r="PR118"/>
      <c r="PS118"/>
      <c r="PT118"/>
      <c r="PU118"/>
      <c r="PV118"/>
      <c r="PW118"/>
      <c r="PX118"/>
      <c r="PY118"/>
      <c r="PZ118"/>
      <c r="QA118"/>
      <c r="QB118"/>
      <c r="QC118"/>
      <c r="QD118"/>
      <c r="QE118"/>
      <c r="QF118"/>
      <c r="QG118"/>
      <c r="QH118"/>
      <c r="QI118"/>
      <c r="QJ118"/>
      <c r="QK118"/>
      <c r="QL118"/>
      <c r="QM118"/>
      <c r="QN118"/>
      <c r="QO118"/>
      <c r="QP118"/>
      <c r="QQ118"/>
      <c r="QR118"/>
      <c r="QS118"/>
      <c r="QT118"/>
      <c r="QU118"/>
      <c r="QV118"/>
      <c r="QW118"/>
      <c r="QX118"/>
      <c r="QY118"/>
      <c r="QZ118"/>
      <c r="RA118"/>
      <c r="RB118"/>
      <c r="RC118"/>
      <c r="RD118"/>
      <c r="RE118"/>
      <c r="RF118"/>
      <c r="RG118"/>
      <c r="RH118"/>
      <c r="RI118"/>
      <c r="RJ118"/>
      <c r="RK118"/>
      <c r="RL118"/>
      <c r="RM118"/>
      <c r="RN118"/>
      <c r="RO118"/>
      <c r="RP118"/>
      <c r="RQ118"/>
      <c r="RR118"/>
      <c r="RS118"/>
      <c r="RT118"/>
      <c r="RU118"/>
      <c r="RV118"/>
      <c r="RW118"/>
      <c r="RX118"/>
      <c r="RY118"/>
      <c r="RZ118"/>
      <c r="SA118"/>
      <c r="SB118"/>
      <c r="SC118"/>
      <c r="SD118"/>
      <c r="SE118"/>
      <c r="SF118"/>
      <c r="SG118"/>
      <c r="SH118"/>
      <c r="SI118"/>
      <c r="SJ118"/>
      <c r="SK118"/>
      <c r="SL118"/>
      <c r="SM118"/>
      <c r="SN118"/>
      <c r="SO118"/>
      <c r="SP118"/>
      <c r="SQ118"/>
      <c r="SR118"/>
      <c r="SS118"/>
      <c r="ST118"/>
      <c r="SU118"/>
      <c r="SV118"/>
      <c r="SW118"/>
      <c r="SX118"/>
      <c r="SY118"/>
      <c r="SZ118"/>
      <c r="TA118"/>
      <c r="TB118"/>
      <c r="TC118"/>
      <c r="TD118"/>
      <c r="TE118"/>
      <c r="TF118"/>
      <c r="TG118"/>
      <c r="TH118"/>
      <c r="TI118"/>
      <c r="TJ118"/>
      <c r="TK118"/>
      <c r="TL118"/>
      <c r="TM118"/>
      <c r="TN118"/>
      <c r="TO118"/>
      <c r="TP118"/>
      <c r="TQ118"/>
      <c r="TR118"/>
      <c r="TS118"/>
      <c r="TT118"/>
      <c r="TU118"/>
      <c r="TV118"/>
      <c r="TW118"/>
      <c r="TX118"/>
      <c r="TY118"/>
      <c r="TZ118"/>
      <c r="UA118"/>
      <c r="UB118"/>
      <c r="UC118"/>
      <c r="UD118"/>
      <c r="UE118"/>
      <c r="UF118"/>
      <c r="UG118"/>
      <c r="UH118"/>
      <c r="UI118"/>
      <c r="UJ118"/>
      <c r="UK118"/>
      <c r="UL118"/>
      <c r="UM118"/>
      <c r="UN118"/>
      <c r="UO118"/>
      <c r="UP118"/>
      <c r="UQ118"/>
      <c r="UR118"/>
      <c r="US118"/>
      <c r="UT118"/>
      <c r="UU118"/>
      <c r="UV118"/>
      <c r="UW118"/>
      <c r="UX118"/>
      <c r="UY118"/>
      <c r="UZ118"/>
      <c r="VA118"/>
      <c r="VB118"/>
      <c r="VC118"/>
      <c r="VD118"/>
      <c r="VE118"/>
      <c r="VF118"/>
      <c r="VG118"/>
      <c r="VH118"/>
      <c r="VI118"/>
      <c r="VJ118"/>
      <c r="VK118"/>
      <c r="VL118"/>
      <c r="VM118"/>
      <c r="VN118"/>
      <c r="VO118"/>
      <c r="VP118"/>
      <c r="VQ118"/>
      <c r="VR118"/>
      <c r="VS118"/>
      <c r="VT118"/>
      <c r="VU118"/>
      <c r="VV118"/>
      <c r="VW118"/>
      <c r="VX118"/>
      <c r="VY118"/>
      <c r="VZ118"/>
      <c r="WA118"/>
      <c r="WB118"/>
      <c r="WC118"/>
      <c r="WD118"/>
      <c r="WE118"/>
      <c r="WF118"/>
      <c r="WG118"/>
      <c r="WH118"/>
      <c r="WI118"/>
      <c r="WJ118"/>
      <c r="WK118"/>
      <c r="WL118"/>
      <c r="WM118"/>
      <c r="WN118"/>
      <c r="WO118"/>
      <c r="WP118"/>
      <c r="WQ118"/>
      <c r="WR118"/>
      <c r="WS118"/>
      <c r="WT118"/>
      <c r="WU118"/>
      <c r="WV118"/>
      <c r="WW118"/>
      <c r="WX118"/>
      <c r="WY118"/>
      <c r="WZ118"/>
      <c r="XA118"/>
      <c r="XB118"/>
      <c r="XC118"/>
      <c r="XD118"/>
      <c r="XE118"/>
      <c r="XF118"/>
      <c r="XG118"/>
      <c r="XH118"/>
      <c r="XI118"/>
      <c r="XJ118"/>
      <c r="XK118"/>
      <c r="XL118"/>
      <c r="XM118"/>
      <c r="XN118"/>
      <c r="XO118"/>
      <c r="XP118"/>
      <c r="XQ118"/>
      <c r="XR118"/>
      <c r="XS118"/>
      <c r="XT118"/>
      <c r="XU118"/>
      <c r="XV118"/>
      <c r="XW118"/>
      <c r="XX118"/>
      <c r="XY118"/>
      <c r="XZ118"/>
      <c r="YA118"/>
      <c r="YB118"/>
      <c r="YC118"/>
      <c r="YD118"/>
      <c r="YE118"/>
      <c r="YF118"/>
      <c r="YG118"/>
      <c r="YH118"/>
      <c r="YI118"/>
      <c r="YJ118"/>
      <c r="YK118"/>
      <c r="YL118"/>
      <c r="YM118"/>
      <c r="YN118"/>
      <c r="YO118"/>
      <c r="YP118"/>
      <c r="YQ118"/>
      <c r="YR118"/>
      <c r="YS118"/>
      <c r="YT118"/>
      <c r="YU118"/>
      <c r="YV118"/>
      <c r="YW118"/>
      <c r="YX118"/>
      <c r="YY118"/>
      <c r="YZ118"/>
      <c r="ZA118"/>
      <c r="ZB118"/>
      <c r="ZC118"/>
      <c r="ZD118"/>
      <c r="ZE118"/>
      <c r="ZF118"/>
      <c r="ZG118"/>
      <c r="ZH118"/>
      <c r="ZI118"/>
      <c r="ZJ118"/>
      <c r="ZK118"/>
      <c r="ZL118"/>
      <c r="ZM118"/>
      <c r="ZN118"/>
      <c r="ZO118"/>
      <c r="ZP118"/>
      <c r="ZQ118"/>
      <c r="ZR118"/>
      <c r="ZS118"/>
      <c r="ZT118"/>
      <c r="ZU118"/>
      <c r="ZV118"/>
      <c r="ZW118"/>
      <c r="ZX118"/>
      <c r="ZY118"/>
      <c r="ZZ118"/>
    </row>
    <row r="119" spans="1:702" s="18" customFormat="1">
      <c r="A119" s="16" t="s">
        <v>189</v>
      </c>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c r="LQ119"/>
      <c r="LR119"/>
      <c r="LS119"/>
      <c r="LT119"/>
      <c r="LU119"/>
      <c r="LV119"/>
      <c r="LW119"/>
      <c r="LX119"/>
      <c r="LY119"/>
      <c r="LZ119"/>
      <c r="MA119"/>
      <c r="MB119"/>
      <c r="MC119"/>
      <c r="MD119"/>
      <c r="ME119"/>
      <c r="MF119"/>
      <c r="MG119"/>
      <c r="MH119"/>
      <c r="MI119"/>
      <c r="MJ119"/>
      <c r="MK119"/>
      <c r="ML119"/>
      <c r="MM119"/>
      <c r="MN119"/>
      <c r="MO119"/>
      <c r="MP119"/>
      <c r="MQ119"/>
      <c r="MR119"/>
      <c r="MS119"/>
      <c r="MT119"/>
      <c r="MU119"/>
      <c r="MV119"/>
      <c r="MW119"/>
      <c r="MX119"/>
      <c r="MY119"/>
      <c r="MZ119"/>
      <c r="NA119"/>
      <c r="NB119"/>
      <c r="NC119"/>
      <c r="ND119"/>
      <c r="NE119"/>
      <c r="NF119"/>
      <c r="NG119"/>
      <c r="NH119"/>
      <c r="NI119"/>
      <c r="NJ119"/>
      <c r="NK119"/>
      <c r="NL119"/>
      <c r="NM119"/>
      <c r="NN119"/>
      <c r="NO119"/>
      <c r="NP119"/>
      <c r="NQ119"/>
      <c r="NR119"/>
      <c r="NS119"/>
      <c r="NT119"/>
      <c r="NU119"/>
      <c r="NV119"/>
      <c r="NW119"/>
      <c r="NX119"/>
      <c r="NY119"/>
      <c r="NZ119"/>
      <c r="OA119"/>
      <c r="OB119"/>
      <c r="OC119"/>
      <c r="OD119"/>
      <c r="OE119"/>
      <c r="OF119"/>
      <c r="OG119"/>
      <c r="OH119"/>
      <c r="OI119"/>
      <c r="OJ119"/>
      <c r="OK119"/>
      <c r="OL119"/>
      <c r="OM119"/>
      <c r="ON119"/>
      <c r="OO119"/>
      <c r="OP119"/>
      <c r="OQ119"/>
      <c r="OR119"/>
      <c r="OS119"/>
      <c r="OT119"/>
      <c r="OU119"/>
      <c r="OV119"/>
      <c r="OW119"/>
      <c r="OX119"/>
      <c r="OY119"/>
      <c r="OZ119"/>
      <c r="PA119"/>
      <c r="PB119"/>
      <c r="PC119"/>
      <c r="PD119"/>
      <c r="PE119"/>
      <c r="PF119"/>
      <c r="PG119"/>
      <c r="PH119"/>
      <c r="PI119"/>
      <c r="PJ119"/>
      <c r="PK119"/>
      <c r="PL119"/>
      <c r="PM119"/>
      <c r="PN119"/>
      <c r="PO119"/>
      <c r="PP119"/>
      <c r="PQ119"/>
      <c r="PR119"/>
      <c r="PS119"/>
      <c r="PT119"/>
      <c r="PU119"/>
      <c r="PV119"/>
      <c r="PW119"/>
      <c r="PX119"/>
      <c r="PY119"/>
      <c r="PZ119"/>
      <c r="QA119"/>
      <c r="QB119"/>
      <c r="QC119"/>
      <c r="QD119"/>
      <c r="QE119"/>
      <c r="QF119"/>
      <c r="QG119"/>
      <c r="QH119"/>
      <c r="QI119"/>
      <c r="QJ119"/>
      <c r="QK119"/>
      <c r="QL119"/>
      <c r="QM119"/>
      <c r="QN119"/>
      <c r="QO119"/>
      <c r="QP119"/>
      <c r="QQ119"/>
      <c r="QR119"/>
      <c r="QS119"/>
      <c r="QT119"/>
      <c r="QU119"/>
      <c r="QV119"/>
      <c r="QW119"/>
      <c r="QX119"/>
      <c r="QY119"/>
      <c r="QZ119"/>
      <c r="RA119"/>
      <c r="RB119"/>
      <c r="RC119"/>
      <c r="RD119"/>
      <c r="RE119"/>
      <c r="RF119"/>
      <c r="RG119"/>
      <c r="RH119"/>
      <c r="RI119"/>
      <c r="RJ119"/>
      <c r="RK119"/>
      <c r="RL119"/>
      <c r="RM119"/>
      <c r="RN119"/>
      <c r="RO119"/>
      <c r="RP119"/>
      <c r="RQ119"/>
      <c r="RR119"/>
      <c r="RS119"/>
      <c r="RT119"/>
      <c r="RU119"/>
      <c r="RV119"/>
      <c r="RW119"/>
      <c r="RX119"/>
      <c r="RY119"/>
      <c r="RZ119"/>
      <c r="SA119"/>
      <c r="SB119"/>
      <c r="SC119"/>
      <c r="SD119"/>
      <c r="SE119"/>
      <c r="SF119"/>
      <c r="SG119"/>
      <c r="SH119"/>
      <c r="SI119"/>
      <c r="SJ119"/>
      <c r="SK119"/>
      <c r="SL119"/>
      <c r="SM119"/>
      <c r="SN119"/>
      <c r="SO119"/>
      <c r="SP119"/>
      <c r="SQ119"/>
      <c r="SR119"/>
      <c r="SS119"/>
      <c r="ST119"/>
      <c r="SU119"/>
      <c r="SV119"/>
      <c r="SW119"/>
      <c r="SX119"/>
      <c r="SY119"/>
      <c r="SZ119"/>
      <c r="TA119"/>
      <c r="TB119"/>
      <c r="TC119"/>
      <c r="TD119"/>
      <c r="TE119"/>
      <c r="TF119"/>
      <c r="TG119"/>
      <c r="TH119"/>
      <c r="TI119"/>
      <c r="TJ119"/>
      <c r="TK119"/>
      <c r="TL119"/>
      <c r="TM119"/>
      <c r="TN119"/>
      <c r="TO119"/>
      <c r="TP119"/>
      <c r="TQ119"/>
      <c r="TR119"/>
      <c r="TS119"/>
      <c r="TT119"/>
      <c r="TU119"/>
      <c r="TV119"/>
      <c r="TW119"/>
      <c r="TX119"/>
      <c r="TY119"/>
      <c r="TZ119"/>
      <c r="UA119"/>
      <c r="UB119"/>
      <c r="UC119"/>
      <c r="UD119"/>
      <c r="UE119"/>
      <c r="UF119"/>
      <c r="UG119"/>
      <c r="UH119"/>
      <c r="UI119"/>
      <c r="UJ119"/>
      <c r="UK119"/>
      <c r="UL119"/>
      <c r="UM119"/>
      <c r="UN119"/>
      <c r="UO119"/>
      <c r="UP119"/>
      <c r="UQ119"/>
      <c r="UR119"/>
      <c r="US119"/>
      <c r="UT119"/>
      <c r="UU119"/>
      <c r="UV119"/>
      <c r="UW119"/>
      <c r="UX119"/>
      <c r="UY119"/>
      <c r="UZ119"/>
      <c r="VA119"/>
      <c r="VB119"/>
      <c r="VC119"/>
      <c r="VD119"/>
      <c r="VE119"/>
      <c r="VF119"/>
      <c r="VG119"/>
      <c r="VH119"/>
      <c r="VI119"/>
      <c r="VJ119"/>
      <c r="VK119"/>
      <c r="VL119"/>
      <c r="VM119"/>
      <c r="VN119"/>
      <c r="VO119"/>
      <c r="VP119"/>
      <c r="VQ119"/>
      <c r="VR119"/>
      <c r="VS119"/>
      <c r="VT119"/>
      <c r="VU119"/>
      <c r="VV119"/>
      <c r="VW119"/>
      <c r="VX119"/>
      <c r="VY119"/>
      <c r="VZ119"/>
      <c r="WA119"/>
      <c r="WB119"/>
      <c r="WC119"/>
      <c r="WD119"/>
      <c r="WE119"/>
      <c r="WF119"/>
      <c r="WG119"/>
      <c r="WH119"/>
      <c r="WI119"/>
      <c r="WJ119"/>
      <c r="WK119"/>
      <c r="WL119"/>
      <c r="WM119"/>
      <c r="WN119"/>
      <c r="WO119"/>
      <c r="WP119"/>
      <c r="WQ119"/>
      <c r="WR119"/>
      <c r="WS119"/>
      <c r="WT119"/>
      <c r="WU119"/>
      <c r="WV119"/>
      <c r="WW119"/>
      <c r="WX119"/>
      <c r="WY119"/>
      <c r="WZ119"/>
      <c r="XA119"/>
      <c r="XB119"/>
      <c r="XC119"/>
      <c r="XD119"/>
      <c r="XE119"/>
      <c r="XF119"/>
      <c r="XG119"/>
      <c r="XH119"/>
      <c r="XI119"/>
      <c r="XJ119"/>
      <c r="XK119"/>
      <c r="XL119"/>
      <c r="XM119"/>
      <c r="XN119"/>
      <c r="XO119"/>
      <c r="XP119"/>
      <c r="XQ119"/>
      <c r="XR119"/>
      <c r="XS119"/>
      <c r="XT119"/>
      <c r="XU119"/>
      <c r="XV119"/>
      <c r="XW119"/>
      <c r="XX119"/>
      <c r="XY119"/>
      <c r="XZ119"/>
      <c r="YA119"/>
      <c r="YB119"/>
      <c r="YC119"/>
      <c r="YD119"/>
      <c r="YE119"/>
      <c r="YF119"/>
      <c r="YG119"/>
      <c r="YH119"/>
      <c r="YI119"/>
      <c r="YJ119"/>
      <c r="YK119"/>
      <c r="YL119"/>
      <c r="YM119"/>
      <c r="YN119"/>
      <c r="YO119"/>
      <c r="YP119"/>
      <c r="YQ119"/>
      <c r="YR119"/>
      <c r="YS119"/>
      <c r="YT119"/>
      <c r="YU119"/>
      <c r="YV119"/>
      <c r="YW119"/>
      <c r="YX119"/>
      <c r="YY119"/>
      <c r="YZ119"/>
      <c r="ZA119"/>
      <c r="ZB119"/>
      <c r="ZC119"/>
      <c r="ZD119"/>
      <c r="ZE119"/>
      <c r="ZF119"/>
      <c r="ZG119"/>
      <c r="ZH119"/>
      <c r="ZI119"/>
      <c r="ZJ119"/>
      <c r="ZK119"/>
      <c r="ZL119"/>
      <c r="ZM119"/>
      <c r="ZN119"/>
      <c r="ZO119"/>
      <c r="ZP119"/>
      <c r="ZQ119"/>
      <c r="ZR119"/>
      <c r="ZS119"/>
      <c r="ZT119"/>
      <c r="ZU119"/>
      <c r="ZV119"/>
      <c r="ZW119"/>
      <c r="ZX119"/>
      <c r="ZY119"/>
      <c r="ZZ119"/>
    </row>
    <row r="120" spans="1:702" s="18" customFormat="1">
      <c r="A120" s="63" t="s">
        <v>326</v>
      </c>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c r="LQ120"/>
      <c r="LR120"/>
      <c r="LS120"/>
      <c r="LT120"/>
      <c r="LU120"/>
      <c r="LV120"/>
      <c r="LW120"/>
      <c r="LX120"/>
      <c r="LY120"/>
      <c r="LZ120"/>
      <c r="MA120"/>
      <c r="MB120"/>
      <c r="MC120"/>
      <c r="MD120"/>
      <c r="ME120"/>
      <c r="MF120"/>
      <c r="MG120"/>
      <c r="MH120"/>
      <c r="MI120"/>
      <c r="MJ120"/>
      <c r="MK120"/>
      <c r="ML120"/>
      <c r="MM120"/>
      <c r="MN120"/>
      <c r="MO120"/>
      <c r="MP120"/>
      <c r="MQ120"/>
      <c r="MR120"/>
      <c r="MS120"/>
      <c r="MT120"/>
      <c r="MU120"/>
      <c r="MV120"/>
      <c r="MW120"/>
      <c r="MX120"/>
      <c r="MY120"/>
      <c r="MZ120"/>
      <c r="NA120"/>
      <c r="NB120"/>
      <c r="NC120"/>
      <c r="ND120"/>
      <c r="NE120"/>
      <c r="NF120"/>
      <c r="NG120"/>
      <c r="NH120"/>
      <c r="NI120"/>
      <c r="NJ120"/>
      <c r="NK120"/>
      <c r="NL120"/>
      <c r="NM120"/>
      <c r="NN120"/>
      <c r="NO120"/>
      <c r="NP120"/>
      <c r="NQ120"/>
      <c r="NR120"/>
      <c r="NS120"/>
      <c r="NT120"/>
      <c r="NU120"/>
      <c r="NV120"/>
      <c r="NW120"/>
      <c r="NX120"/>
      <c r="NY120"/>
      <c r="NZ120"/>
      <c r="OA120"/>
      <c r="OB120"/>
      <c r="OC120"/>
      <c r="OD120"/>
      <c r="OE120"/>
      <c r="OF120"/>
      <c r="OG120"/>
      <c r="OH120"/>
      <c r="OI120"/>
      <c r="OJ120"/>
      <c r="OK120"/>
      <c r="OL120"/>
      <c r="OM120"/>
      <c r="ON120"/>
      <c r="OO120"/>
      <c r="OP120"/>
      <c r="OQ120"/>
      <c r="OR120"/>
      <c r="OS120"/>
      <c r="OT120"/>
      <c r="OU120"/>
      <c r="OV120"/>
      <c r="OW120"/>
      <c r="OX120"/>
      <c r="OY120"/>
      <c r="OZ120"/>
      <c r="PA120"/>
      <c r="PB120"/>
      <c r="PC120"/>
      <c r="PD120"/>
      <c r="PE120"/>
      <c r="PF120"/>
      <c r="PG120"/>
      <c r="PH120"/>
      <c r="PI120"/>
      <c r="PJ120"/>
      <c r="PK120"/>
      <c r="PL120"/>
      <c r="PM120"/>
      <c r="PN120"/>
      <c r="PO120"/>
      <c r="PP120"/>
      <c r="PQ120"/>
      <c r="PR120"/>
      <c r="PS120"/>
      <c r="PT120"/>
      <c r="PU120"/>
      <c r="PV120"/>
      <c r="PW120"/>
      <c r="PX120"/>
      <c r="PY120"/>
      <c r="PZ120"/>
      <c r="QA120"/>
      <c r="QB120"/>
      <c r="QC120"/>
      <c r="QD120"/>
      <c r="QE120"/>
      <c r="QF120"/>
      <c r="QG120"/>
      <c r="QH120"/>
      <c r="QI120"/>
      <c r="QJ120"/>
      <c r="QK120"/>
      <c r="QL120"/>
      <c r="QM120"/>
      <c r="QN120"/>
      <c r="QO120"/>
      <c r="QP120"/>
      <c r="QQ120"/>
      <c r="QR120"/>
      <c r="QS120"/>
      <c r="QT120"/>
      <c r="QU120"/>
      <c r="QV120"/>
      <c r="QW120"/>
      <c r="QX120"/>
      <c r="QY120"/>
      <c r="QZ120"/>
      <c r="RA120"/>
      <c r="RB120"/>
      <c r="RC120"/>
      <c r="RD120"/>
      <c r="RE120"/>
      <c r="RF120"/>
      <c r="RG120"/>
      <c r="RH120"/>
      <c r="RI120"/>
      <c r="RJ120"/>
      <c r="RK120"/>
      <c r="RL120"/>
      <c r="RM120"/>
      <c r="RN120"/>
      <c r="RO120"/>
      <c r="RP120"/>
      <c r="RQ120"/>
      <c r="RR120"/>
      <c r="RS120"/>
      <c r="RT120"/>
      <c r="RU120"/>
      <c r="RV120"/>
      <c r="RW120"/>
      <c r="RX120"/>
      <c r="RY120"/>
      <c r="RZ120"/>
      <c r="SA120"/>
      <c r="SB120"/>
      <c r="SC120"/>
      <c r="SD120"/>
      <c r="SE120"/>
      <c r="SF120"/>
      <c r="SG120"/>
      <c r="SH120"/>
      <c r="SI120"/>
      <c r="SJ120"/>
      <c r="SK120"/>
      <c r="SL120"/>
      <c r="SM120"/>
      <c r="SN120"/>
      <c r="SO120"/>
      <c r="SP120"/>
      <c r="SQ120"/>
      <c r="SR120"/>
      <c r="SS120"/>
      <c r="ST120"/>
      <c r="SU120"/>
      <c r="SV120"/>
      <c r="SW120"/>
      <c r="SX120"/>
      <c r="SY120"/>
      <c r="SZ120"/>
      <c r="TA120"/>
      <c r="TB120"/>
      <c r="TC120"/>
      <c r="TD120"/>
      <c r="TE120"/>
      <c r="TF120"/>
      <c r="TG120"/>
      <c r="TH120"/>
      <c r="TI120"/>
      <c r="TJ120"/>
      <c r="TK120"/>
      <c r="TL120"/>
      <c r="TM120"/>
      <c r="TN120"/>
      <c r="TO120"/>
      <c r="TP120"/>
      <c r="TQ120"/>
      <c r="TR120"/>
      <c r="TS120"/>
      <c r="TT120"/>
      <c r="TU120"/>
      <c r="TV120"/>
      <c r="TW120"/>
      <c r="TX120"/>
      <c r="TY120"/>
      <c r="TZ120"/>
      <c r="UA120"/>
      <c r="UB120"/>
      <c r="UC120"/>
      <c r="UD120"/>
      <c r="UE120"/>
      <c r="UF120"/>
      <c r="UG120"/>
      <c r="UH120"/>
      <c r="UI120"/>
      <c r="UJ120"/>
      <c r="UK120"/>
      <c r="UL120"/>
      <c r="UM120"/>
      <c r="UN120"/>
      <c r="UO120"/>
      <c r="UP120"/>
      <c r="UQ120"/>
      <c r="UR120"/>
      <c r="US120"/>
      <c r="UT120"/>
      <c r="UU120"/>
      <c r="UV120"/>
      <c r="UW120"/>
      <c r="UX120"/>
      <c r="UY120"/>
      <c r="UZ120"/>
      <c r="VA120"/>
      <c r="VB120"/>
      <c r="VC120"/>
      <c r="VD120"/>
      <c r="VE120"/>
      <c r="VF120"/>
      <c r="VG120"/>
      <c r="VH120"/>
      <c r="VI120"/>
      <c r="VJ120"/>
      <c r="VK120"/>
      <c r="VL120"/>
      <c r="VM120"/>
      <c r="VN120"/>
      <c r="VO120"/>
      <c r="VP120"/>
      <c r="VQ120"/>
      <c r="VR120"/>
      <c r="VS120"/>
      <c r="VT120"/>
      <c r="VU120"/>
      <c r="VV120"/>
      <c r="VW120"/>
      <c r="VX120"/>
      <c r="VY120"/>
      <c r="VZ120"/>
      <c r="WA120"/>
      <c r="WB120"/>
      <c r="WC120"/>
      <c r="WD120"/>
      <c r="WE120"/>
      <c r="WF120"/>
      <c r="WG120"/>
      <c r="WH120"/>
      <c r="WI120"/>
      <c r="WJ120"/>
      <c r="WK120"/>
      <c r="WL120"/>
      <c r="WM120"/>
      <c r="WN120"/>
      <c r="WO120"/>
      <c r="WP120"/>
      <c r="WQ120"/>
      <c r="WR120"/>
      <c r="WS120"/>
      <c r="WT120"/>
      <c r="WU120"/>
      <c r="WV120"/>
      <c r="WW120"/>
      <c r="WX120"/>
      <c r="WY120"/>
      <c r="WZ120"/>
      <c r="XA120"/>
      <c r="XB120"/>
      <c r="XC120"/>
      <c r="XD120"/>
      <c r="XE120"/>
      <c r="XF120"/>
      <c r="XG120"/>
      <c r="XH120"/>
      <c r="XI120"/>
      <c r="XJ120"/>
      <c r="XK120"/>
      <c r="XL120"/>
      <c r="XM120"/>
      <c r="XN120"/>
      <c r="XO120"/>
      <c r="XP120"/>
      <c r="XQ120"/>
      <c r="XR120"/>
      <c r="XS120"/>
      <c r="XT120"/>
      <c r="XU120"/>
      <c r="XV120"/>
      <c r="XW120"/>
      <c r="XX120"/>
      <c r="XY120"/>
      <c r="XZ120"/>
      <c r="YA120"/>
      <c r="YB120"/>
      <c r="YC120"/>
      <c r="YD120"/>
      <c r="YE120"/>
      <c r="YF120"/>
      <c r="YG120"/>
      <c r="YH120"/>
      <c r="YI120"/>
      <c r="YJ120"/>
      <c r="YK120"/>
      <c r="YL120"/>
      <c r="YM120"/>
      <c r="YN120"/>
      <c r="YO120"/>
      <c r="YP120"/>
      <c r="YQ120"/>
      <c r="YR120"/>
      <c r="YS120"/>
      <c r="YT120"/>
      <c r="YU120"/>
      <c r="YV120"/>
      <c r="YW120"/>
      <c r="YX120"/>
      <c r="YY120"/>
      <c r="YZ120"/>
      <c r="ZA120"/>
      <c r="ZB120"/>
      <c r="ZC120"/>
      <c r="ZD120"/>
      <c r="ZE120"/>
      <c r="ZF120"/>
      <c r="ZG120"/>
      <c r="ZH120"/>
      <c r="ZI120"/>
      <c r="ZJ120"/>
      <c r="ZK120"/>
      <c r="ZL120"/>
      <c r="ZM120"/>
      <c r="ZN120"/>
      <c r="ZO120"/>
      <c r="ZP120"/>
      <c r="ZQ120"/>
      <c r="ZR120"/>
      <c r="ZS120"/>
      <c r="ZT120"/>
      <c r="ZU120"/>
      <c r="ZV120"/>
      <c r="ZW120"/>
      <c r="ZX120"/>
      <c r="ZY120"/>
      <c r="ZZ120"/>
    </row>
    <row r="121" spans="1:702" s="18" customFormat="1">
      <c r="A121" s="149" t="s">
        <v>327</v>
      </c>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c r="LP121"/>
      <c r="LQ121"/>
      <c r="LR121"/>
      <c r="LS121"/>
      <c r="LT121"/>
      <c r="LU121"/>
      <c r="LV121"/>
      <c r="LW121"/>
      <c r="LX121"/>
      <c r="LY121"/>
      <c r="LZ121"/>
      <c r="MA121"/>
      <c r="MB121"/>
      <c r="MC121"/>
      <c r="MD121"/>
      <c r="ME121"/>
      <c r="MF121"/>
      <c r="MG121"/>
      <c r="MH121"/>
      <c r="MI121"/>
      <c r="MJ121"/>
      <c r="MK121"/>
      <c r="ML121"/>
      <c r="MM121"/>
      <c r="MN121"/>
      <c r="MO121"/>
      <c r="MP121"/>
      <c r="MQ121"/>
      <c r="MR121"/>
      <c r="MS121"/>
      <c r="MT121"/>
      <c r="MU121"/>
      <c r="MV121"/>
      <c r="MW121"/>
      <c r="MX121"/>
      <c r="MY121"/>
      <c r="MZ121"/>
      <c r="NA121"/>
      <c r="NB121"/>
      <c r="NC121"/>
      <c r="ND121"/>
      <c r="NE121"/>
      <c r="NF121"/>
      <c r="NG121"/>
      <c r="NH121"/>
      <c r="NI121"/>
      <c r="NJ121"/>
      <c r="NK121"/>
      <c r="NL121"/>
      <c r="NM121"/>
      <c r="NN121"/>
      <c r="NO121"/>
      <c r="NP121"/>
      <c r="NQ121"/>
      <c r="NR121"/>
      <c r="NS121"/>
      <c r="NT121"/>
      <c r="NU121"/>
      <c r="NV121"/>
      <c r="NW121"/>
      <c r="NX121"/>
      <c r="NY121"/>
      <c r="NZ121"/>
      <c r="OA121"/>
      <c r="OB121"/>
      <c r="OC121"/>
      <c r="OD121"/>
      <c r="OE121"/>
      <c r="OF121"/>
      <c r="OG121"/>
      <c r="OH121"/>
      <c r="OI121"/>
      <c r="OJ121"/>
      <c r="OK121"/>
      <c r="OL121"/>
      <c r="OM121"/>
      <c r="ON121"/>
      <c r="OO121"/>
      <c r="OP121"/>
      <c r="OQ121"/>
      <c r="OR121"/>
      <c r="OS121"/>
      <c r="OT121"/>
      <c r="OU121"/>
      <c r="OV121"/>
      <c r="OW121"/>
      <c r="OX121"/>
      <c r="OY121"/>
      <c r="OZ121"/>
      <c r="PA121"/>
      <c r="PB121"/>
      <c r="PC121"/>
      <c r="PD121"/>
      <c r="PE121"/>
      <c r="PF121"/>
      <c r="PG121"/>
      <c r="PH121"/>
      <c r="PI121"/>
      <c r="PJ121"/>
      <c r="PK121"/>
      <c r="PL121"/>
      <c r="PM121"/>
      <c r="PN121"/>
      <c r="PO121"/>
      <c r="PP121"/>
      <c r="PQ121"/>
      <c r="PR121"/>
      <c r="PS121"/>
      <c r="PT121"/>
      <c r="PU121"/>
      <c r="PV121"/>
      <c r="PW121"/>
      <c r="PX121"/>
      <c r="PY121"/>
      <c r="PZ121"/>
      <c r="QA121"/>
      <c r="QB121"/>
      <c r="QC121"/>
      <c r="QD121"/>
      <c r="QE121"/>
      <c r="QF121"/>
      <c r="QG121"/>
      <c r="QH121"/>
      <c r="QI121"/>
      <c r="QJ121"/>
      <c r="QK121"/>
      <c r="QL121"/>
      <c r="QM121"/>
      <c r="QN121"/>
      <c r="QO121"/>
      <c r="QP121"/>
      <c r="QQ121"/>
      <c r="QR121"/>
      <c r="QS121"/>
      <c r="QT121"/>
      <c r="QU121"/>
      <c r="QV121"/>
      <c r="QW121"/>
      <c r="QX121"/>
      <c r="QY121"/>
      <c r="QZ121"/>
      <c r="RA121"/>
      <c r="RB121"/>
      <c r="RC121"/>
      <c r="RD121"/>
      <c r="RE121"/>
      <c r="RF121"/>
      <c r="RG121"/>
      <c r="RH121"/>
      <c r="RI121"/>
      <c r="RJ121"/>
      <c r="RK121"/>
      <c r="RL121"/>
      <c r="RM121"/>
      <c r="RN121"/>
      <c r="RO121"/>
      <c r="RP121"/>
      <c r="RQ121"/>
      <c r="RR121"/>
      <c r="RS121"/>
      <c r="RT121"/>
      <c r="RU121"/>
      <c r="RV121"/>
      <c r="RW121"/>
      <c r="RX121"/>
      <c r="RY121"/>
      <c r="RZ121"/>
      <c r="SA121"/>
      <c r="SB121"/>
      <c r="SC121"/>
      <c r="SD121"/>
      <c r="SE121"/>
      <c r="SF121"/>
      <c r="SG121"/>
      <c r="SH121"/>
      <c r="SI121"/>
      <c r="SJ121"/>
      <c r="SK121"/>
      <c r="SL121"/>
      <c r="SM121"/>
      <c r="SN121"/>
      <c r="SO121"/>
      <c r="SP121"/>
      <c r="SQ121"/>
      <c r="SR121"/>
      <c r="SS121"/>
      <c r="ST121"/>
      <c r="SU121"/>
      <c r="SV121"/>
      <c r="SW121"/>
      <c r="SX121"/>
      <c r="SY121"/>
      <c r="SZ121"/>
      <c r="TA121"/>
      <c r="TB121"/>
      <c r="TC121"/>
      <c r="TD121"/>
      <c r="TE121"/>
      <c r="TF121"/>
      <c r="TG121"/>
      <c r="TH121"/>
      <c r="TI121"/>
      <c r="TJ121"/>
      <c r="TK121"/>
      <c r="TL121"/>
      <c r="TM121"/>
      <c r="TN121"/>
      <c r="TO121"/>
      <c r="TP121"/>
      <c r="TQ121"/>
      <c r="TR121"/>
      <c r="TS121"/>
      <c r="TT121"/>
      <c r="TU121"/>
      <c r="TV121"/>
      <c r="TW121"/>
      <c r="TX121"/>
      <c r="TY121"/>
      <c r="TZ121"/>
      <c r="UA121"/>
      <c r="UB121"/>
      <c r="UC121"/>
      <c r="UD121"/>
      <c r="UE121"/>
      <c r="UF121"/>
      <c r="UG121"/>
      <c r="UH121"/>
      <c r="UI121"/>
      <c r="UJ121"/>
      <c r="UK121"/>
      <c r="UL121"/>
      <c r="UM121"/>
      <c r="UN121"/>
      <c r="UO121"/>
      <c r="UP121"/>
      <c r="UQ121"/>
      <c r="UR121"/>
      <c r="US121"/>
      <c r="UT121"/>
      <c r="UU121"/>
      <c r="UV121"/>
      <c r="UW121"/>
      <c r="UX121"/>
      <c r="UY121"/>
      <c r="UZ121"/>
      <c r="VA121"/>
      <c r="VB121"/>
      <c r="VC121"/>
      <c r="VD121"/>
      <c r="VE121"/>
      <c r="VF121"/>
      <c r="VG121"/>
      <c r="VH121"/>
      <c r="VI121"/>
      <c r="VJ121"/>
      <c r="VK121"/>
      <c r="VL121"/>
      <c r="VM121"/>
      <c r="VN121"/>
      <c r="VO121"/>
      <c r="VP121"/>
      <c r="VQ121"/>
      <c r="VR121"/>
      <c r="VS121"/>
      <c r="VT121"/>
      <c r="VU121"/>
      <c r="VV121"/>
      <c r="VW121"/>
      <c r="VX121"/>
      <c r="VY121"/>
      <c r="VZ121"/>
      <c r="WA121"/>
      <c r="WB121"/>
      <c r="WC121"/>
      <c r="WD121"/>
      <c r="WE121"/>
      <c r="WF121"/>
      <c r="WG121"/>
      <c r="WH121"/>
      <c r="WI121"/>
      <c r="WJ121"/>
      <c r="WK121"/>
      <c r="WL121"/>
      <c r="WM121"/>
      <c r="WN121"/>
      <c r="WO121"/>
      <c r="WP121"/>
      <c r="WQ121"/>
      <c r="WR121"/>
      <c r="WS121"/>
      <c r="WT121"/>
      <c r="WU121"/>
      <c r="WV121"/>
      <c r="WW121"/>
      <c r="WX121"/>
      <c r="WY121"/>
      <c r="WZ121"/>
      <c r="XA121"/>
      <c r="XB121"/>
      <c r="XC121"/>
      <c r="XD121"/>
      <c r="XE121"/>
      <c r="XF121"/>
      <c r="XG121"/>
      <c r="XH121"/>
      <c r="XI121"/>
      <c r="XJ121"/>
      <c r="XK121"/>
      <c r="XL121"/>
      <c r="XM121"/>
      <c r="XN121"/>
      <c r="XO121"/>
      <c r="XP121"/>
      <c r="XQ121"/>
      <c r="XR121"/>
      <c r="XS121"/>
      <c r="XT121"/>
      <c r="XU121"/>
      <c r="XV121"/>
      <c r="XW121"/>
      <c r="XX121"/>
      <c r="XY121"/>
      <c r="XZ121"/>
      <c r="YA121"/>
      <c r="YB121"/>
      <c r="YC121"/>
      <c r="YD121"/>
      <c r="YE121"/>
      <c r="YF121"/>
      <c r="YG121"/>
      <c r="YH121"/>
      <c r="YI121"/>
      <c r="YJ121"/>
      <c r="YK121"/>
      <c r="YL121"/>
      <c r="YM121"/>
      <c r="YN121"/>
      <c r="YO121"/>
      <c r="YP121"/>
      <c r="YQ121"/>
      <c r="YR121"/>
      <c r="YS121"/>
      <c r="YT121"/>
      <c r="YU121"/>
      <c r="YV121"/>
      <c r="YW121"/>
      <c r="YX121"/>
      <c r="YY121"/>
      <c r="YZ121"/>
      <c r="ZA121"/>
      <c r="ZB121"/>
      <c r="ZC121"/>
      <c r="ZD121"/>
      <c r="ZE121"/>
      <c r="ZF121"/>
      <c r="ZG121"/>
      <c r="ZH121"/>
      <c r="ZI121"/>
      <c r="ZJ121"/>
      <c r="ZK121"/>
      <c r="ZL121"/>
      <c r="ZM121"/>
      <c r="ZN121"/>
      <c r="ZO121"/>
      <c r="ZP121"/>
      <c r="ZQ121"/>
      <c r="ZR121"/>
      <c r="ZS121"/>
      <c r="ZT121"/>
      <c r="ZU121"/>
      <c r="ZV121"/>
      <c r="ZW121"/>
      <c r="ZX121"/>
      <c r="ZY121"/>
      <c r="ZZ121"/>
    </row>
    <row r="122" spans="1:702" s="18" customFormat="1">
      <c r="A122" s="16" t="s">
        <v>175</v>
      </c>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c r="LP122"/>
      <c r="LQ122"/>
      <c r="LR122"/>
      <c r="LS122"/>
      <c r="LT122"/>
      <c r="LU122"/>
      <c r="LV122"/>
      <c r="LW122"/>
      <c r="LX122"/>
      <c r="LY122"/>
      <c r="LZ122"/>
      <c r="MA122"/>
      <c r="MB122"/>
      <c r="MC122"/>
      <c r="MD122"/>
      <c r="ME122"/>
      <c r="MF122"/>
      <c r="MG122"/>
      <c r="MH122"/>
      <c r="MI122"/>
      <c r="MJ122"/>
      <c r="MK122"/>
      <c r="ML122"/>
      <c r="MM122"/>
      <c r="MN122"/>
      <c r="MO122"/>
      <c r="MP122"/>
      <c r="MQ122"/>
      <c r="MR122"/>
      <c r="MS122"/>
      <c r="MT122"/>
      <c r="MU122"/>
      <c r="MV122"/>
      <c r="MW122"/>
      <c r="MX122"/>
      <c r="MY122"/>
      <c r="MZ122"/>
      <c r="NA122"/>
      <c r="NB122"/>
      <c r="NC122"/>
      <c r="ND122"/>
      <c r="NE122"/>
      <c r="NF122"/>
      <c r="NG122"/>
      <c r="NH122"/>
      <c r="NI122"/>
      <c r="NJ122"/>
      <c r="NK122"/>
      <c r="NL122"/>
      <c r="NM122"/>
      <c r="NN122"/>
      <c r="NO122"/>
      <c r="NP122"/>
      <c r="NQ122"/>
      <c r="NR122"/>
      <c r="NS122"/>
      <c r="NT122"/>
      <c r="NU122"/>
      <c r="NV122"/>
      <c r="NW122"/>
      <c r="NX122"/>
      <c r="NY122"/>
      <c r="NZ122"/>
      <c r="OA122"/>
      <c r="OB122"/>
      <c r="OC122"/>
      <c r="OD122"/>
      <c r="OE122"/>
      <c r="OF122"/>
      <c r="OG122"/>
      <c r="OH122"/>
      <c r="OI122"/>
      <c r="OJ122"/>
      <c r="OK122"/>
      <c r="OL122"/>
      <c r="OM122"/>
      <c r="ON122"/>
      <c r="OO122"/>
      <c r="OP122"/>
      <c r="OQ122"/>
      <c r="OR122"/>
      <c r="OS122"/>
      <c r="OT122"/>
      <c r="OU122"/>
      <c r="OV122"/>
      <c r="OW122"/>
      <c r="OX122"/>
      <c r="OY122"/>
      <c r="OZ122"/>
      <c r="PA122"/>
      <c r="PB122"/>
      <c r="PC122"/>
      <c r="PD122"/>
      <c r="PE122"/>
      <c r="PF122"/>
      <c r="PG122"/>
      <c r="PH122"/>
      <c r="PI122"/>
      <c r="PJ122"/>
      <c r="PK122"/>
      <c r="PL122"/>
      <c r="PM122"/>
      <c r="PN122"/>
      <c r="PO122"/>
      <c r="PP122"/>
      <c r="PQ122"/>
      <c r="PR122"/>
      <c r="PS122"/>
      <c r="PT122"/>
      <c r="PU122"/>
      <c r="PV122"/>
      <c r="PW122"/>
      <c r="PX122"/>
      <c r="PY122"/>
      <c r="PZ122"/>
      <c r="QA122"/>
      <c r="QB122"/>
      <c r="QC122"/>
      <c r="QD122"/>
      <c r="QE122"/>
      <c r="QF122"/>
      <c r="QG122"/>
      <c r="QH122"/>
      <c r="QI122"/>
      <c r="QJ122"/>
      <c r="QK122"/>
      <c r="QL122"/>
      <c r="QM122"/>
      <c r="QN122"/>
      <c r="QO122"/>
      <c r="QP122"/>
      <c r="QQ122"/>
      <c r="QR122"/>
      <c r="QS122"/>
      <c r="QT122"/>
      <c r="QU122"/>
      <c r="QV122"/>
      <c r="QW122"/>
      <c r="QX122"/>
      <c r="QY122"/>
      <c r="QZ122"/>
      <c r="RA122"/>
      <c r="RB122"/>
      <c r="RC122"/>
      <c r="RD122"/>
      <c r="RE122"/>
      <c r="RF122"/>
      <c r="RG122"/>
      <c r="RH122"/>
      <c r="RI122"/>
      <c r="RJ122"/>
      <c r="RK122"/>
      <c r="RL122"/>
      <c r="RM122"/>
      <c r="RN122"/>
      <c r="RO122"/>
      <c r="RP122"/>
      <c r="RQ122"/>
      <c r="RR122"/>
      <c r="RS122"/>
      <c r="RT122"/>
      <c r="RU122"/>
      <c r="RV122"/>
      <c r="RW122"/>
      <c r="RX122"/>
      <c r="RY122"/>
      <c r="RZ122"/>
      <c r="SA122"/>
      <c r="SB122"/>
      <c r="SC122"/>
      <c r="SD122"/>
      <c r="SE122"/>
      <c r="SF122"/>
      <c r="SG122"/>
      <c r="SH122"/>
      <c r="SI122"/>
      <c r="SJ122"/>
      <c r="SK122"/>
      <c r="SL122"/>
      <c r="SM122"/>
      <c r="SN122"/>
      <c r="SO122"/>
      <c r="SP122"/>
      <c r="SQ122"/>
      <c r="SR122"/>
      <c r="SS122"/>
      <c r="ST122"/>
      <c r="SU122"/>
      <c r="SV122"/>
      <c r="SW122"/>
      <c r="SX122"/>
      <c r="SY122"/>
      <c r="SZ122"/>
      <c r="TA122"/>
      <c r="TB122"/>
      <c r="TC122"/>
      <c r="TD122"/>
      <c r="TE122"/>
      <c r="TF122"/>
      <c r="TG122"/>
      <c r="TH122"/>
      <c r="TI122"/>
      <c r="TJ122"/>
      <c r="TK122"/>
      <c r="TL122"/>
      <c r="TM122"/>
      <c r="TN122"/>
      <c r="TO122"/>
      <c r="TP122"/>
      <c r="TQ122"/>
      <c r="TR122"/>
      <c r="TS122"/>
      <c r="TT122"/>
      <c r="TU122"/>
      <c r="TV122"/>
      <c r="TW122"/>
      <c r="TX122"/>
      <c r="TY122"/>
      <c r="TZ122"/>
      <c r="UA122"/>
      <c r="UB122"/>
      <c r="UC122"/>
      <c r="UD122"/>
      <c r="UE122"/>
      <c r="UF122"/>
      <c r="UG122"/>
      <c r="UH122"/>
      <c r="UI122"/>
      <c r="UJ122"/>
      <c r="UK122"/>
      <c r="UL122"/>
      <c r="UM122"/>
      <c r="UN122"/>
      <c r="UO122"/>
      <c r="UP122"/>
      <c r="UQ122"/>
      <c r="UR122"/>
      <c r="US122"/>
      <c r="UT122"/>
      <c r="UU122"/>
      <c r="UV122"/>
      <c r="UW122"/>
      <c r="UX122"/>
      <c r="UY122"/>
      <c r="UZ122"/>
      <c r="VA122"/>
      <c r="VB122"/>
      <c r="VC122"/>
      <c r="VD122"/>
      <c r="VE122"/>
      <c r="VF122"/>
      <c r="VG122"/>
      <c r="VH122"/>
      <c r="VI122"/>
      <c r="VJ122"/>
      <c r="VK122"/>
      <c r="VL122"/>
      <c r="VM122"/>
      <c r="VN122"/>
      <c r="VO122"/>
      <c r="VP122"/>
      <c r="VQ122"/>
      <c r="VR122"/>
      <c r="VS122"/>
      <c r="VT122"/>
      <c r="VU122"/>
      <c r="VV122"/>
      <c r="VW122"/>
      <c r="VX122"/>
      <c r="VY122"/>
      <c r="VZ122"/>
      <c r="WA122"/>
      <c r="WB122"/>
      <c r="WC122"/>
      <c r="WD122"/>
      <c r="WE122"/>
      <c r="WF122"/>
      <c r="WG122"/>
      <c r="WH122"/>
      <c r="WI122"/>
      <c r="WJ122"/>
      <c r="WK122"/>
      <c r="WL122"/>
      <c r="WM122"/>
      <c r="WN122"/>
      <c r="WO122"/>
      <c r="WP122"/>
      <c r="WQ122"/>
      <c r="WR122"/>
      <c r="WS122"/>
      <c r="WT122"/>
      <c r="WU122"/>
      <c r="WV122"/>
      <c r="WW122"/>
      <c r="WX122"/>
      <c r="WY122"/>
      <c r="WZ122"/>
      <c r="XA122"/>
      <c r="XB122"/>
      <c r="XC122"/>
      <c r="XD122"/>
      <c r="XE122"/>
      <c r="XF122"/>
      <c r="XG122"/>
      <c r="XH122"/>
      <c r="XI122"/>
      <c r="XJ122"/>
      <c r="XK122"/>
      <c r="XL122"/>
      <c r="XM122"/>
      <c r="XN122"/>
      <c r="XO122"/>
      <c r="XP122"/>
      <c r="XQ122"/>
      <c r="XR122"/>
      <c r="XS122"/>
      <c r="XT122"/>
      <c r="XU122"/>
      <c r="XV122"/>
      <c r="XW122"/>
      <c r="XX122"/>
      <c r="XY122"/>
      <c r="XZ122"/>
      <c r="YA122"/>
      <c r="YB122"/>
      <c r="YC122"/>
      <c r="YD122"/>
      <c r="YE122"/>
      <c r="YF122"/>
      <c r="YG122"/>
      <c r="YH122"/>
      <c r="YI122"/>
      <c r="YJ122"/>
      <c r="YK122"/>
      <c r="YL122"/>
      <c r="YM122"/>
      <c r="YN122"/>
      <c r="YO122"/>
      <c r="YP122"/>
      <c r="YQ122"/>
      <c r="YR122"/>
      <c r="YS122"/>
      <c r="YT122"/>
      <c r="YU122"/>
      <c r="YV122"/>
      <c r="YW122"/>
      <c r="YX122"/>
      <c r="YY122"/>
      <c r="YZ122"/>
      <c r="ZA122"/>
      <c r="ZB122"/>
      <c r="ZC122"/>
      <c r="ZD122"/>
      <c r="ZE122"/>
      <c r="ZF122"/>
      <c r="ZG122"/>
      <c r="ZH122"/>
      <c r="ZI122"/>
      <c r="ZJ122"/>
      <c r="ZK122"/>
      <c r="ZL122"/>
      <c r="ZM122"/>
      <c r="ZN122"/>
      <c r="ZO122"/>
      <c r="ZP122"/>
      <c r="ZQ122"/>
      <c r="ZR122"/>
      <c r="ZS122"/>
      <c r="ZT122"/>
      <c r="ZU122"/>
      <c r="ZV122"/>
      <c r="ZW122"/>
      <c r="ZX122"/>
      <c r="ZY122"/>
      <c r="ZZ122"/>
    </row>
    <row r="123" spans="1:702" s="18" customFormat="1">
      <c r="A123" s="16" t="s">
        <v>68</v>
      </c>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c r="LP123"/>
      <c r="LQ123"/>
      <c r="LR123"/>
      <c r="LS123"/>
      <c r="LT123"/>
      <c r="LU123"/>
      <c r="LV123"/>
      <c r="LW123"/>
      <c r="LX123"/>
      <c r="LY123"/>
      <c r="LZ123"/>
      <c r="MA123"/>
      <c r="MB123"/>
      <c r="MC123"/>
      <c r="MD123"/>
      <c r="ME123"/>
      <c r="MF123"/>
      <c r="MG123"/>
      <c r="MH123"/>
      <c r="MI123"/>
      <c r="MJ123"/>
      <c r="MK123"/>
      <c r="ML123"/>
      <c r="MM123"/>
      <c r="MN123"/>
      <c r="MO123"/>
      <c r="MP123"/>
      <c r="MQ123"/>
      <c r="MR123"/>
      <c r="MS123"/>
      <c r="MT123"/>
      <c r="MU123"/>
      <c r="MV123"/>
      <c r="MW123"/>
      <c r="MX123"/>
      <c r="MY123"/>
      <c r="MZ123"/>
      <c r="NA123"/>
      <c r="NB123"/>
      <c r="NC123"/>
      <c r="ND123"/>
      <c r="NE123"/>
      <c r="NF123"/>
      <c r="NG123"/>
      <c r="NH123"/>
      <c r="NI123"/>
      <c r="NJ123"/>
      <c r="NK123"/>
      <c r="NL123"/>
      <c r="NM123"/>
      <c r="NN123"/>
      <c r="NO123"/>
      <c r="NP123"/>
      <c r="NQ123"/>
      <c r="NR123"/>
      <c r="NS123"/>
      <c r="NT123"/>
      <c r="NU123"/>
      <c r="NV123"/>
      <c r="NW123"/>
      <c r="NX123"/>
      <c r="NY123"/>
      <c r="NZ123"/>
      <c r="OA123"/>
      <c r="OB123"/>
      <c r="OC123"/>
      <c r="OD123"/>
      <c r="OE123"/>
      <c r="OF123"/>
      <c r="OG123"/>
      <c r="OH123"/>
      <c r="OI123"/>
      <c r="OJ123"/>
      <c r="OK123"/>
      <c r="OL123"/>
      <c r="OM123"/>
      <c r="ON123"/>
      <c r="OO123"/>
      <c r="OP123"/>
      <c r="OQ123"/>
      <c r="OR123"/>
      <c r="OS123"/>
      <c r="OT123"/>
      <c r="OU123"/>
      <c r="OV123"/>
      <c r="OW123"/>
      <c r="OX123"/>
      <c r="OY123"/>
      <c r="OZ123"/>
      <c r="PA123"/>
      <c r="PB123"/>
      <c r="PC123"/>
      <c r="PD123"/>
      <c r="PE123"/>
      <c r="PF123"/>
      <c r="PG123"/>
      <c r="PH123"/>
      <c r="PI123"/>
      <c r="PJ123"/>
      <c r="PK123"/>
      <c r="PL123"/>
      <c r="PM123"/>
      <c r="PN123"/>
      <c r="PO123"/>
      <c r="PP123"/>
      <c r="PQ123"/>
      <c r="PR123"/>
      <c r="PS123"/>
      <c r="PT123"/>
      <c r="PU123"/>
      <c r="PV123"/>
      <c r="PW123"/>
      <c r="PX123"/>
      <c r="PY123"/>
      <c r="PZ123"/>
      <c r="QA123"/>
      <c r="QB123"/>
      <c r="QC123"/>
      <c r="QD123"/>
      <c r="QE123"/>
      <c r="QF123"/>
      <c r="QG123"/>
      <c r="QH123"/>
      <c r="QI123"/>
      <c r="QJ123"/>
      <c r="QK123"/>
      <c r="QL123"/>
      <c r="QM123"/>
      <c r="QN123"/>
      <c r="QO123"/>
      <c r="QP123"/>
      <c r="QQ123"/>
      <c r="QR123"/>
      <c r="QS123"/>
      <c r="QT123"/>
      <c r="QU123"/>
      <c r="QV123"/>
      <c r="QW123"/>
      <c r="QX123"/>
      <c r="QY123"/>
      <c r="QZ123"/>
      <c r="RA123"/>
      <c r="RB123"/>
      <c r="RC123"/>
      <c r="RD123"/>
      <c r="RE123"/>
      <c r="RF123"/>
      <c r="RG123"/>
      <c r="RH123"/>
      <c r="RI123"/>
      <c r="RJ123"/>
      <c r="RK123"/>
      <c r="RL123"/>
      <c r="RM123"/>
      <c r="RN123"/>
      <c r="RO123"/>
      <c r="RP123"/>
      <c r="RQ123"/>
      <c r="RR123"/>
      <c r="RS123"/>
      <c r="RT123"/>
      <c r="RU123"/>
      <c r="RV123"/>
      <c r="RW123"/>
      <c r="RX123"/>
      <c r="RY123"/>
      <c r="RZ123"/>
      <c r="SA123"/>
      <c r="SB123"/>
      <c r="SC123"/>
      <c r="SD123"/>
      <c r="SE123"/>
      <c r="SF123"/>
      <c r="SG123"/>
      <c r="SH123"/>
      <c r="SI123"/>
      <c r="SJ123"/>
      <c r="SK123"/>
      <c r="SL123"/>
      <c r="SM123"/>
      <c r="SN123"/>
      <c r="SO123"/>
      <c r="SP123"/>
      <c r="SQ123"/>
      <c r="SR123"/>
      <c r="SS123"/>
      <c r="ST123"/>
      <c r="SU123"/>
      <c r="SV123"/>
      <c r="SW123"/>
      <c r="SX123"/>
      <c r="SY123"/>
      <c r="SZ123"/>
      <c r="TA123"/>
      <c r="TB123"/>
      <c r="TC123"/>
      <c r="TD123"/>
      <c r="TE123"/>
      <c r="TF123"/>
      <c r="TG123"/>
      <c r="TH123"/>
      <c r="TI123"/>
      <c r="TJ123"/>
      <c r="TK123"/>
      <c r="TL123"/>
      <c r="TM123"/>
      <c r="TN123"/>
      <c r="TO123"/>
      <c r="TP123"/>
      <c r="TQ123"/>
      <c r="TR123"/>
      <c r="TS123"/>
      <c r="TT123"/>
      <c r="TU123"/>
      <c r="TV123"/>
      <c r="TW123"/>
      <c r="TX123"/>
      <c r="TY123"/>
      <c r="TZ123"/>
      <c r="UA123"/>
      <c r="UB123"/>
      <c r="UC123"/>
      <c r="UD123"/>
      <c r="UE123"/>
      <c r="UF123"/>
      <c r="UG123"/>
      <c r="UH123"/>
      <c r="UI123"/>
      <c r="UJ123"/>
      <c r="UK123"/>
      <c r="UL123"/>
      <c r="UM123"/>
      <c r="UN123"/>
      <c r="UO123"/>
      <c r="UP123"/>
      <c r="UQ123"/>
      <c r="UR123"/>
      <c r="US123"/>
      <c r="UT123"/>
      <c r="UU123"/>
      <c r="UV123"/>
      <c r="UW123"/>
      <c r="UX123"/>
      <c r="UY123"/>
      <c r="UZ123"/>
      <c r="VA123"/>
      <c r="VB123"/>
      <c r="VC123"/>
      <c r="VD123"/>
      <c r="VE123"/>
      <c r="VF123"/>
      <c r="VG123"/>
      <c r="VH123"/>
      <c r="VI123"/>
      <c r="VJ123"/>
      <c r="VK123"/>
      <c r="VL123"/>
      <c r="VM123"/>
      <c r="VN123"/>
      <c r="VO123"/>
      <c r="VP123"/>
      <c r="VQ123"/>
      <c r="VR123"/>
      <c r="VS123"/>
      <c r="VT123"/>
      <c r="VU123"/>
      <c r="VV123"/>
      <c r="VW123"/>
      <c r="VX123"/>
      <c r="VY123"/>
      <c r="VZ123"/>
      <c r="WA123"/>
      <c r="WB123"/>
      <c r="WC123"/>
      <c r="WD123"/>
      <c r="WE123"/>
      <c r="WF123"/>
      <c r="WG123"/>
      <c r="WH123"/>
      <c r="WI123"/>
      <c r="WJ123"/>
      <c r="WK123"/>
      <c r="WL123"/>
      <c r="WM123"/>
      <c r="WN123"/>
      <c r="WO123"/>
      <c r="WP123"/>
      <c r="WQ123"/>
      <c r="WR123"/>
      <c r="WS123"/>
      <c r="WT123"/>
      <c r="WU123"/>
      <c r="WV123"/>
      <c r="WW123"/>
      <c r="WX123"/>
      <c r="WY123"/>
      <c r="WZ123"/>
      <c r="XA123"/>
      <c r="XB123"/>
      <c r="XC123"/>
      <c r="XD123"/>
      <c r="XE123"/>
      <c r="XF123"/>
      <c r="XG123"/>
      <c r="XH123"/>
      <c r="XI123"/>
      <c r="XJ123"/>
      <c r="XK123"/>
      <c r="XL123"/>
      <c r="XM123"/>
      <c r="XN123"/>
      <c r="XO123"/>
      <c r="XP123"/>
      <c r="XQ123"/>
      <c r="XR123"/>
      <c r="XS123"/>
      <c r="XT123"/>
      <c r="XU123"/>
      <c r="XV123"/>
      <c r="XW123"/>
      <c r="XX123"/>
      <c r="XY123"/>
      <c r="XZ123"/>
      <c r="YA123"/>
      <c r="YB123"/>
      <c r="YC123"/>
      <c r="YD123"/>
      <c r="YE123"/>
      <c r="YF123"/>
      <c r="YG123"/>
      <c r="YH123"/>
      <c r="YI123"/>
      <c r="YJ123"/>
      <c r="YK123"/>
      <c r="YL123"/>
      <c r="YM123"/>
      <c r="YN123"/>
      <c r="YO123"/>
      <c r="YP123"/>
      <c r="YQ123"/>
      <c r="YR123"/>
      <c r="YS123"/>
      <c r="YT123"/>
      <c r="YU123"/>
      <c r="YV123"/>
      <c r="YW123"/>
      <c r="YX123"/>
      <c r="YY123"/>
      <c r="YZ123"/>
      <c r="ZA123"/>
      <c r="ZB123"/>
      <c r="ZC123"/>
      <c r="ZD123"/>
      <c r="ZE123"/>
      <c r="ZF123"/>
      <c r="ZG123"/>
      <c r="ZH123"/>
      <c r="ZI123"/>
      <c r="ZJ123"/>
      <c r="ZK123"/>
      <c r="ZL123"/>
      <c r="ZM123"/>
      <c r="ZN123"/>
      <c r="ZO123"/>
      <c r="ZP123"/>
      <c r="ZQ123"/>
      <c r="ZR123"/>
      <c r="ZS123"/>
      <c r="ZT123"/>
      <c r="ZU123"/>
      <c r="ZV123"/>
      <c r="ZW123"/>
      <c r="ZX123"/>
      <c r="ZY123"/>
      <c r="ZZ123"/>
    </row>
    <row r="124" spans="1:702" s="18" customFormat="1">
      <c r="A124" s="16" t="s">
        <v>69</v>
      </c>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c r="LP124"/>
      <c r="LQ124"/>
      <c r="LR124"/>
      <c r="LS124"/>
      <c r="LT124"/>
      <c r="LU124"/>
      <c r="LV124"/>
      <c r="LW124"/>
      <c r="LX124"/>
      <c r="LY124"/>
      <c r="LZ124"/>
      <c r="MA124"/>
      <c r="MB124"/>
      <c r="MC124"/>
      <c r="MD124"/>
      <c r="ME124"/>
      <c r="MF124"/>
      <c r="MG124"/>
      <c r="MH124"/>
      <c r="MI124"/>
      <c r="MJ124"/>
      <c r="MK124"/>
      <c r="ML124"/>
      <c r="MM124"/>
      <c r="MN124"/>
      <c r="MO124"/>
      <c r="MP124"/>
      <c r="MQ124"/>
      <c r="MR124"/>
      <c r="MS124"/>
      <c r="MT124"/>
      <c r="MU124"/>
      <c r="MV124"/>
      <c r="MW124"/>
      <c r="MX124"/>
      <c r="MY124"/>
      <c r="MZ124"/>
      <c r="NA124"/>
      <c r="NB124"/>
      <c r="NC124"/>
      <c r="ND124"/>
      <c r="NE124"/>
      <c r="NF124"/>
      <c r="NG124"/>
      <c r="NH124"/>
      <c r="NI124"/>
      <c r="NJ124"/>
      <c r="NK124"/>
      <c r="NL124"/>
      <c r="NM124"/>
      <c r="NN124"/>
      <c r="NO124"/>
      <c r="NP124"/>
      <c r="NQ124"/>
      <c r="NR124"/>
      <c r="NS124"/>
      <c r="NT124"/>
      <c r="NU124"/>
      <c r="NV124"/>
      <c r="NW124"/>
      <c r="NX124"/>
      <c r="NY124"/>
      <c r="NZ124"/>
      <c r="OA124"/>
      <c r="OB124"/>
      <c r="OC124"/>
      <c r="OD124"/>
      <c r="OE124"/>
      <c r="OF124"/>
      <c r="OG124"/>
      <c r="OH124"/>
      <c r="OI124"/>
      <c r="OJ124"/>
      <c r="OK124"/>
      <c r="OL124"/>
      <c r="OM124"/>
      <c r="ON124"/>
      <c r="OO124"/>
      <c r="OP124"/>
      <c r="OQ124"/>
      <c r="OR124"/>
      <c r="OS124"/>
      <c r="OT124"/>
      <c r="OU124"/>
      <c r="OV124"/>
      <c r="OW124"/>
      <c r="OX124"/>
      <c r="OY124"/>
      <c r="OZ124"/>
      <c r="PA124"/>
      <c r="PB124"/>
      <c r="PC124"/>
      <c r="PD124"/>
      <c r="PE124"/>
      <c r="PF124"/>
      <c r="PG124"/>
      <c r="PH124"/>
      <c r="PI124"/>
      <c r="PJ124"/>
      <c r="PK124"/>
      <c r="PL124"/>
      <c r="PM124"/>
      <c r="PN124"/>
      <c r="PO124"/>
      <c r="PP124"/>
      <c r="PQ124"/>
      <c r="PR124"/>
      <c r="PS124"/>
      <c r="PT124"/>
      <c r="PU124"/>
      <c r="PV124"/>
      <c r="PW124"/>
      <c r="PX124"/>
      <c r="PY124"/>
      <c r="PZ124"/>
      <c r="QA124"/>
      <c r="QB124"/>
      <c r="QC124"/>
      <c r="QD124"/>
      <c r="QE124"/>
      <c r="QF124"/>
      <c r="QG124"/>
      <c r="QH124"/>
      <c r="QI124"/>
      <c r="QJ124"/>
      <c r="QK124"/>
      <c r="QL124"/>
      <c r="QM124"/>
      <c r="QN124"/>
      <c r="QO124"/>
      <c r="QP124"/>
      <c r="QQ124"/>
      <c r="QR124"/>
      <c r="QS124"/>
      <c r="QT124"/>
      <c r="QU124"/>
      <c r="QV124"/>
      <c r="QW124"/>
      <c r="QX124"/>
      <c r="QY124"/>
      <c r="QZ124"/>
      <c r="RA124"/>
      <c r="RB124"/>
      <c r="RC124"/>
      <c r="RD124"/>
      <c r="RE124"/>
      <c r="RF124"/>
      <c r="RG124"/>
      <c r="RH124"/>
      <c r="RI124"/>
      <c r="RJ124"/>
      <c r="RK124"/>
      <c r="RL124"/>
      <c r="RM124"/>
      <c r="RN124"/>
      <c r="RO124"/>
      <c r="RP124"/>
      <c r="RQ124"/>
      <c r="RR124"/>
      <c r="RS124"/>
      <c r="RT124"/>
      <c r="RU124"/>
      <c r="RV124"/>
      <c r="RW124"/>
      <c r="RX124"/>
      <c r="RY124"/>
      <c r="RZ124"/>
      <c r="SA124"/>
      <c r="SB124"/>
      <c r="SC124"/>
      <c r="SD124"/>
      <c r="SE124"/>
      <c r="SF124"/>
      <c r="SG124"/>
      <c r="SH124"/>
      <c r="SI124"/>
      <c r="SJ124"/>
      <c r="SK124"/>
      <c r="SL124"/>
      <c r="SM124"/>
      <c r="SN124"/>
      <c r="SO124"/>
      <c r="SP124"/>
      <c r="SQ124"/>
      <c r="SR124"/>
      <c r="SS124"/>
      <c r="ST124"/>
      <c r="SU124"/>
      <c r="SV124"/>
      <c r="SW124"/>
      <c r="SX124"/>
      <c r="SY124"/>
      <c r="SZ124"/>
      <c r="TA124"/>
      <c r="TB124"/>
      <c r="TC124"/>
      <c r="TD124"/>
      <c r="TE124"/>
      <c r="TF124"/>
      <c r="TG124"/>
      <c r="TH124"/>
      <c r="TI124"/>
      <c r="TJ124"/>
      <c r="TK124"/>
      <c r="TL124"/>
      <c r="TM124"/>
      <c r="TN124"/>
      <c r="TO124"/>
      <c r="TP124"/>
      <c r="TQ124"/>
      <c r="TR124"/>
      <c r="TS124"/>
      <c r="TT124"/>
      <c r="TU124"/>
      <c r="TV124"/>
      <c r="TW124"/>
      <c r="TX124"/>
      <c r="TY124"/>
      <c r="TZ124"/>
      <c r="UA124"/>
      <c r="UB124"/>
      <c r="UC124"/>
      <c r="UD124"/>
      <c r="UE124"/>
      <c r="UF124"/>
      <c r="UG124"/>
      <c r="UH124"/>
      <c r="UI124"/>
      <c r="UJ124"/>
      <c r="UK124"/>
      <c r="UL124"/>
      <c r="UM124"/>
      <c r="UN124"/>
      <c r="UO124"/>
      <c r="UP124"/>
      <c r="UQ124"/>
      <c r="UR124"/>
      <c r="US124"/>
      <c r="UT124"/>
      <c r="UU124"/>
      <c r="UV124"/>
      <c r="UW124"/>
      <c r="UX124"/>
      <c r="UY124"/>
      <c r="UZ124"/>
      <c r="VA124"/>
      <c r="VB124"/>
      <c r="VC124"/>
      <c r="VD124"/>
      <c r="VE124"/>
      <c r="VF124"/>
      <c r="VG124"/>
      <c r="VH124"/>
      <c r="VI124"/>
      <c r="VJ124"/>
      <c r="VK124"/>
      <c r="VL124"/>
      <c r="VM124"/>
      <c r="VN124"/>
      <c r="VO124"/>
      <c r="VP124"/>
      <c r="VQ124"/>
      <c r="VR124"/>
      <c r="VS124"/>
      <c r="VT124"/>
      <c r="VU124"/>
      <c r="VV124"/>
      <c r="VW124"/>
      <c r="VX124"/>
      <c r="VY124"/>
      <c r="VZ124"/>
      <c r="WA124"/>
      <c r="WB124"/>
      <c r="WC124"/>
      <c r="WD124"/>
      <c r="WE124"/>
      <c r="WF124"/>
      <c r="WG124"/>
      <c r="WH124"/>
      <c r="WI124"/>
      <c r="WJ124"/>
      <c r="WK124"/>
      <c r="WL124"/>
      <c r="WM124"/>
      <c r="WN124"/>
      <c r="WO124"/>
      <c r="WP124"/>
      <c r="WQ124"/>
      <c r="WR124"/>
      <c r="WS124"/>
      <c r="WT124"/>
      <c r="WU124"/>
      <c r="WV124"/>
      <c r="WW124"/>
      <c r="WX124"/>
      <c r="WY124"/>
      <c r="WZ124"/>
      <c r="XA124"/>
      <c r="XB124"/>
      <c r="XC124"/>
      <c r="XD124"/>
      <c r="XE124"/>
      <c r="XF124"/>
      <c r="XG124"/>
      <c r="XH124"/>
      <c r="XI124"/>
      <c r="XJ124"/>
      <c r="XK124"/>
      <c r="XL124"/>
      <c r="XM124"/>
      <c r="XN124"/>
      <c r="XO124"/>
      <c r="XP124"/>
      <c r="XQ124"/>
      <c r="XR124"/>
      <c r="XS124"/>
      <c r="XT124"/>
      <c r="XU124"/>
      <c r="XV124"/>
      <c r="XW124"/>
      <c r="XX124"/>
      <c r="XY124"/>
      <c r="XZ124"/>
      <c r="YA124"/>
      <c r="YB124"/>
      <c r="YC124"/>
      <c r="YD124"/>
      <c r="YE124"/>
      <c r="YF124"/>
      <c r="YG124"/>
      <c r="YH124"/>
      <c r="YI124"/>
      <c r="YJ124"/>
      <c r="YK124"/>
      <c r="YL124"/>
      <c r="YM124"/>
      <c r="YN124"/>
      <c r="YO124"/>
      <c r="YP124"/>
      <c r="YQ124"/>
      <c r="YR124"/>
      <c r="YS124"/>
      <c r="YT124"/>
      <c r="YU124"/>
      <c r="YV124"/>
      <c r="YW124"/>
      <c r="YX124"/>
      <c r="YY124"/>
      <c r="YZ124"/>
      <c r="ZA124"/>
      <c r="ZB124"/>
      <c r="ZC124"/>
      <c r="ZD124"/>
      <c r="ZE124"/>
      <c r="ZF124"/>
      <c r="ZG124"/>
      <c r="ZH124"/>
      <c r="ZI124"/>
      <c r="ZJ124"/>
      <c r="ZK124"/>
      <c r="ZL124"/>
      <c r="ZM124"/>
      <c r="ZN124"/>
      <c r="ZO124"/>
      <c r="ZP124"/>
      <c r="ZQ124"/>
      <c r="ZR124"/>
      <c r="ZS124"/>
      <c r="ZT124"/>
      <c r="ZU124"/>
      <c r="ZV124"/>
      <c r="ZW124"/>
      <c r="ZX124"/>
      <c r="ZY124"/>
      <c r="ZZ124"/>
    </row>
    <row r="125" spans="1:702" s="18" customFormat="1">
      <c r="A125" s="16" t="s">
        <v>189</v>
      </c>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c r="LP125"/>
      <c r="LQ125"/>
      <c r="LR125"/>
      <c r="LS125"/>
      <c r="LT125"/>
      <c r="LU125"/>
      <c r="LV125"/>
      <c r="LW125"/>
      <c r="LX125"/>
      <c r="LY125"/>
      <c r="LZ125"/>
      <c r="MA125"/>
      <c r="MB125"/>
      <c r="MC125"/>
      <c r="MD125"/>
      <c r="ME125"/>
      <c r="MF125"/>
      <c r="MG125"/>
      <c r="MH125"/>
      <c r="MI125"/>
      <c r="MJ125"/>
      <c r="MK125"/>
      <c r="ML125"/>
      <c r="MM125"/>
      <c r="MN125"/>
      <c r="MO125"/>
      <c r="MP125"/>
      <c r="MQ125"/>
      <c r="MR125"/>
      <c r="MS125"/>
      <c r="MT125"/>
      <c r="MU125"/>
      <c r="MV125"/>
      <c r="MW125"/>
      <c r="MX125"/>
      <c r="MY125"/>
      <c r="MZ125"/>
      <c r="NA125"/>
      <c r="NB125"/>
      <c r="NC125"/>
      <c r="ND125"/>
      <c r="NE125"/>
      <c r="NF125"/>
      <c r="NG125"/>
      <c r="NH125"/>
      <c r="NI125"/>
      <c r="NJ125"/>
      <c r="NK125"/>
      <c r="NL125"/>
      <c r="NM125"/>
      <c r="NN125"/>
      <c r="NO125"/>
      <c r="NP125"/>
      <c r="NQ125"/>
      <c r="NR125"/>
      <c r="NS125"/>
      <c r="NT125"/>
      <c r="NU125"/>
      <c r="NV125"/>
      <c r="NW125"/>
      <c r="NX125"/>
      <c r="NY125"/>
      <c r="NZ125"/>
      <c r="OA125"/>
      <c r="OB125"/>
      <c r="OC125"/>
      <c r="OD125"/>
      <c r="OE125"/>
      <c r="OF125"/>
      <c r="OG125"/>
      <c r="OH125"/>
      <c r="OI125"/>
      <c r="OJ125"/>
      <c r="OK125"/>
      <c r="OL125"/>
      <c r="OM125"/>
      <c r="ON125"/>
      <c r="OO125"/>
      <c r="OP125"/>
      <c r="OQ125"/>
      <c r="OR125"/>
      <c r="OS125"/>
      <c r="OT125"/>
      <c r="OU125"/>
      <c r="OV125"/>
      <c r="OW125"/>
      <c r="OX125"/>
      <c r="OY125"/>
      <c r="OZ125"/>
      <c r="PA125"/>
      <c r="PB125"/>
      <c r="PC125"/>
      <c r="PD125"/>
      <c r="PE125"/>
      <c r="PF125"/>
      <c r="PG125"/>
      <c r="PH125"/>
      <c r="PI125"/>
      <c r="PJ125"/>
      <c r="PK125"/>
      <c r="PL125"/>
      <c r="PM125"/>
      <c r="PN125"/>
      <c r="PO125"/>
      <c r="PP125"/>
      <c r="PQ125"/>
      <c r="PR125"/>
      <c r="PS125"/>
      <c r="PT125"/>
      <c r="PU125"/>
      <c r="PV125"/>
      <c r="PW125"/>
      <c r="PX125"/>
      <c r="PY125"/>
      <c r="PZ125"/>
      <c r="QA125"/>
      <c r="QB125"/>
      <c r="QC125"/>
      <c r="QD125"/>
      <c r="QE125"/>
      <c r="QF125"/>
      <c r="QG125"/>
      <c r="QH125"/>
      <c r="QI125"/>
      <c r="QJ125"/>
      <c r="QK125"/>
      <c r="QL125"/>
      <c r="QM125"/>
      <c r="QN125"/>
      <c r="QO125"/>
      <c r="QP125"/>
      <c r="QQ125"/>
      <c r="QR125"/>
      <c r="QS125"/>
      <c r="QT125"/>
      <c r="QU125"/>
      <c r="QV125"/>
      <c r="QW125"/>
      <c r="QX125"/>
      <c r="QY125"/>
      <c r="QZ125"/>
      <c r="RA125"/>
      <c r="RB125"/>
      <c r="RC125"/>
      <c r="RD125"/>
      <c r="RE125"/>
      <c r="RF125"/>
      <c r="RG125"/>
      <c r="RH125"/>
      <c r="RI125"/>
      <c r="RJ125"/>
      <c r="RK125"/>
      <c r="RL125"/>
      <c r="RM125"/>
      <c r="RN125"/>
      <c r="RO125"/>
      <c r="RP125"/>
      <c r="RQ125"/>
      <c r="RR125"/>
      <c r="RS125"/>
      <c r="RT125"/>
      <c r="RU125"/>
      <c r="RV125"/>
      <c r="RW125"/>
      <c r="RX125"/>
      <c r="RY125"/>
      <c r="RZ125"/>
      <c r="SA125"/>
      <c r="SB125"/>
      <c r="SC125"/>
      <c r="SD125"/>
      <c r="SE125"/>
      <c r="SF125"/>
      <c r="SG125"/>
      <c r="SH125"/>
      <c r="SI125"/>
      <c r="SJ125"/>
      <c r="SK125"/>
      <c r="SL125"/>
      <c r="SM125"/>
      <c r="SN125"/>
      <c r="SO125"/>
      <c r="SP125"/>
      <c r="SQ125"/>
      <c r="SR125"/>
      <c r="SS125"/>
      <c r="ST125"/>
      <c r="SU125"/>
      <c r="SV125"/>
      <c r="SW125"/>
      <c r="SX125"/>
      <c r="SY125"/>
      <c r="SZ125"/>
      <c r="TA125"/>
      <c r="TB125"/>
      <c r="TC125"/>
      <c r="TD125"/>
      <c r="TE125"/>
      <c r="TF125"/>
      <c r="TG125"/>
      <c r="TH125"/>
      <c r="TI125"/>
      <c r="TJ125"/>
      <c r="TK125"/>
      <c r="TL125"/>
      <c r="TM125"/>
      <c r="TN125"/>
      <c r="TO125"/>
      <c r="TP125"/>
      <c r="TQ125"/>
      <c r="TR125"/>
      <c r="TS125"/>
      <c r="TT125"/>
      <c r="TU125"/>
      <c r="TV125"/>
      <c r="TW125"/>
      <c r="TX125"/>
      <c r="TY125"/>
      <c r="TZ125"/>
      <c r="UA125"/>
      <c r="UB125"/>
      <c r="UC125"/>
      <c r="UD125"/>
      <c r="UE125"/>
      <c r="UF125"/>
      <c r="UG125"/>
      <c r="UH125"/>
      <c r="UI125"/>
      <c r="UJ125"/>
      <c r="UK125"/>
      <c r="UL125"/>
      <c r="UM125"/>
      <c r="UN125"/>
      <c r="UO125"/>
      <c r="UP125"/>
      <c r="UQ125"/>
      <c r="UR125"/>
      <c r="US125"/>
      <c r="UT125"/>
      <c r="UU125"/>
      <c r="UV125"/>
      <c r="UW125"/>
      <c r="UX125"/>
      <c r="UY125"/>
      <c r="UZ125"/>
      <c r="VA125"/>
      <c r="VB125"/>
      <c r="VC125"/>
      <c r="VD125"/>
      <c r="VE125"/>
      <c r="VF125"/>
      <c r="VG125"/>
      <c r="VH125"/>
      <c r="VI125"/>
      <c r="VJ125"/>
      <c r="VK125"/>
      <c r="VL125"/>
      <c r="VM125"/>
      <c r="VN125"/>
      <c r="VO125"/>
      <c r="VP125"/>
      <c r="VQ125"/>
      <c r="VR125"/>
      <c r="VS125"/>
      <c r="VT125"/>
      <c r="VU125"/>
      <c r="VV125"/>
      <c r="VW125"/>
      <c r="VX125"/>
      <c r="VY125"/>
      <c r="VZ125"/>
      <c r="WA125"/>
      <c r="WB125"/>
      <c r="WC125"/>
      <c r="WD125"/>
      <c r="WE125"/>
      <c r="WF125"/>
      <c r="WG125"/>
      <c r="WH125"/>
      <c r="WI125"/>
      <c r="WJ125"/>
      <c r="WK125"/>
      <c r="WL125"/>
      <c r="WM125"/>
      <c r="WN125"/>
      <c r="WO125"/>
      <c r="WP125"/>
      <c r="WQ125"/>
      <c r="WR125"/>
      <c r="WS125"/>
      <c r="WT125"/>
      <c r="WU125"/>
      <c r="WV125"/>
      <c r="WW125"/>
      <c r="WX125"/>
      <c r="WY125"/>
      <c r="WZ125"/>
      <c r="XA125"/>
      <c r="XB125"/>
      <c r="XC125"/>
      <c r="XD125"/>
      <c r="XE125"/>
      <c r="XF125"/>
      <c r="XG125"/>
      <c r="XH125"/>
      <c r="XI125"/>
      <c r="XJ125"/>
      <c r="XK125"/>
      <c r="XL125"/>
      <c r="XM125"/>
      <c r="XN125"/>
      <c r="XO125"/>
      <c r="XP125"/>
      <c r="XQ125"/>
      <c r="XR125"/>
      <c r="XS125"/>
      <c r="XT125"/>
      <c r="XU125"/>
      <c r="XV125"/>
      <c r="XW125"/>
      <c r="XX125"/>
      <c r="XY125"/>
      <c r="XZ125"/>
      <c r="YA125"/>
      <c r="YB125"/>
      <c r="YC125"/>
      <c r="YD125"/>
      <c r="YE125"/>
      <c r="YF125"/>
      <c r="YG125"/>
      <c r="YH125"/>
      <c r="YI125"/>
      <c r="YJ125"/>
      <c r="YK125"/>
      <c r="YL125"/>
      <c r="YM125"/>
      <c r="YN125"/>
      <c r="YO125"/>
      <c r="YP125"/>
      <c r="YQ125"/>
      <c r="YR125"/>
      <c r="YS125"/>
      <c r="YT125"/>
      <c r="YU125"/>
      <c r="YV125"/>
      <c r="YW125"/>
      <c r="YX125"/>
      <c r="YY125"/>
      <c r="YZ125"/>
      <c r="ZA125"/>
      <c r="ZB125"/>
      <c r="ZC125"/>
      <c r="ZD125"/>
      <c r="ZE125"/>
      <c r="ZF125"/>
      <c r="ZG125"/>
      <c r="ZH125"/>
      <c r="ZI125"/>
      <c r="ZJ125"/>
      <c r="ZK125"/>
      <c r="ZL125"/>
      <c r="ZM125"/>
      <c r="ZN125"/>
      <c r="ZO125"/>
      <c r="ZP125"/>
      <c r="ZQ125"/>
      <c r="ZR125"/>
      <c r="ZS125"/>
      <c r="ZT125"/>
      <c r="ZU125"/>
      <c r="ZV125"/>
      <c r="ZW125"/>
      <c r="ZX125"/>
      <c r="ZY125"/>
      <c r="ZZ125"/>
    </row>
    <row r="126" spans="1:702" s="18" customFormat="1">
      <c r="A126" s="63" t="s">
        <v>326</v>
      </c>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c r="LP126"/>
      <c r="LQ126"/>
      <c r="LR126"/>
      <c r="LS126"/>
      <c r="LT126"/>
      <c r="LU126"/>
      <c r="LV126"/>
      <c r="LW126"/>
      <c r="LX126"/>
      <c r="LY126"/>
      <c r="LZ126"/>
      <c r="MA126"/>
      <c r="MB126"/>
      <c r="MC126"/>
      <c r="MD126"/>
      <c r="ME126"/>
      <c r="MF126"/>
      <c r="MG126"/>
      <c r="MH126"/>
      <c r="MI126"/>
      <c r="MJ126"/>
      <c r="MK126"/>
      <c r="ML126"/>
      <c r="MM126"/>
      <c r="MN126"/>
      <c r="MO126"/>
      <c r="MP126"/>
      <c r="MQ126"/>
      <c r="MR126"/>
      <c r="MS126"/>
      <c r="MT126"/>
      <c r="MU126"/>
      <c r="MV126"/>
      <c r="MW126"/>
      <c r="MX126"/>
      <c r="MY126"/>
      <c r="MZ126"/>
      <c r="NA126"/>
      <c r="NB126"/>
      <c r="NC126"/>
      <c r="ND126"/>
      <c r="NE126"/>
      <c r="NF126"/>
      <c r="NG126"/>
      <c r="NH126"/>
      <c r="NI126"/>
      <c r="NJ126"/>
      <c r="NK126"/>
      <c r="NL126"/>
      <c r="NM126"/>
      <c r="NN126"/>
      <c r="NO126"/>
      <c r="NP126"/>
      <c r="NQ126"/>
      <c r="NR126"/>
      <c r="NS126"/>
      <c r="NT126"/>
      <c r="NU126"/>
      <c r="NV126"/>
      <c r="NW126"/>
      <c r="NX126"/>
      <c r="NY126"/>
      <c r="NZ126"/>
      <c r="OA126"/>
      <c r="OB126"/>
      <c r="OC126"/>
      <c r="OD126"/>
      <c r="OE126"/>
      <c r="OF126"/>
      <c r="OG126"/>
      <c r="OH126"/>
      <c r="OI126"/>
      <c r="OJ126"/>
      <c r="OK126"/>
      <c r="OL126"/>
      <c r="OM126"/>
      <c r="ON126"/>
      <c r="OO126"/>
      <c r="OP126"/>
      <c r="OQ126"/>
      <c r="OR126"/>
      <c r="OS126"/>
      <c r="OT126"/>
      <c r="OU126"/>
      <c r="OV126"/>
      <c r="OW126"/>
      <c r="OX126"/>
      <c r="OY126"/>
      <c r="OZ126"/>
      <c r="PA126"/>
      <c r="PB126"/>
      <c r="PC126"/>
      <c r="PD126"/>
      <c r="PE126"/>
      <c r="PF126"/>
      <c r="PG126"/>
      <c r="PH126"/>
      <c r="PI126"/>
      <c r="PJ126"/>
      <c r="PK126"/>
      <c r="PL126"/>
      <c r="PM126"/>
      <c r="PN126"/>
      <c r="PO126"/>
      <c r="PP126"/>
      <c r="PQ126"/>
      <c r="PR126"/>
      <c r="PS126"/>
      <c r="PT126"/>
      <c r="PU126"/>
      <c r="PV126"/>
      <c r="PW126"/>
      <c r="PX126"/>
      <c r="PY126"/>
      <c r="PZ126"/>
      <c r="QA126"/>
      <c r="QB126"/>
      <c r="QC126"/>
      <c r="QD126"/>
      <c r="QE126"/>
      <c r="QF126"/>
      <c r="QG126"/>
      <c r="QH126"/>
      <c r="QI126"/>
      <c r="QJ126"/>
      <c r="QK126"/>
      <c r="QL126"/>
      <c r="QM126"/>
      <c r="QN126"/>
      <c r="QO126"/>
      <c r="QP126"/>
      <c r="QQ126"/>
      <c r="QR126"/>
      <c r="QS126"/>
      <c r="QT126"/>
      <c r="QU126"/>
      <c r="QV126"/>
      <c r="QW126"/>
      <c r="QX126"/>
      <c r="QY126"/>
      <c r="QZ126"/>
      <c r="RA126"/>
      <c r="RB126"/>
      <c r="RC126"/>
      <c r="RD126"/>
      <c r="RE126"/>
      <c r="RF126"/>
      <c r="RG126"/>
      <c r="RH126"/>
      <c r="RI126"/>
      <c r="RJ126"/>
      <c r="RK126"/>
      <c r="RL126"/>
      <c r="RM126"/>
      <c r="RN126"/>
      <c r="RO126"/>
      <c r="RP126"/>
      <c r="RQ126"/>
      <c r="RR126"/>
      <c r="RS126"/>
      <c r="RT126"/>
      <c r="RU126"/>
      <c r="RV126"/>
      <c r="RW126"/>
      <c r="RX126"/>
      <c r="RY126"/>
      <c r="RZ126"/>
      <c r="SA126"/>
      <c r="SB126"/>
      <c r="SC126"/>
      <c r="SD126"/>
      <c r="SE126"/>
      <c r="SF126"/>
      <c r="SG126"/>
      <c r="SH126"/>
      <c r="SI126"/>
      <c r="SJ126"/>
      <c r="SK126"/>
      <c r="SL126"/>
      <c r="SM126"/>
      <c r="SN126"/>
      <c r="SO126"/>
      <c r="SP126"/>
      <c r="SQ126"/>
      <c r="SR126"/>
      <c r="SS126"/>
      <c r="ST126"/>
      <c r="SU126"/>
      <c r="SV126"/>
      <c r="SW126"/>
      <c r="SX126"/>
      <c r="SY126"/>
      <c r="SZ126"/>
      <c r="TA126"/>
      <c r="TB126"/>
      <c r="TC126"/>
      <c r="TD126"/>
      <c r="TE126"/>
      <c r="TF126"/>
      <c r="TG126"/>
      <c r="TH126"/>
      <c r="TI126"/>
      <c r="TJ126"/>
      <c r="TK126"/>
      <c r="TL126"/>
      <c r="TM126"/>
      <c r="TN126"/>
      <c r="TO126"/>
      <c r="TP126"/>
      <c r="TQ126"/>
      <c r="TR126"/>
      <c r="TS126"/>
      <c r="TT126"/>
      <c r="TU126"/>
      <c r="TV126"/>
      <c r="TW126"/>
      <c r="TX126"/>
      <c r="TY126"/>
      <c r="TZ126"/>
      <c r="UA126"/>
      <c r="UB126"/>
      <c r="UC126"/>
      <c r="UD126"/>
      <c r="UE126"/>
      <c r="UF126"/>
      <c r="UG126"/>
      <c r="UH126"/>
      <c r="UI126"/>
      <c r="UJ126"/>
      <c r="UK126"/>
      <c r="UL126"/>
      <c r="UM126"/>
      <c r="UN126"/>
      <c r="UO126"/>
      <c r="UP126"/>
      <c r="UQ126"/>
      <c r="UR126"/>
      <c r="US126"/>
      <c r="UT126"/>
      <c r="UU126"/>
      <c r="UV126"/>
      <c r="UW126"/>
      <c r="UX126"/>
      <c r="UY126"/>
      <c r="UZ126"/>
      <c r="VA126"/>
      <c r="VB126"/>
      <c r="VC126"/>
      <c r="VD126"/>
      <c r="VE126"/>
      <c r="VF126"/>
      <c r="VG126"/>
      <c r="VH126"/>
      <c r="VI126"/>
      <c r="VJ126"/>
      <c r="VK126"/>
      <c r="VL126"/>
      <c r="VM126"/>
      <c r="VN126"/>
      <c r="VO126"/>
      <c r="VP126"/>
      <c r="VQ126"/>
      <c r="VR126"/>
      <c r="VS126"/>
      <c r="VT126"/>
      <c r="VU126"/>
      <c r="VV126"/>
      <c r="VW126"/>
      <c r="VX126"/>
      <c r="VY126"/>
      <c r="VZ126"/>
      <c r="WA126"/>
      <c r="WB126"/>
      <c r="WC126"/>
      <c r="WD126"/>
      <c r="WE126"/>
      <c r="WF126"/>
      <c r="WG126"/>
      <c r="WH126"/>
      <c r="WI126"/>
      <c r="WJ126"/>
      <c r="WK126"/>
      <c r="WL126"/>
      <c r="WM126"/>
      <c r="WN126"/>
      <c r="WO126"/>
      <c r="WP126"/>
      <c r="WQ126"/>
      <c r="WR126"/>
      <c r="WS126"/>
      <c r="WT126"/>
      <c r="WU126"/>
      <c r="WV126"/>
      <c r="WW126"/>
      <c r="WX126"/>
      <c r="WY126"/>
      <c r="WZ126"/>
      <c r="XA126"/>
      <c r="XB126"/>
      <c r="XC126"/>
      <c r="XD126"/>
      <c r="XE126"/>
      <c r="XF126"/>
      <c r="XG126"/>
      <c r="XH126"/>
      <c r="XI126"/>
      <c r="XJ126"/>
      <c r="XK126"/>
      <c r="XL126"/>
      <c r="XM126"/>
      <c r="XN126"/>
      <c r="XO126"/>
      <c r="XP126"/>
      <c r="XQ126"/>
      <c r="XR126"/>
      <c r="XS126"/>
      <c r="XT126"/>
      <c r="XU126"/>
      <c r="XV126"/>
      <c r="XW126"/>
      <c r="XX126"/>
      <c r="XY126"/>
      <c r="XZ126"/>
      <c r="YA126"/>
      <c r="YB126"/>
      <c r="YC126"/>
      <c r="YD126"/>
      <c r="YE126"/>
      <c r="YF126"/>
      <c r="YG126"/>
      <c r="YH126"/>
      <c r="YI126"/>
      <c r="YJ126"/>
      <c r="YK126"/>
      <c r="YL126"/>
      <c r="YM126"/>
      <c r="YN126"/>
      <c r="YO126"/>
      <c r="YP126"/>
      <c r="YQ126"/>
      <c r="YR126"/>
      <c r="YS126"/>
      <c r="YT126"/>
      <c r="YU126"/>
      <c r="YV126"/>
      <c r="YW126"/>
      <c r="YX126"/>
      <c r="YY126"/>
      <c r="YZ126"/>
      <c r="ZA126"/>
      <c r="ZB126"/>
      <c r="ZC126"/>
      <c r="ZD126"/>
      <c r="ZE126"/>
      <c r="ZF126"/>
      <c r="ZG126"/>
      <c r="ZH126"/>
      <c r="ZI126"/>
      <c r="ZJ126"/>
      <c r="ZK126"/>
      <c r="ZL126"/>
      <c r="ZM126"/>
      <c r="ZN126"/>
      <c r="ZO126"/>
      <c r="ZP126"/>
      <c r="ZQ126"/>
      <c r="ZR126"/>
      <c r="ZS126"/>
      <c r="ZT126"/>
      <c r="ZU126"/>
      <c r="ZV126"/>
      <c r="ZW126"/>
      <c r="ZX126"/>
      <c r="ZY126"/>
      <c r="ZZ126"/>
    </row>
    <row r="127" spans="1:702" s="18" customFormat="1">
      <c r="A127" s="149" t="s">
        <v>327</v>
      </c>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c r="LP127"/>
      <c r="LQ127"/>
      <c r="LR127"/>
      <c r="LS127"/>
      <c r="LT127"/>
      <c r="LU127"/>
      <c r="LV127"/>
      <c r="LW127"/>
      <c r="LX127"/>
      <c r="LY127"/>
      <c r="LZ127"/>
      <c r="MA127"/>
      <c r="MB127"/>
      <c r="MC127"/>
      <c r="MD127"/>
      <c r="ME127"/>
      <c r="MF127"/>
      <c r="MG127"/>
      <c r="MH127"/>
      <c r="MI127"/>
      <c r="MJ127"/>
      <c r="MK127"/>
      <c r="ML127"/>
      <c r="MM127"/>
      <c r="MN127"/>
      <c r="MO127"/>
      <c r="MP127"/>
      <c r="MQ127"/>
      <c r="MR127"/>
      <c r="MS127"/>
      <c r="MT127"/>
      <c r="MU127"/>
      <c r="MV127"/>
      <c r="MW127"/>
      <c r="MX127"/>
      <c r="MY127"/>
      <c r="MZ127"/>
      <c r="NA127"/>
      <c r="NB127"/>
      <c r="NC127"/>
      <c r="ND127"/>
      <c r="NE127"/>
      <c r="NF127"/>
      <c r="NG127"/>
      <c r="NH127"/>
      <c r="NI127"/>
      <c r="NJ127"/>
      <c r="NK127"/>
      <c r="NL127"/>
      <c r="NM127"/>
      <c r="NN127"/>
      <c r="NO127"/>
      <c r="NP127"/>
      <c r="NQ127"/>
      <c r="NR127"/>
      <c r="NS127"/>
      <c r="NT127"/>
      <c r="NU127"/>
      <c r="NV127"/>
      <c r="NW127"/>
      <c r="NX127"/>
      <c r="NY127"/>
      <c r="NZ127"/>
      <c r="OA127"/>
      <c r="OB127"/>
      <c r="OC127"/>
      <c r="OD127"/>
      <c r="OE127"/>
      <c r="OF127"/>
      <c r="OG127"/>
      <c r="OH127"/>
      <c r="OI127"/>
      <c r="OJ127"/>
      <c r="OK127"/>
      <c r="OL127"/>
      <c r="OM127"/>
      <c r="ON127"/>
      <c r="OO127"/>
      <c r="OP127"/>
      <c r="OQ127"/>
      <c r="OR127"/>
      <c r="OS127"/>
      <c r="OT127"/>
      <c r="OU127"/>
      <c r="OV127"/>
      <c r="OW127"/>
      <c r="OX127"/>
      <c r="OY127"/>
      <c r="OZ127"/>
      <c r="PA127"/>
      <c r="PB127"/>
      <c r="PC127"/>
      <c r="PD127"/>
      <c r="PE127"/>
      <c r="PF127"/>
      <c r="PG127"/>
      <c r="PH127"/>
      <c r="PI127"/>
      <c r="PJ127"/>
      <c r="PK127"/>
      <c r="PL127"/>
      <c r="PM127"/>
      <c r="PN127"/>
      <c r="PO127"/>
      <c r="PP127"/>
      <c r="PQ127"/>
      <c r="PR127"/>
      <c r="PS127"/>
      <c r="PT127"/>
      <c r="PU127"/>
      <c r="PV127"/>
      <c r="PW127"/>
      <c r="PX127"/>
      <c r="PY127"/>
      <c r="PZ127"/>
      <c r="QA127"/>
      <c r="QB127"/>
      <c r="QC127"/>
      <c r="QD127"/>
      <c r="QE127"/>
      <c r="QF127"/>
      <c r="QG127"/>
      <c r="QH127"/>
      <c r="QI127"/>
      <c r="QJ127"/>
      <c r="QK127"/>
      <c r="QL127"/>
      <c r="QM127"/>
      <c r="QN127"/>
      <c r="QO127"/>
      <c r="QP127"/>
      <c r="QQ127"/>
      <c r="QR127"/>
      <c r="QS127"/>
      <c r="QT127"/>
      <c r="QU127"/>
      <c r="QV127"/>
      <c r="QW127"/>
      <c r="QX127"/>
      <c r="QY127"/>
      <c r="QZ127"/>
      <c r="RA127"/>
      <c r="RB127"/>
      <c r="RC127"/>
      <c r="RD127"/>
      <c r="RE127"/>
      <c r="RF127"/>
      <c r="RG127"/>
      <c r="RH127"/>
      <c r="RI127"/>
      <c r="RJ127"/>
      <c r="RK127"/>
      <c r="RL127"/>
      <c r="RM127"/>
      <c r="RN127"/>
      <c r="RO127"/>
      <c r="RP127"/>
      <c r="RQ127"/>
      <c r="RR127"/>
      <c r="RS127"/>
      <c r="RT127"/>
      <c r="RU127"/>
      <c r="RV127"/>
      <c r="RW127"/>
      <c r="RX127"/>
      <c r="RY127"/>
      <c r="RZ127"/>
      <c r="SA127"/>
      <c r="SB127"/>
      <c r="SC127"/>
      <c r="SD127"/>
      <c r="SE127"/>
      <c r="SF127"/>
      <c r="SG127"/>
      <c r="SH127"/>
      <c r="SI127"/>
      <c r="SJ127"/>
      <c r="SK127"/>
      <c r="SL127"/>
      <c r="SM127"/>
      <c r="SN127"/>
      <c r="SO127"/>
      <c r="SP127"/>
      <c r="SQ127"/>
      <c r="SR127"/>
      <c r="SS127"/>
      <c r="ST127"/>
      <c r="SU127"/>
      <c r="SV127"/>
      <c r="SW127"/>
      <c r="SX127"/>
      <c r="SY127"/>
      <c r="SZ127"/>
      <c r="TA127"/>
      <c r="TB127"/>
      <c r="TC127"/>
      <c r="TD127"/>
      <c r="TE127"/>
      <c r="TF127"/>
      <c r="TG127"/>
      <c r="TH127"/>
      <c r="TI127"/>
      <c r="TJ127"/>
      <c r="TK127"/>
      <c r="TL127"/>
      <c r="TM127"/>
      <c r="TN127"/>
      <c r="TO127"/>
      <c r="TP127"/>
      <c r="TQ127"/>
      <c r="TR127"/>
      <c r="TS127"/>
      <c r="TT127"/>
      <c r="TU127"/>
      <c r="TV127"/>
      <c r="TW127"/>
      <c r="TX127"/>
      <c r="TY127"/>
      <c r="TZ127"/>
      <c r="UA127"/>
      <c r="UB127"/>
      <c r="UC127"/>
      <c r="UD127"/>
      <c r="UE127"/>
      <c r="UF127"/>
      <c r="UG127"/>
      <c r="UH127"/>
      <c r="UI127"/>
      <c r="UJ127"/>
      <c r="UK127"/>
      <c r="UL127"/>
      <c r="UM127"/>
      <c r="UN127"/>
      <c r="UO127"/>
      <c r="UP127"/>
      <c r="UQ127"/>
      <c r="UR127"/>
      <c r="US127"/>
      <c r="UT127"/>
      <c r="UU127"/>
      <c r="UV127"/>
      <c r="UW127"/>
      <c r="UX127"/>
      <c r="UY127"/>
      <c r="UZ127"/>
      <c r="VA127"/>
      <c r="VB127"/>
      <c r="VC127"/>
      <c r="VD127"/>
      <c r="VE127"/>
      <c r="VF127"/>
      <c r="VG127"/>
      <c r="VH127"/>
      <c r="VI127"/>
      <c r="VJ127"/>
      <c r="VK127"/>
      <c r="VL127"/>
      <c r="VM127"/>
      <c r="VN127"/>
      <c r="VO127"/>
      <c r="VP127"/>
      <c r="VQ127"/>
      <c r="VR127"/>
      <c r="VS127"/>
      <c r="VT127"/>
      <c r="VU127"/>
      <c r="VV127"/>
      <c r="VW127"/>
      <c r="VX127"/>
      <c r="VY127"/>
      <c r="VZ127"/>
      <c r="WA127"/>
      <c r="WB127"/>
      <c r="WC127"/>
      <c r="WD127"/>
      <c r="WE127"/>
      <c r="WF127"/>
      <c r="WG127"/>
      <c r="WH127"/>
      <c r="WI127"/>
      <c r="WJ127"/>
      <c r="WK127"/>
      <c r="WL127"/>
      <c r="WM127"/>
      <c r="WN127"/>
      <c r="WO127"/>
      <c r="WP127"/>
      <c r="WQ127"/>
      <c r="WR127"/>
      <c r="WS127"/>
      <c r="WT127"/>
      <c r="WU127"/>
      <c r="WV127"/>
      <c r="WW127"/>
      <c r="WX127"/>
      <c r="WY127"/>
      <c r="WZ127"/>
      <c r="XA127"/>
      <c r="XB127"/>
      <c r="XC127"/>
      <c r="XD127"/>
      <c r="XE127"/>
      <c r="XF127"/>
      <c r="XG127"/>
      <c r="XH127"/>
      <c r="XI127"/>
      <c r="XJ127"/>
      <c r="XK127"/>
      <c r="XL127"/>
      <c r="XM127"/>
      <c r="XN127"/>
      <c r="XO127"/>
      <c r="XP127"/>
      <c r="XQ127"/>
      <c r="XR127"/>
      <c r="XS127"/>
      <c r="XT127"/>
      <c r="XU127"/>
      <c r="XV127"/>
      <c r="XW127"/>
      <c r="XX127"/>
      <c r="XY127"/>
      <c r="XZ127"/>
      <c r="YA127"/>
      <c r="YB127"/>
      <c r="YC127"/>
      <c r="YD127"/>
      <c r="YE127"/>
      <c r="YF127"/>
      <c r="YG127"/>
      <c r="YH127"/>
      <c r="YI127"/>
      <c r="YJ127"/>
      <c r="YK127"/>
      <c r="YL127"/>
      <c r="YM127"/>
      <c r="YN127"/>
      <c r="YO127"/>
      <c r="YP127"/>
      <c r="YQ127"/>
      <c r="YR127"/>
      <c r="YS127"/>
      <c r="YT127"/>
      <c r="YU127"/>
      <c r="YV127"/>
      <c r="YW127"/>
      <c r="YX127"/>
      <c r="YY127"/>
      <c r="YZ127"/>
      <c r="ZA127"/>
      <c r="ZB127"/>
      <c r="ZC127"/>
      <c r="ZD127"/>
      <c r="ZE127"/>
      <c r="ZF127"/>
      <c r="ZG127"/>
      <c r="ZH127"/>
      <c r="ZI127"/>
      <c r="ZJ127"/>
      <c r="ZK127"/>
      <c r="ZL127"/>
      <c r="ZM127"/>
      <c r="ZN127"/>
      <c r="ZO127"/>
      <c r="ZP127"/>
      <c r="ZQ127"/>
      <c r="ZR127"/>
      <c r="ZS127"/>
      <c r="ZT127"/>
      <c r="ZU127"/>
      <c r="ZV127"/>
      <c r="ZW127"/>
      <c r="ZX127"/>
      <c r="ZY127"/>
      <c r="ZZ127"/>
    </row>
    <row r="128" spans="1:702" s="18" customFormat="1">
      <c r="A128" s="16" t="s">
        <v>175</v>
      </c>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c r="LP128"/>
      <c r="LQ128"/>
      <c r="LR128"/>
      <c r="LS128"/>
      <c r="LT128"/>
      <c r="LU128"/>
      <c r="LV128"/>
      <c r="LW128"/>
      <c r="LX128"/>
      <c r="LY128"/>
      <c r="LZ128"/>
      <c r="MA128"/>
      <c r="MB128"/>
      <c r="MC128"/>
      <c r="MD128"/>
      <c r="ME128"/>
      <c r="MF128"/>
      <c r="MG128"/>
      <c r="MH128"/>
      <c r="MI128"/>
      <c r="MJ128"/>
      <c r="MK128"/>
      <c r="ML128"/>
      <c r="MM128"/>
      <c r="MN128"/>
      <c r="MO128"/>
      <c r="MP128"/>
      <c r="MQ128"/>
      <c r="MR128"/>
      <c r="MS128"/>
      <c r="MT128"/>
      <c r="MU128"/>
      <c r="MV128"/>
      <c r="MW128"/>
      <c r="MX128"/>
      <c r="MY128"/>
      <c r="MZ128"/>
      <c r="NA128"/>
      <c r="NB128"/>
      <c r="NC128"/>
      <c r="ND128"/>
      <c r="NE128"/>
      <c r="NF128"/>
      <c r="NG128"/>
      <c r="NH128"/>
      <c r="NI128"/>
      <c r="NJ128"/>
      <c r="NK128"/>
      <c r="NL128"/>
      <c r="NM128"/>
      <c r="NN128"/>
      <c r="NO128"/>
      <c r="NP128"/>
      <c r="NQ128"/>
      <c r="NR128"/>
      <c r="NS128"/>
      <c r="NT128"/>
      <c r="NU128"/>
      <c r="NV128"/>
      <c r="NW128"/>
      <c r="NX128"/>
      <c r="NY128"/>
      <c r="NZ128"/>
      <c r="OA128"/>
      <c r="OB128"/>
      <c r="OC128"/>
      <c r="OD128"/>
      <c r="OE128"/>
      <c r="OF128"/>
      <c r="OG128"/>
      <c r="OH128"/>
      <c r="OI128"/>
      <c r="OJ128"/>
      <c r="OK128"/>
      <c r="OL128"/>
      <c r="OM128"/>
      <c r="ON128"/>
      <c r="OO128"/>
      <c r="OP128"/>
      <c r="OQ128"/>
      <c r="OR128"/>
      <c r="OS128"/>
      <c r="OT128"/>
      <c r="OU128"/>
      <c r="OV128"/>
      <c r="OW128"/>
      <c r="OX128"/>
      <c r="OY128"/>
      <c r="OZ128"/>
      <c r="PA128"/>
      <c r="PB128"/>
      <c r="PC128"/>
      <c r="PD128"/>
      <c r="PE128"/>
      <c r="PF128"/>
      <c r="PG128"/>
      <c r="PH128"/>
      <c r="PI128"/>
      <c r="PJ128"/>
      <c r="PK128"/>
      <c r="PL128"/>
      <c r="PM128"/>
      <c r="PN128"/>
      <c r="PO128"/>
      <c r="PP128"/>
      <c r="PQ128"/>
      <c r="PR128"/>
      <c r="PS128"/>
      <c r="PT128"/>
      <c r="PU128"/>
      <c r="PV128"/>
      <c r="PW128"/>
      <c r="PX128"/>
      <c r="PY128"/>
      <c r="PZ128"/>
      <c r="QA128"/>
      <c r="QB128"/>
      <c r="QC128"/>
      <c r="QD128"/>
      <c r="QE128"/>
      <c r="QF128"/>
      <c r="QG128"/>
      <c r="QH128"/>
      <c r="QI128"/>
      <c r="QJ128"/>
      <c r="QK128"/>
      <c r="QL128"/>
      <c r="QM128"/>
      <c r="QN128"/>
      <c r="QO128"/>
      <c r="QP128"/>
      <c r="QQ128"/>
      <c r="QR128"/>
      <c r="QS128"/>
      <c r="QT128"/>
      <c r="QU128"/>
      <c r="QV128"/>
      <c r="QW128"/>
      <c r="QX128"/>
      <c r="QY128"/>
      <c r="QZ128"/>
      <c r="RA128"/>
      <c r="RB128"/>
      <c r="RC128"/>
      <c r="RD128"/>
      <c r="RE128"/>
      <c r="RF128"/>
      <c r="RG128"/>
      <c r="RH128"/>
      <c r="RI128"/>
      <c r="RJ128"/>
      <c r="RK128"/>
      <c r="RL128"/>
      <c r="RM128"/>
      <c r="RN128"/>
      <c r="RO128"/>
      <c r="RP128"/>
      <c r="RQ128"/>
      <c r="RR128"/>
      <c r="RS128"/>
      <c r="RT128"/>
      <c r="RU128"/>
      <c r="RV128"/>
      <c r="RW128"/>
      <c r="RX128"/>
      <c r="RY128"/>
      <c r="RZ128"/>
      <c r="SA128"/>
      <c r="SB128"/>
      <c r="SC128"/>
      <c r="SD128"/>
      <c r="SE128"/>
      <c r="SF128"/>
      <c r="SG128"/>
      <c r="SH128"/>
      <c r="SI128"/>
      <c r="SJ128"/>
      <c r="SK128"/>
      <c r="SL128"/>
      <c r="SM128"/>
      <c r="SN128"/>
      <c r="SO128"/>
      <c r="SP128"/>
      <c r="SQ128"/>
      <c r="SR128"/>
      <c r="SS128"/>
      <c r="ST128"/>
      <c r="SU128"/>
      <c r="SV128"/>
      <c r="SW128"/>
      <c r="SX128"/>
      <c r="SY128"/>
      <c r="SZ128"/>
      <c r="TA128"/>
      <c r="TB128"/>
      <c r="TC128"/>
      <c r="TD128"/>
      <c r="TE128"/>
      <c r="TF128"/>
      <c r="TG128"/>
      <c r="TH128"/>
      <c r="TI128"/>
      <c r="TJ128"/>
      <c r="TK128"/>
      <c r="TL128"/>
      <c r="TM128"/>
      <c r="TN128"/>
      <c r="TO128"/>
      <c r="TP128"/>
      <c r="TQ128"/>
      <c r="TR128"/>
      <c r="TS128"/>
      <c r="TT128"/>
      <c r="TU128"/>
      <c r="TV128"/>
      <c r="TW128"/>
      <c r="TX128"/>
      <c r="TY128"/>
      <c r="TZ128"/>
      <c r="UA128"/>
      <c r="UB128"/>
      <c r="UC128"/>
      <c r="UD128"/>
      <c r="UE128"/>
      <c r="UF128"/>
      <c r="UG128"/>
      <c r="UH128"/>
      <c r="UI128"/>
      <c r="UJ128"/>
      <c r="UK128"/>
      <c r="UL128"/>
      <c r="UM128"/>
      <c r="UN128"/>
      <c r="UO128"/>
      <c r="UP128"/>
      <c r="UQ128"/>
      <c r="UR128"/>
      <c r="US128"/>
      <c r="UT128"/>
      <c r="UU128"/>
      <c r="UV128"/>
      <c r="UW128"/>
      <c r="UX128"/>
      <c r="UY128"/>
      <c r="UZ128"/>
      <c r="VA128"/>
      <c r="VB128"/>
      <c r="VC128"/>
      <c r="VD128"/>
      <c r="VE128"/>
      <c r="VF128"/>
      <c r="VG128"/>
      <c r="VH128"/>
      <c r="VI128"/>
      <c r="VJ128"/>
      <c r="VK128"/>
      <c r="VL128"/>
      <c r="VM128"/>
      <c r="VN128"/>
      <c r="VO128"/>
      <c r="VP128"/>
      <c r="VQ128"/>
      <c r="VR128"/>
      <c r="VS128"/>
      <c r="VT128"/>
      <c r="VU128"/>
      <c r="VV128"/>
      <c r="VW128"/>
      <c r="VX128"/>
      <c r="VY128"/>
      <c r="VZ128"/>
      <c r="WA128"/>
      <c r="WB128"/>
      <c r="WC128"/>
      <c r="WD128"/>
      <c r="WE128"/>
      <c r="WF128"/>
      <c r="WG128"/>
      <c r="WH128"/>
      <c r="WI128"/>
      <c r="WJ128"/>
      <c r="WK128"/>
      <c r="WL128"/>
      <c r="WM128"/>
      <c r="WN128"/>
      <c r="WO128"/>
      <c r="WP128"/>
      <c r="WQ128"/>
      <c r="WR128"/>
      <c r="WS128"/>
      <c r="WT128"/>
      <c r="WU128"/>
      <c r="WV128"/>
      <c r="WW128"/>
      <c r="WX128"/>
      <c r="WY128"/>
      <c r="WZ128"/>
      <c r="XA128"/>
      <c r="XB128"/>
      <c r="XC128"/>
      <c r="XD128"/>
      <c r="XE128"/>
      <c r="XF128"/>
      <c r="XG128"/>
      <c r="XH128"/>
      <c r="XI128"/>
      <c r="XJ128"/>
      <c r="XK128"/>
      <c r="XL128"/>
      <c r="XM128"/>
      <c r="XN128"/>
      <c r="XO128"/>
      <c r="XP128"/>
      <c r="XQ128"/>
      <c r="XR128"/>
      <c r="XS128"/>
      <c r="XT128"/>
      <c r="XU128"/>
      <c r="XV128"/>
      <c r="XW128"/>
      <c r="XX128"/>
      <c r="XY128"/>
      <c r="XZ128"/>
      <c r="YA128"/>
      <c r="YB128"/>
      <c r="YC128"/>
      <c r="YD128"/>
      <c r="YE128"/>
      <c r="YF128"/>
      <c r="YG128"/>
      <c r="YH128"/>
      <c r="YI128"/>
      <c r="YJ128"/>
      <c r="YK128"/>
      <c r="YL128"/>
      <c r="YM128"/>
      <c r="YN128"/>
      <c r="YO128"/>
      <c r="YP128"/>
      <c r="YQ128"/>
      <c r="YR128"/>
      <c r="YS128"/>
      <c r="YT128"/>
      <c r="YU128"/>
      <c r="YV128"/>
      <c r="YW128"/>
      <c r="YX128"/>
      <c r="YY128"/>
      <c r="YZ128"/>
      <c r="ZA128"/>
      <c r="ZB128"/>
      <c r="ZC128"/>
      <c r="ZD128"/>
      <c r="ZE128"/>
      <c r="ZF128"/>
      <c r="ZG128"/>
      <c r="ZH128"/>
      <c r="ZI128"/>
      <c r="ZJ128"/>
      <c r="ZK128"/>
      <c r="ZL128"/>
      <c r="ZM128"/>
      <c r="ZN128"/>
      <c r="ZO128"/>
      <c r="ZP128"/>
      <c r="ZQ128"/>
      <c r="ZR128"/>
      <c r="ZS128"/>
      <c r="ZT128"/>
      <c r="ZU128"/>
      <c r="ZV128"/>
      <c r="ZW128"/>
      <c r="ZX128"/>
      <c r="ZY128"/>
      <c r="ZZ128"/>
    </row>
    <row r="129" spans="1:702" s="18" customFormat="1">
      <c r="A129" s="16" t="s">
        <v>68</v>
      </c>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c r="LP129"/>
      <c r="LQ129"/>
      <c r="LR129"/>
      <c r="LS129"/>
      <c r="LT129"/>
      <c r="LU129"/>
      <c r="LV129"/>
      <c r="LW129"/>
      <c r="LX129"/>
      <c r="LY129"/>
      <c r="LZ129"/>
      <c r="MA129"/>
      <c r="MB129"/>
      <c r="MC129"/>
      <c r="MD129"/>
      <c r="ME129"/>
      <c r="MF129"/>
      <c r="MG129"/>
      <c r="MH129"/>
      <c r="MI129"/>
      <c r="MJ129"/>
      <c r="MK129"/>
      <c r="ML129"/>
      <c r="MM129"/>
      <c r="MN129"/>
      <c r="MO129"/>
      <c r="MP129"/>
      <c r="MQ129"/>
      <c r="MR129"/>
      <c r="MS129"/>
      <c r="MT129"/>
      <c r="MU129"/>
      <c r="MV129"/>
      <c r="MW129"/>
      <c r="MX129"/>
      <c r="MY129"/>
      <c r="MZ129"/>
      <c r="NA129"/>
      <c r="NB129"/>
      <c r="NC129"/>
      <c r="ND129"/>
      <c r="NE129"/>
      <c r="NF129"/>
      <c r="NG129"/>
      <c r="NH129"/>
      <c r="NI129"/>
      <c r="NJ129"/>
      <c r="NK129"/>
      <c r="NL129"/>
      <c r="NM129"/>
      <c r="NN129"/>
      <c r="NO129"/>
      <c r="NP129"/>
      <c r="NQ129"/>
      <c r="NR129"/>
      <c r="NS129"/>
      <c r="NT129"/>
      <c r="NU129"/>
      <c r="NV129"/>
      <c r="NW129"/>
      <c r="NX129"/>
      <c r="NY129"/>
      <c r="NZ129"/>
      <c r="OA129"/>
      <c r="OB129"/>
      <c r="OC129"/>
      <c r="OD129"/>
      <c r="OE129"/>
      <c r="OF129"/>
      <c r="OG129"/>
      <c r="OH129"/>
      <c r="OI129"/>
      <c r="OJ129"/>
      <c r="OK129"/>
      <c r="OL129"/>
      <c r="OM129"/>
      <c r="ON129"/>
      <c r="OO129"/>
      <c r="OP129"/>
      <c r="OQ129"/>
      <c r="OR129"/>
      <c r="OS129"/>
      <c r="OT129"/>
      <c r="OU129"/>
      <c r="OV129"/>
      <c r="OW129"/>
      <c r="OX129"/>
      <c r="OY129"/>
      <c r="OZ129"/>
      <c r="PA129"/>
      <c r="PB129"/>
      <c r="PC129"/>
      <c r="PD129"/>
      <c r="PE129"/>
      <c r="PF129"/>
      <c r="PG129"/>
      <c r="PH129"/>
      <c r="PI129"/>
      <c r="PJ129"/>
      <c r="PK129"/>
      <c r="PL129"/>
      <c r="PM129"/>
      <c r="PN129"/>
      <c r="PO129"/>
      <c r="PP129"/>
      <c r="PQ129"/>
      <c r="PR129"/>
      <c r="PS129"/>
      <c r="PT129"/>
      <c r="PU129"/>
      <c r="PV129"/>
      <c r="PW129"/>
      <c r="PX129"/>
      <c r="PY129"/>
      <c r="PZ129"/>
      <c r="QA129"/>
      <c r="QB129"/>
      <c r="QC129"/>
      <c r="QD129"/>
      <c r="QE129"/>
      <c r="QF129"/>
      <c r="QG129"/>
      <c r="QH129"/>
      <c r="QI129"/>
      <c r="QJ129"/>
      <c r="QK129"/>
      <c r="QL129"/>
      <c r="QM129"/>
      <c r="QN129"/>
      <c r="QO129"/>
      <c r="QP129"/>
      <c r="QQ129"/>
      <c r="QR129"/>
      <c r="QS129"/>
      <c r="QT129"/>
      <c r="QU129"/>
      <c r="QV129"/>
      <c r="QW129"/>
      <c r="QX129"/>
      <c r="QY129"/>
      <c r="QZ129"/>
      <c r="RA129"/>
      <c r="RB129"/>
      <c r="RC129"/>
      <c r="RD129"/>
      <c r="RE129"/>
      <c r="RF129"/>
      <c r="RG129"/>
      <c r="RH129"/>
      <c r="RI129"/>
      <c r="RJ129"/>
      <c r="RK129"/>
      <c r="RL129"/>
      <c r="RM129"/>
      <c r="RN129"/>
      <c r="RO129"/>
      <c r="RP129"/>
      <c r="RQ129"/>
      <c r="RR129"/>
      <c r="RS129"/>
      <c r="RT129"/>
      <c r="RU129"/>
      <c r="RV129"/>
      <c r="RW129"/>
      <c r="RX129"/>
      <c r="RY129"/>
      <c r="RZ129"/>
      <c r="SA129"/>
      <c r="SB129"/>
      <c r="SC129"/>
      <c r="SD129"/>
      <c r="SE129"/>
      <c r="SF129"/>
      <c r="SG129"/>
      <c r="SH129"/>
      <c r="SI129"/>
      <c r="SJ129"/>
      <c r="SK129"/>
      <c r="SL129"/>
      <c r="SM129"/>
      <c r="SN129"/>
      <c r="SO129"/>
      <c r="SP129"/>
      <c r="SQ129"/>
      <c r="SR129"/>
      <c r="SS129"/>
      <c r="ST129"/>
      <c r="SU129"/>
      <c r="SV129"/>
      <c r="SW129"/>
      <c r="SX129"/>
      <c r="SY129"/>
      <c r="SZ129"/>
      <c r="TA129"/>
      <c r="TB129"/>
      <c r="TC129"/>
      <c r="TD129"/>
      <c r="TE129"/>
      <c r="TF129"/>
      <c r="TG129"/>
      <c r="TH129"/>
      <c r="TI129"/>
      <c r="TJ129"/>
      <c r="TK129"/>
      <c r="TL129"/>
      <c r="TM129"/>
      <c r="TN129"/>
      <c r="TO129"/>
      <c r="TP129"/>
      <c r="TQ129"/>
      <c r="TR129"/>
      <c r="TS129"/>
      <c r="TT129"/>
      <c r="TU129"/>
      <c r="TV129"/>
      <c r="TW129"/>
      <c r="TX129"/>
      <c r="TY129"/>
      <c r="TZ129"/>
      <c r="UA129"/>
      <c r="UB129"/>
      <c r="UC129"/>
      <c r="UD129"/>
      <c r="UE129"/>
      <c r="UF129"/>
      <c r="UG129"/>
      <c r="UH129"/>
      <c r="UI129"/>
      <c r="UJ129"/>
      <c r="UK129"/>
      <c r="UL129"/>
      <c r="UM129"/>
      <c r="UN129"/>
      <c r="UO129"/>
      <c r="UP129"/>
      <c r="UQ129"/>
      <c r="UR129"/>
      <c r="US129"/>
      <c r="UT129"/>
      <c r="UU129"/>
      <c r="UV129"/>
      <c r="UW129"/>
      <c r="UX129"/>
      <c r="UY129"/>
      <c r="UZ129"/>
      <c r="VA129"/>
      <c r="VB129"/>
      <c r="VC129"/>
      <c r="VD129"/>
      <c r="VE129"/>
      <c r="VF129"/>
      <c r="VG129"/>
      <c r="VH129"/>
      <c r="VI129"/>
      <c r="VJ129"/>
      <c r="VK129"/>
      <c r="VL129"/>
      <c r="VM129"/>
      <c r="VN129"/>
      <c r="VO129"/>
      <c r="VP129"/>
      <c r="VQ129"/>
      <c r="VR129"/>
      <c r="VS129"/>
      <c r="VT129"/>
      <c r="VU129"/>
      <c r="VV129"/>
      <c r="VW129"/>
      <c r="VX129"/>
      <c r="VY129"/>
      <c r="VZ129"/>
      <c r="WA129"/>
      <c r="WB129"/>
      <c r="WC129"/>
      <c r="WD129"/>
      <c r="WE129"/>
      <c r="WF129"/>
      <c r="WG129"/>
      <c r="WH129"/>
      <c r="WI129"/>
      <c r="WJ129"/>
      <c r="WK129"/>
      <c r="WL129"/>
      <c r="WM129"/>
      <c r="WN129"/>
      <c r="WO129"/>
      <c r="WP129"/>
      <c r="WQ129"/>
      <c r="WR129"/>
      <c r="WS129"/>
      <c r="WT129"/>
      <c r="WU129"/>
      <c r="WV129"/>
      <c r="WW129"/>
      <c r="WX129"/>
      <c r="WY129"/>
      <c r="WZ129"/>
      <c r="XA129"/>
      <c r="XB129"/>
      <c r="XC129"/>
      <c r="XD129"/>
      <c r="XE129"/>
      <c r="XF129"/>
      <c r="XG129"/>
      <c r="XH129"/>
      <c r="XI129"/>
      <c r="XJ129"/>
      <c r="XK129"/>
      <c r="XL129"/>
      <c r="XM129"/>
      <c r="XN129"/>
      <c r="XO129"/>
      <c r="XP129"/>
      <c r="XQ129"/>
      <c r="XR129"/>
      <c r="XS129"/>
      <c r="XT129"/>
      <c r="XU129"/>
      <c r="XV129"/>
      <c r="XW129"/>
      <c r="XX129"/>
      <c r="XY129"/>
      <c r="XZ129"/>
      <c r="YA129"/>
      <c r="YB129"/>
      <c r="YC129"/>
      <c r="YD129"/>
      <c r="YE129"/>
      <c r="YF129"/>
      <c r="YG129"/>
      <c r="YH129"/>
      <c r="YI129"/>
      <c r="YJ129"/>
      <c r="YK129"/>
      <c r="YL129"/>
      <c r="YM129"/>
      <c r="YN129"/>
      <c r="YO129"/>
      <c r="YP129"/>
      <c r="YQ129"/>
      <c r="YR129"/>
      <c r="YS129"/>
      <c r="YT129"/>
      <c r="YU129"/>
      <c r="YV129"/>
      <c r="YW129"/>
      <c r="YX129"/>
      <c r="YY129"/>
      <c r="YZ129"/>
      <c r="ZA129"/>
      <c r="ZB129"/>
      <c r="ZC129"/>
      <c r="ZD129"/>
      <c r="ZE129"/>
      <c r="ZF129"/>
      <c r="ZG129"/>
      <c r="ZH129"/>
      <c r="ZI129"/>
      <c r="ZJ129"/>
      <c r="ZK129"/>
      <c r="ZL129"/>
      <c r="ZM129"/>
      <c r="ZN129"/>
      <c r="ZO129"/>
      <c r="ZP129"/>
      <c r="ZQ129"/>
      <c r="ZR129"/>
      <c r="ZS129"/>
      <c r="ZT129"/>
      <c r="ZU129"/>
      <c r="ZV129"/>
      <c r="ZW129"/>
      <c r="ZX129"/>
      <c r="ZY129"/>
      <c r="ZZ129"/>
    </row>
    <row r="130" spans="1:702" s="18" customFormat="1">
      <c r="A130" s="16" t="s">
        <v>69</v>
      </c>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c r="KT130"/>
      <c r="KU130"/>
      <c r="KV130"/>
      <c r="KW130"/>
      <c r="KX130"/>
      <c r="KY130"/>
      <c r="KZ130"/>
      <c r="LA130"/>
      <c r="LB130"/>
      <c r="LC130"/>
      <c r="LD130"/>
      <c r="LE130"/>
      <c r="LF130"/>
      <c r="LG130"/>
      <c r="LH130"/>
      <c r="LI130"/>
      <c r="LJ130"/>
      <c r="LK130"/>
      <c r="LL130"/>
      <c r="LM130"/>
      <c r="LN130"/>
      <c r="LO130"/>
      <c r="LP130"/>
      <c r="LQ130"/>
      <c r="LR130"/>
      <c r="LS130"/>
      <c r="LT130"/>
      <c r="LU130"/>
      <c r="LV130"/>
      <c r="LW130"/>
      <c r="LX130"/>
      <c r="LY130"/>
      <c r="LZ130"/>
      <c r="MA130"/>
      <c r="MB130"/>
      <c r="MC130"/>
      <c r="MD130"/>
      <c r="ME130"/>
      <c r="MF130"/>
      <c r="MG130"/>
      <c r="MH130"/>
      <c r="MI130"/>
      <c r="MJ130"/>
      <c r="MK130"/>
      <c r="ML130"/>
      <c r="MM130"/>
      <c r="MN130"/>
      <c r="MO130"/>
      <c r="MP130"/>
      <c r="MQ130"/>
      <c r="MR130"/>
      <c r="MS130"/>
      <c r="MT130"/>
      <c r="MU130"/>
      <c r="MV130"/>
      <c r="MW130"/>
      <c r="MX130"/>
      <c r="MY130"/>
      <c r="MZ130"/>
      <c r="NA130"/>
      <c r="NB130"/>
      <c r="NC130"/>
      <c r="ND130"/>
      <c r="NE130"/>
      <c r="NF130"/>
      <c r="NG130"/>
      <c r="NH130"/>
      <c r="NI130"/>
      <c r="NJ130"/>
      <c r="NK130"/>
      <c r="NL130"/>
      <c r="NM130"/>
      <c r="NN130"/>
      <c r="NO130"/>
      <c r="NP130"/>
      <c r="NQ130"/>
      <c r="NR130"/>
      <c r="NS130"/>
      <c r="NT130"/>
      <c r="NU130"/>
      <c r="NV130"/>
      <c r="NW130"/>
      <c r="NX130"/>
      <c r="NY130"/>
      <c r="NZ130"/>
      <c r="OA130"/>
      <c r="OB130"/>
      <c r="OC130"/>
      <c r="OD130"/>
      <c r="OE130"/>
      <c r="OF130"/>
      <c r="OG130"/>
      <c r="OH130"/>
      <c r="OI130"/>
      <c r="OJ130"/>
      <c r="OK130"/>
      <c r="OL130"/>
      <c r="OM130"/>
      <c r="ON130"/>
      <c r="OO130"/>
      <c r="OP130"/>
      <c r="OQ130"/>
      <c r="OR130"/>
      <c r="OS130"/>
      <c r="OT130"/>
      <c r="OU130"/>
      <c r="OV130"/>
      <c r="OW130"/>
      <c r="OX130"/>
      <c r="OY130"/>
      <c r="OZ130"/>
      <c r="PA130"/>
      <c r="PB130"/>
      <c r="PC130"/>
      <c r="PD130"/>
      <c r="PE130"/>
      <c r="PF130"/>
      <c r="PG130"/>
      <c r="PH130"/>
      <c r="PI130"/>
      <c r="PJ130"/>
      <c r="PK130"/>
      <c r="PL130"/>
      <c r="PM130"/>
      <c r="PN130"/>
      <c r="PO130"/>
      <c r="PP130"/>
      <c r="PQ130"/>
      <c r="PR130"/>
      <c r="PS130"/>
      <c r="PT130"/>
      <c r="PU130"/>
      <c r="PV130"/>
      <c r="PW130"/>
      <c r="PX130"/>
      <c r="PY130"/>
      <c r="PZ130"/>
      <c r="QA130"/>
      <c r="QB130"/>
      <c r="QC130"/>
      <c r="QD130"/>
      <c r="QE130"/>
      <c r="QF130"/>
      <c r="QG130"/>
      <c r="QH130"/>
      <c r="QI130"/>
      <c r="QJ130"/>
      <c r="QK130"/>
      <c r="QL130"/>
      <c r="QM130"/>
      <c r="QN130"/>
      <c r="QO130"/>
      <c r="QP130"/>
      <c r="QQ130"/>
      <c r="QR130"/>
      <c r="QS130"/>
      <c r="QT130"/>
      <c r="QU130"/>
      <c r="QV130"/>
      <c r="QW130"/>
      <c r="QX130"/>
      <c r="QY130"/>
      <c r="QZ130"/>
      <c r="RA130"/>
      <c r="RB130"/>
      <c r="RC130"/>
      <c r="RD130"/>
      <c r="RE130"/>
      <c r="RF130"/>
      <c r="RG130"/>
      <c r="RH130"/>
      <c r="RI130"/>
      <c r="RJ130"/>
      <c r="RK130"/>
      <c r="RL130"/>
      <c r="RM130"/>
      <c r="RN130"/>
      <c r="RO130"/>
      <c r="RP130"/>
      <c r="RQ130"/>
      <c r="RR130"/>
      <c r="RS130"/>
      <c r="RT130"/>
      <c r="RU130"/>
      <c r="RV130"/>
      <c r="RW130"/>
      <c r="RX130"/>
      <c r="RY130"/>
      <c r="RZ130"/>
      <c r="SA130"/>
      <c r="SB130"/>
      <c r="SC130"/>
      <c r="SD130"/>
      <c r="SE130"/>
      <c r="SF130"/>
      <c r="SG130"/>
      <c r="SH130"/>
      <c r="SI130"/>
      <c r="SJ130"/>
      <c r="SK130"/>
      <c r="SL130"/>
      <c r="SM130"/>
      <c r="SN130"/>
      <c r="SO130"/>
      <c r="SP130"/>
      <c r="SQ130"/>
      <c r="SR130"/>
      <c r="SS130"/>
      <c r="ST130"/>
      <c r="SU130"/>
      <c r="SV130"/>
      <c r="SW130"/>
      <c r="SX130"/>
      <c r="SY130"/>
      <c r="SZ130"/>
      <c r="TA130"/>
      <c r="TB130"/>
      <c r="TC130"/>
      <c r="TD130"/>
      <c r="TE130"/>
      <c r="TF130"/>
      <c r="TG130"/>
      <c r="TH130"/>
      <c r="TI130"/>
      <c r="TJ130"/>
      <c r="TK130"/>
      <c r="TL130"/>
      <c r="TM130"/>
      <c r="TN130"/>
      <c r="TO130"/>
      <c r="TP130"/>
      <c r="TQ130"/>
      <c r="TR130"/>
      <c r="TS130"/>
      <c r="TT130"/>
      <c r="TU130"/>
      <c r="TV130"/>
      <c r="TW130"/>
      <c r="TX130"/>
      <c r="TY130"/>
      <c r="TZ130"/>
      <c r="UA130"/>
      <c r="UB130"/>
      <c r="UC130"/>
      <c r="UD130"/>
      <c r="UE130"/>
      <c r="UF130"/>
      <c r="UG130"/>
      <c r="UH130"/>
      <c r="UI130"/>
      <c r="UJ130"/>
      <c r="UK130"/>
      <c r="UL130"/>
      <c r="UM130"/>
      <c r="UN130"/>
      <c r="UO130"/>
      <c r="UP130"/>
      <c r="UQ130"/>
      <c r="UR130"/>
      <c r="US130"/>
      <c r="UT130"/>
      <c r="UU130"/>
      <c r="UV130"/>
      <c r="UW130"/>
      <c r="UX130"/>
      <c r="UY130"/>
      <c r="UZ130"/>
      <c r="VA130"/>
      <c r="VB130"/>
      <c r="VC130"/>
      <c r="VD130"/>
      <c r="VE130"/>
      <c r="VF130"/>
      <c r="VG130"/>
      <c r="VH130"/>
      <c r="VI130"/>
      <c r="VJ130"/>
      <c r="VK130"/>
      <c r="VL130"/>
      <c r="VM130"/>
      <c r="VN130"/>
      <c r="VO130"/>
      <c r="VP130"/>
      <c r="VQ130"/>
      <c r="VR130"/>
      <c r="VS130"/>
      <c r="VT130"/>
      <c r="VU130"/>
      <c r="VV130"/>
      <c r="VW130"/>
      <c r="VX130"/>
      <c r="VY130"/>
      <c r="VZ130"/>
      <c r="WA130"/>
      <c r="WB130"/>
      <c r="WC130"/>
      <c r="WD130"/>
      <c r="WE130"/>
      <c r="WF130"/>
      <c r="WG130"/>
      <c r="WH130"/>
      <c r="WI130"/>
      <c r="WJ130"/>
      <c r="WK130"/>
      <c r="WL130"/>
      <c r="WM130"/>
      <c r="WN130"/>
      <c r="WO130"/>
      <c r="WP130"/>
      <c r="WQ130"/>
      <c r="WR130"/>
      <c r="WS130"/>
      <c r="WT130"/>
      <c r="WU130"/>
      <c r="WV130"/>
      <c r="WW130"/>
      <c r="WX130"/>
      <c r="WY130"/>
      <c r="WZ130"/>
      <c r="XA130"/>
      <c r="XB130"/>
      <c r="XC130"/>
      <c r="XD130"/>
      <c r="XE130"/>
      <c r="XF130"/>
      <c r="XG130"/>
      <c r="XH130"/>
      <c r="XI130"/>
      <c r="XJ130"/>
      <c r="XK130"/>
      <c r="XL130"/>
      <c r="XM130"/>
      <c r="XN130"/>
      <c r="XO130"/>
      <c r="XP130"/>
      <c r="XQ130"/>
      <c r="XR130"/>
      <c r="XS130"/>
      <c r="XT130"/>
      <c r="XU130"/>
      <c r="XV130"/>
      <c r="XW130"/>
      <c r="XX130"/>
      <c r="XY130"/>
      <c r="XZ130"/>
      <c r="YA130"/>
      <c r="YB130"/>
      <c r="YC130"/>
      <c r="YD130"/>
      <c r="YE130"/>
      <c r="YF130"/>
      <c r="YG130"/>
      <c r="YH130"/>
      <c r="YI130"/>
      <c r="YJ130"/>
      <c r="YK130"/>
      <c r="YL130"/>
      <c r="YM130"/>
      <c r="YN130"/>
      <c r="YO130"/>
      <c r="YP130"/>
      <c r="YQ130"/>
      <c r="YR130"/>
      <c r="YS130"/>
      <c r="YT130"/>
      <c r="YU130"/>
      <c r="YV130"/>
      <c r="YW130"/>
      <c r="YX130"/>
      <c r="YY130"/>
      <c r="YZ130"/>
      <c r="ZA130"/>
      <c r="ZB130"/>
      <c r="ZC130"/>
      <c r="ZD130"/>
      <c r="ZE130"/>
      <c r="ZF130"/>
      <c r="ZG130"/>
      <c r="ZH130"/>
      <c r="ZI130"/>
      <c r="ZJ130"/>
      <c r="ZK130"/>
      <c r="ZL130"/>
      <c r="ZM130"/>
      <c r="ZN130"/>
      <c r="ZO130"/>
      <c r="ZP130"/>
      <c r="ZQ130"/>
      <c r="ZR130"/>
      <c r="ZS130"/>
      <c r="ZT130"/>
      <c r="ZU130"/>
      <c r="ZV130"/>
      <c r="ZW130"/>
      <c r="ZX130"/>
      <c r="ZY130"/>
      <c r="ZZ130"/>
    </row>
    <row r="131" spans="1:702" s="18" customFormat="1">
      <c r="A131" s="16" t="s">
        <v>189</v>
      </c>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c r="LQ131"/>
      <c r="LR131"/>
      <c r="LS131"/>
      <c r="LT131"/>
      <c r="LU131"/>
      <c r="LV131"/>
      <c r="LW131"/>
      <c r="LX131"/>
      <c r="LY131"/>
      <c r="LZ131"/>
      <c r="MA131"/>
      <c r="MB131"/>
      <c r="MC131"/>
      <c r="MD131"/>
      <c r="ME131"/>
      <c r="MF131"/>
      <c r="MG131"/>
      <c r="MH131"/>
      <c r="MI131"/>
      <c r="MJ131"/>
      <c r="MK131"/>
      <c r="ML131"/>
      <c r="MM131"/>
      <c r="MN131"/>
      <c r="MO131"/>
      <c r="MP131"/>
      <c r="MQ131"/>
      <c r="MR131"/>
      <c r="MS131"/>
      <c r="MT131"/>
      <c r="MU131"/>
      <c r="MV131"/>
      <c r="MW131"/>
      <c r="MX131"/>
      <c r="MY131"/>
      <c r="MZ131"/>
      <c r="NA131"/>
      <c r="NB131"/>
      <c r="NC131"/>
      <c r="ND131"/>
      <c r="NE131"/>
      <c r="NF131"/>
      <c r="NG131"/>
      <c r="NH131"/>
      <c r="NI131"/>
      <c r="NJ131"/>
      <c r="NK131"/>
      <c r="NL131"/>
      <c r="NM131"/>
      <c r="NN131"/>
      <c r="NO131"/>
      <c r="NP131"/>
      <c r="NQ131"/>
      <c r="NR131"/>
      <c r="NS131"/>
      <c r="NT131"/>
      <c r="NU131"/>
      <c r="NV131"/>
      <c r="NW131"/>
      <c r="NX131"/>
      <c r="NY131"/>
      <c r="NZ131"/>
      <c r="OA131"/>
      <c r="OB131"/>
      <c r="OC131"/>
      <c r="OD131"/>
      <c r="OE131"/>
      <c r="OF131"/>
      <c r="OG131"/>
      <c r="OH131"/>
      <c r="OI131"/>
      <c r="OJ131"/>
      <c r="OK131"/>
      <c r="OL131"/>
      <c r="OM131"/>
      <c r="ON131"/>
      <c r="OO131"/>
      <c r="OP131"/>
      <c r="OQ131"/>
      <c r="OR131"/>
      <c r="OS131"/>
      <c r="OT131"/>
      <c r="OU131"/>
      <c r="OV131"/>
      <c r="OW131"/>
      <c r="OX131"/>
      <c r="OY131"/>
      <c r="OZ131"/>
      <c r="PA131"/>
      <c r="PB131"/>
      <c r="PC131"/>
      <c r="PD131"/>
      <c r="PE131"/>
      <c r="PF131"/>
      <c r="PG131"/>
      <c r="PH131"/>
      <c r="PI131"/>
      <c r="PJ131"/>
      <c r="PK131"/>
      <c r="PL131"/>
      <c r="PM131"/>
      <c r="PN131"/>
      <c r="PO131"/>
      <c r="PP131"/>
      <c r="PQ131"/>
      <c r="PR131"/>
      <c r="PS131"/>
      <c r="PT131"/>
      <c r="PU131"/>
      <c r="PV131"/>
      <c r="PW131"/>
      <c r="PX131"/>
      <c r="PY131"/>
      <c r="PZ131"/>
      <c r="QA131"/>
      <c r="QB131"/>
      <c r="QC131"/>
      <c r="QD131"/>
      <c r="QE131"/>
      <c r="QF131"/>
      <c r="QG131"/>
      <c r="QH131"/>
      <c r="QI131"/>
      <c r="QJ131"/>
      <c r="QK131"/>
      <c r="QL131"/>
      <c r="QM131"/>
      <c r="QN131"/>
      <c r="QO131"/>
      <c r="QP131"/>
      <c r="QQ131"/>
      <c r="QR131"/>
      <c r="QS131"/>
      <c r="QT131"/>
      <c r="QU131"/>
      <c r="QV131"/>
      <c r="QW131"/>
      <c r="QX131"/>
      <c r="QY131"/>
      <c r="QZ131"/>
      <c r="RA131"/>
      <c r="RB131"/>
      <c r="RC131"/>
      <c r="RD131"/>
      <c r="RE131"/>
      <c r="RF131"/>
      <c r="RG131"/>
      <c r="RH131"/>
      <c r="RI131"/>
      <c r="RJ131"/>
      <c r="RK131"/>
      <c r="RL131"/>
      <c r="RM131"/>
      <c r="RN131"/>
      <c r="RO131"/>
      <c r="RP131"/>
      <c r="RQ131"/>
      <c r="RR131"/>
      <c r="RS131"/>
      <c r="RT131"/>
      <c r="RU131"/>
      <c r="RV131"/>
      <c r="RW131"/>
      <c r="RX131"/>
      <c r="RY131"/>
      <c r="RZ131"/>
      <c r="SA131"/>
      <c r="SB131"/>
      <c r="SC131"/>
      <c r="SD131"/>
      <c r="SE131"/>
      <c r="SF131"/>
      <c r="SG131"/>
      <c r="SH131"/>
      <c r="SI131"/>
      <c r="SJ131"/>
      <c r="SK131"/>
      <c r="SL131"/>
      <c r="SM131"/>
      <c r="SN131"/>
      <c r="SO131"/>
      <c r="SP131"/>
      <c r="SQ131"/>
      <c r="SR131"/>
      <c r="SS131"/>
      <c r="ST131"/>
      <c r="SU131"/>
      <c r="SV131"/>
      <c r="SW131"/>
      <c r="SX131"/>
      <c r="SY131"/>
      <c r="SZ131"/>
      <c r="TA131"/>
      <c r="TB131"/>
      <c r="TC131"/>
      <c r="TD131"/>
      <c r="TE131"/>
      <c r="TF131"/>
      <c r="TG131"/>
      <c r="TH131"/>
      <c r="TI131"/>
      <c r="TJ131"/>
      <c r="TK131"/>
      <c r="TL131"/>
      <c r="TM131"/>
      <c r="TN131"/>
      <c r="TO131"/>
      <c r="TP131"/>
      <c r="TQ131"/>
      <c r="TR131"/>
      <c r="TS131"/>
      <c r="TT131"/>
      <c r="TU131"/>
      <c r="TV131"/>
      <c r="TW131"/>
      <c r="TX131"/>
      <c r="TY131"/>
      <c r="TZ131"/>
      <c r="UA131"/>
      <c r="UB131"/>
      <c r="UC131"/>
      <c r="UD131"/>
      <c r="UE131"/>
      <c r="UF131"/>
      <c r="UG131"/>
      <c r="UH131"/>
      <c r="UI131"/>
      <c r="UJ131"/>
      <c r="UK131"/>
      <c r="UL131"/>
      <c r="UM131"/>
      <c r="UN131"/>
      <c r="UO131"/>
      <c r="UP131"/>
      <c r="UQ131"/>
      <c r="UR131"/>
      <c r="US131"/>
      <c r="UT131"/>
      <c r="UU131"/>
      <c r="UV131"/>
      <c r="UW131"/>
      <c r="UX131"/>
      <c r="UY131"/>
      <c r="UZ131"/>
      <c r="VA131"/>
      <c r="VB131"/>
      <c r="VC131"/>
      <c r="VD131"/>
      <c r="VE131"/>
      <c r="VF131"/>
      <c r="VG131"/>
      <c r="VH131"/>
      <c r="VI131"/>
      <c r="VJ131"/>
      <c r="VK131"/>
      <c r="VL131"/>
      <c r="VM131"/>
      <c r="VN131"/>
      <c r="VO131"/>
      <c r="VP131"/>
      <c r="VQ131"/>
      <c r="VR131"/>
      <c r="VS131"/>
      <c r="VT131"/>
      <c r="VU131"/>
      <c r="VV131"/>
      <c r="VW131"/>
      <c r="VX131"/>
      <c r="VY131"/>
      <c r="VZ131"/>
      <c r="WA131"/>
      <c r="WB131"/>
      <c r="WC131"/>
      <c r="WD131"/>
      <c r="WE131"/>
      <c r="WF131"/>
      <c r="WG131"/>
      <c r="WH131"/>
      <c r="WI131"/>
      <c r="WJ131"/>
      <c r="WK131"/>
      <c r="WL131"/>
      <c r="WM131"/>
      <c r="WN131"/>
      <c r="WO131"/>
      <c r="WP131"/>
      <c r="WQ131"/>
      <c r="WR131"/>
      <c r="WS131"/>
      <c r="WT131"/>
      <c r="WU131"/>
      <c r="WV131"/>
      <c r="WW131"/>
      <c r="WX131"/>
      <c r="WY131"/>
      <c r="WZ131"/>
      <c r="XA131"/>
      <c r="XB131"/>
      <c r="XC131"/>
      <c r="XD131"/>
      <c r="XE131"/>
      <c r="XF131"/>
      <c r="XG131"/>
      <c r="XH131"/>
      <c r="XI131"/>
      <c r="XJ131"/>
      <c r="XK131"/>
      <c r="XL131"/>
      <c r="XM131"/>
      <c r="XN131"/>
      <c r="XO131"/>
      <c r="XP131"/>
      <c r="XQ131"/>
      <c r="XR131"/>
      <c r="XS131"/>
      <c r="XT131"/>
      <c r="XU131"/>
      <c r="XV131"/>
      <c r="XW131"/>
      <c r="XX131"/>
      <c r="XY131"/>
      <c r="XZ131"/>
      <c r="YA131"/>
      <c r="YB131"/>
      <c r="YC131"/>
      <c r="YD131"/>
      <c r="YE131"/>
      <c r="YF131"/>
      <c r="YG131"/>
      <c r="YH131"/>
      <c r="YI131"/>
      <c r="YJ131"/>
      <c r="YK131"/>
      <c r="YL131"/>
      <c r="YM131"/>
      <c r="YN131"/>
      <c r="YO131"/>
      <c r="YP131"/>
      <c r="YQ131"/>
      <c r="YR131"/>
      <c r="YS131"/>
      <c r="YT131"/>
      <c r="YU131"/>
      <c r="YV131"/>
      <c r="YW131"/>
      <c r="YX131"/>
      <c r="YY131"/>
      <c r="YZ131"/>
      <c r="ZA131"/>
      <c r="ZB131"/>
      <c r="ZC131"/>
      <c r="ZD131"/>
      <c r="ZE131"/>
      <c r="ZF131"/>
      <c r="ZG131"/>
      <c r="ZH131"/>
      <c r="ZI131"/>
      <c r="ZJ131"/>
      <c r="ZK131"/>
      <c r="ZL131"/>
      <c r="ZM131"/>
      <c r="ZN131"/>
      <c r="ZO131"/>
      <c r="ZP131"/>
      <c r="ZQ131"/>
      <c r="ZR131"/>
      <c r="ZS131"/>
      <c r="ZT131"/>
      <c r="ZU131"/>
      <c r="ZV131"/>
      <c r="ZW131"/>
      <c r="ZX131"/>
      <c r="ZY131"/>
      <c r="ZZ131"/>
    </row>
    <row r="132" spans="1:702" s="18" customFormat="1">
      <c r="A132" s="63" t="s">
        <v>326</v>
      </c>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c r="LQ132"/>
      <c r="LR132"/>
      <c r="LS132"/>
      <c r="LT132"/>
      <c r="LU132"/>
      <c r="LV132"/>
      <c r="LW132"/>
      <c r="LX132"/>
      <c r="LY132"/>
      <c r="LZ132"/>
      <c r="MA132"/>
      <c r="MB132"/>
      <c r="MC132"/>
      <c r="MD132"/>
      <c r="ME132"/>
      <c r="MF132"/>
      <c r="MG132"/>
      <c r="MH132"/>
      <c r="MI132"/>
      <c r="MJ132"/>
      <c r="MK132"/>
      <c r="ML132"/>
      <c r="MM132"/>
      <c r="MN132"/>
      <c r="MO132"/>
      <c r="MP132"/>
      <c r="MQ132"/>
      <c r="MR132"/>
      <c r="MS132"/>
      <c r="MT132"/>
      <c r="MU132"/>
      <c r="MV132"/>
      <c r="MW132"/>
      <c r="MX132"/>
      <c r="MY132"/>
      <c r="MZ132"/>
      <c r="NA132"/>
      <c r="NB132"/>
      <c r="NC132"/>
      <c r="ND132"/>
      <c r="NE132"/>
      <c r="NF132"/>
      <c r="NG132"/>
      <c r="NH132"/>
      <c r="NI132"/>
      <c r="NJ132"/>
      <c r="NK132"/>
      <c r="NL132"/>
      <c r="NM132"/>
      <c r="NN132"/>
      <c r="NO132"/>
      <c r="NP132"/>
      <c r="NQ132"/>
      <c r="NR132"/>
      <c r="NS132"/>
      <c r="NT132"/>
      <c r="NU132"/>
      <c r="NV132"/>
      <c r="NW132"/>
      <c r="NX132"/>
      <c r="NY132"/>
      <c r="NZ132"/>
      <c r="OA132"/>
      <c r="OB132"/>
      <c r="OC132"/>
      <c r="OD132"/>
      <c r="OE132"/>
      <c r="OF132"/>
      <c r="OG132"/>
      <c r="OH132"/>
      <c r="OI132"/>
      <c r="OJ132"/>
      <c r="OK132"/>
      <c r="OL132"/>
      <c r="OM132"/>
      <c r="ON132"/>
      <c r="OO132"/>
      <c r="OP132"/>
      <c r="OQ132"/>
      <c r="OR132"/>
      <c r="OS132"/>
      <c r="OT132"/>
      <c r="OU132"/>
      <c r="OV132"/>
      <c r="OW132"/>
      <c r="OX132"/>
      <c r="OY132"/>
      <c r="OZ132"/>
      <c r="PA132"/>
      <c r="PB132"/>
      <c r="PC132"/>
      <c r="PD132"/>
      <c r="PE132"/>
      <c r="PF132"/>
      <c r="PG132"/>
      <c r="PH132"/>
      <c r="PI132"/>
      <c r="PJ132"/>
      <c r="PK132"/>
      <c r="PL132"/>
      <c r="PM132"/>
      <c r="PN132"/>
      <c r="PO132"/>
      <c r="PP132"/>
      <c r="PQ132"/>
      <c r="PR132"/>
      <c r="PS132"/>
      <c r="PT132"/>
      <c r="PU132"/>
      <c r="PV132"/>
      <c r="PW132"/>
      <c r="PX132"/>
      <c r="PY132"/>
      <c r="PZ132"/>
      <c r="QA132"/>
      <c r="QB132"/>
      <c r="QC132"/>
      <c r="QD132"/>
      <c r="QE132"/>
      <c r="QF132"/>
      <c r="QG132"/>
      <c r="QH132"/>
      <c r="QI132"/>
      <c r="QJ132"/>
      <c r="QK132"/>
      <c r="QL132"/>
      <c r="QM132"/>
      <c r="QN132"/>
      <c r="QO132"/>
      <c r="QP132"/>
      <c r="QQ132"/>
      <c r="QR132"/>
      <c r="QS132"/>
      <c r="QT132"/>
      <c r="QU132"/>
      <c r="QV132"/>
      <c r="QW132"/>
      <c r="QX132"/>
      <c r="QY132"/>
      <c r="QZ132"/>
      <c r="RA132"/>
      <c r="RB132"/>
      <c r="RC132"/>
      <c r="RD132"/>
      <c r="RE132"/>
      <c r="RF132"/>
      <c r="RG132"/>
      <c r="RH132"/>
      <c r="RI132"/>
      <c r="RJ132"/>
      <c r="RK132"/>
      <c r="RL132"/>
      <c r="RM132"/>
      <c r="RN132"/>
      <c r="RO132"/>
      <c r="RP132"/>
      <c r="RQ132"/>
      <c r="RR132"/>
      <c r="RS132"/>
      <c r="RT132"/>
      <c r="RU132"/>
      <c r="RV132"/>
      <c r="RW132"/>
      <c r="RX132"/>
      <c r="RY132"/>
      <c r="RZ132"/>
      <c r="SA132"/>
      <c r="SB132"/>
      <c r="SC132"/>
      <c r="SD132"/>
      <c r="SE132"/>
      <c r="SF132"/>
      <c r="SG132"/>
      <c r="SH132"/>
      <c r="SI132"/>
      <c r="SJ132"/>
      <c r="SK132"/>
      <c r="SL132"/>
      <c r="SM132"/>
      <c r="SN132"/>
      <c r="SO132"/>
      <c r="SP132"/>
      <c r="SQ132"/>
      <c r="SR132"/>
      <c r="SS132"/>
      <c r="ST132"/>
      <c r="SU132"/>
      <c r="SV132"/>
      <c r="SW132"/>
      <c r="SX132"/>
      <c r="SY132"/>
      <c r="SZ132"/>
      <c r="TA132"/>
      <c r="TB132"/>
      <c r="TC132"/>
      <c r="TD132"/>
      <c r="TE132"/>
      <c r="TF132"/>
      <c r="TG132"/>
      <c r="TH132"/>
      <c r="TI132"/>
      <c r="TJ132"/>
      <c r="TK132"/>
      <c r="TL132"/>
      <c r="TM132"/>
      <c r="TN132"/>
      <c r="TO132"/>
      <c r="TP132"/>
      <c r="TQ132"/>
      <c r="TR132"/>
      <c r="TS132"/>
      <c r="TT132"/>
      <c r="TU132"/>
      <c r="TV132"/>
      <c r="TW132"/>
      <c r="TX132"/>
      <c r="TY132"/>
      <c r="TZ132"/>
      <c r="UA132"/>
      <c r="UB132"/>
      <c r="UC132"/>
      <c r="UD132"/>
      <c r="UE132"/>
      <c r="UF132"/>
      <c r="UG132"/>
      <c r="UH132"/>
      <c r="UI132"/>
      <c r="UJ132"/>
      <c r="UK132"/>
      <c r="UL132"/>
      <c r="UM132"/>
      <c r="UN132"/>
      <c r="UO132"/>
      <c r="UP132"/>
      <c r="UQ132"/>
      <c r="UR132"/>
      <c r="US132"/>
      <c r="UT132"/>
      <c r="UU132"/>
      <c r="UV132"/>
      <c r="UW132"/>
      <c r="UX132"/>
      <c r="UY132"/>
      <c r="UZ132"/>
      <c r="VA132"/>
      <c r="VB132"/>
      <c r="VC132"/>
      <c r="VD132"/>
      <c r="VE132"/>
      <c r="VF132"/>
      <c r="VG132"/>
      <c r="VH132"/>
      <c r="VI132"/>
      <c r="VJ132"/>
      <c r="VK132"/>
      <c r="VL132"/>
      <c r="VM132"/>
      <c r="VN132"/>
      <c r="VO132"/>
      <c r="VP132"/>
      <c r="VQ132"/>
      <c r="VR132"/>
      <c r="VS132"/>
      <c r="VT132"/>
      <c r="VU132"/>
      <c r="VV132"/>
      <c r="VW132"/>
      <c r="VX132"/>
      <c r="VY132"/>
      <c r="VZ132"/>
      <c r="WA132"/>
      <c r="WB132"/>
      <c r="WC132"/>
      <c r="WD132"/>
      <c r="WE132"/>
      <c r="WF132"/>
      <c r="WG132"/>
      <c r="WH132"/>
      <c r="WI132"/>
      <c r="WJ132"/>
      <c r="WK132"/>
      <c r="WL132"/>
      <c r="WM132"/>
      <c r="WN132"/>
      <c r="WO132"/>
      <c r="WP132"/>
      <c r="WQ132"/>
      <c r="WR132"/>
      <c r="WS132"/>
      <c r="WT132"/>
      <c r="WU132"/>
      <c r="WV132"/>
      <c r="WW132"/>
      <c r="WX132"/>
      <c r="WY132"/>
      <c r="WZ132"/>
      <c r="XA132"/>
      <c r="XB132"/>
      <c r="XC132"/>
      <c r="XD132"/>
      <c r="XE132"/>
      <c r="XF132"/>
      <c r="XG132"/>
      <c r="XH132"/>
      <c r="XI132"/>
      <c r="XJ132"/>
      <c r="XK132"/>
      <c r="XL132"/>
      <c r="XM132"/>
      <c r="XN132"/>
      <c r="XO132"/>
      <c r="XP132"/>
      <c r="XQ132"/>
      <c r="XR132"/>
      <c r="XS132"/>
      <c r="XT132"/>
      <c r="XU132"/>
      <c r="XV132"/>
      <c r="XW132"/>
      <c r="XX132"/>
      <c r="XY132"/>
      <c r="XZ132"/>
      <c r="YA132"/>
      <c r="YB132"/>
      <c r="YC132"/>
      <c r="YD132"/>
      <c r="YE132"/>
      <c r="YF132"/>
      <c r="YG132"/>
      <c r="YH132"/>
      <c r="YI132"/>
      <c r="YJ132"/>
      <c r="YK132"/>
      <c r="YL132"/>
      <c r="YM132"/>
      <c r="YN132"/>
      <c r="YO132"/>
      <c r="YP132"/>
      <c r="YQ132"/>
      <c r="YR132"/>
      <c r="YS132"/>
      <c r="YT132"/>
      <c r="YU132"/>
      <c r="YV132"/>
      <c r="YW132"/>
      <c r="YX132"/>
      <c r="YY132"/>
      <c r="YZ132"/>
      <c r="ZA132"/>
      <c r="ZB132"/>
      <c r="ZC132"/>
      <c r="ZD132"/>
      <c r="ZE132"/>
      <c r="ZF132"/>
      <c r="ZG132"/>
      <c r="ZH132"/>
      <c r="ZI132"/>
      <c r="ZJ132"/>
      <c r="ZK132"/>
      <c r="ZL132"/>
      <c r="ZM132"/>
      <c r="ZN132"/>
      <c r="ZO132"/>
      <c r="ZP132"/>
      <c r="ZQ132"/>
      <c r="ZR132"/>
      <c r="ZS132"/>
      <c r="ZT132"/>
      <c r="ZU132"/>
      <c r="ZV132"/>
      <c r="ZW132"/>
      <c r="ZX132"/>
      <c r="ZY132"/>
      <c r="ZZ132"/>
    </row>
    <row r="133" spans="1:702" s="18" customFormat="1">
      <c r="A133" s="149" t="s">
        <v>327</v>
      </c>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c r="LQ133"/>
      <c r="LR133"/>
      <c r="LS133"/>
      <c r="LT133"/>
      <c r="LU133"/>
      <c r="LV133"/>
      <c r="LW133"/>
      <c r="LX133"/>
      <c r="LY133"/>
      <c r="LZ133"/>
      <c r="MA133"/>
      <c r="MB133"/>
      <c r="MC133"/>
      <c r="MD133"/>
      <c r="ME133"/>
      <c r="MF133"/>
      <c r="MG133"/>
      <c r="MH133"/>
      <c r="MI133"/>
      <c r="MJ133"/>
      <c r="MK133"/>
      <c r="ML133"/>
      <c r="MM133"/>
      <c r="MN133"/>
      <c r="MO133"/>
      <c r="MP133"/>
      <c r="MQ133"/>
      <c r="MR133"/>
      <c r="MS133"/>
      <c r="MT133"/>
      <c r="MU133"/>
      <c r="MV133"/>
      <c r="MW133"/>
      <c r="MX133"/>
      <c r="MY133"/>
      <c r="MZ133"/>
      <c r="NA133"/>
      <c r="NB133"/>
      <c r="NC133"/>
      <c r="ND133"/>
      <c r="NE133"/>
      <c r="NF133"/>
      <c r="NG133"/>
      <c r="NH133"/>
      <c r="NI133"/>
      <c r="NJ133"/>
      <c r="NK133"/>
      <c r="NL133"/>
      <c r="NM133"/>
      <c r="NN133"/>
      <c r="NO133"/>
      <c r="NP133"/>
      <c r="NQ133"/>
      <c r="NR133"/>
      <c r="NS133"/>
      <c r="NT133"/>
      <c r="NU133"/>
      <c r="NV133"/>
      <c r="NW133"/>
      <c r="NX133"/>
      <c r="NY133"/>
      <c r="NZ133"/>
      <c r="OA133"/>
      <c r="OB133"/>
      <c r="OC133"/>
      <c r="OD133"/>
      <c r="OE133"/>
      <c r="OF133"/>
      <c r="OG133"/>
      <c r="OH133"/>
      <c r="OI133"/>
      <c r="OJ133"/>
      <c r="OK133"/>
      <c r="OL133"/>
      <c r="OM133"/>
      <c r="ON133"/>
      <c r="OO133"/>
      <c r="OP133"/>
      <c r="OQ133"/>
      <c r="OR133"/>
      <c r="OS133"/>
      <c r="OT133"/>
      <c r="OU133"/>
      <c r="OV133"/>
      <c r="OW133"/>
      <c r="OX133"/>
      <c r="OY133"/>
      <c r="OZ133"/>
      <c r="PA133"/>
      <c r="PB133"/>
      <c r="PC133"/>
      <c r="PD133"/>
      <c r="PE133"/>
      <c r="PF133"/>
      <c r="PG133"/>
      <c r="PH133"/>
      <c r="PI133"/>
      <c r="PJ133"/>
      <c r="PK133"/>
      <c r="PL133"/>
      <c r="PM133"/>
      <c r="PN133"/>
      <c r="PO133"/>
      <c r="PP133"/>
      <c r="PQ133"/>
      <c r="PR133"/>
      <c r="PS133"/>
      <c r="PT133"/>
      <c r="PU133"/>
      <c r="PV133"/>
      <c r="PW133"/>
      <c r="PX133"/>
      <c r="PY133"/>
      <c r="PZ133"/>
      <c r="QA133"/>
      <c r="QB133"/>
      <c r="QC133"/>
      <c r="QD133"/>
      <c r="QE133"/>
      <c r="QF133"/>
      <c r="QG133"/>
      <c r="QH133"/>
      <c r="QI133"/>
      <c r="QJ133"/>
      <c r="QK133"/>
      <c r="QL133"/>
      <c r="QM133"/>
      <c r="QN133"/>
      <c r="QO133"/>
      <c r="QP133"/>
      <c r="QQ133"/>
      <c r="QR133"/>
      <c r="QS133"/>
      <c r="QT133"/>
      <c r="QU133"/>
      <c r="QV133"/>
      <c r="QW133"/>
      <c r="QX133"/>
      <c r="QY133"/>
      <c r="QZ133"/>
      <c r="RA133"/>
      <c r="RB133"/>
      <c r="RC133"/>
      <c r="RD133"/>
      <c r="RE133"/>
      <c r="RF133"/>
      <c r="RG133"/>
      <c r="RH133"/>
      <c r="RI133"/>
      <c r="RJ133"/>
      <c r="RK133"/>
      <c r="RL133"/>
      <c r="RM133"/>
      <c r="RN133"/>
      <c r="RO133"/>
      <c r="RP133"/>
      <c r="RQ133"/>
      <c r="RR133"/>
      <c r="RS133"/>
      <c r="RT133"/>
      <c r="RU133"/>
      <c r="RV133"/>
      <c r="RW133"/>
      <c r="RX133"/>
      <c r="RY133"/>
      <c r="RZ133"/>
      <c r="SA133"/>
      <c r="SB133"/>
      <c r="SC133"/>
      <c r="SD133"/>
      <c r="SE133"/>
      <c r="SF133"/>
      <c r="SG133"/>
      <c r="SH133"/>
      <c r="SI133"/>
      <c r="SJ133"/>
      <c r="SK133"/>
      <c r="SL133"/>
      <c r="SM133"/>
      <c r="SN133"/>
      <c r="SO133"/>
      <c r="SP133"/>
      <c r="SQ133"/>
      <c r="SR133"/>
      <c r="SS133"/>
      <c r="ST133"/>
      <c r="SU133"/>
      <c r="SV133"/>
      <c r="SW133"/>
      <c r="SX133"/>
      <c r="SY133"/>
      <c r="SZ133"/>
      <c r="TA133"/>
      <c r="TB133"/>
      <c r="TC133"/>
      <c r="TD133"/>
      <c r="TE133"/>
      <c r="TF133"/>
      <c r="TG133"/>
      <c r="TH133"/>
      <c r="TI133"/>
      <c r="TJ133"/>
      <c r="TK133"/>
      <c r="TL133"/>
      <c r="TM133"/>
      <c r="TN133"/>
      <c r="TO133"/>
      <c r="TP133"/>
      <c r="TQ133"/>
      <c r="TR133"/>
      <c r="TS133"/>
      <c r="TT133"/>
      <c r="TU133"/>
      <c r="TV133"/>
      <c r="TW133"/>
      <c r="TX133"/>
      <c r="TY133"/>
      <c r="TZ133"/>
      <c r="UA133"/>
      <c r="UB133"/>
      <c r="UC133"/>
      <c r="UD133"/>
      <c r="UE133"/>
      <c r="UF133"/>
      <c r="UG133"/>
      <c r="UH133"/>
      <c r="UI133"/>
      <c r="UJ133"/>
      <c r="UK133"/>
      <c r="UL133"/>
      <c r="UM133"/>
      <c r="UN133"/>
      <c r="UO133"/>
      <c r="UP133"/>
      <c r="UQ133"/>
      <c r="UR133"/>
      <c r="US133"/>
      <c r="UT133"/>
      <c r="UU133"/>
      <c r="UV133"/>
      <c r="UW133"/>
      <c r="UX133"/>
      <c r="UY133"/>
      <c r="UZ133"/>
      <c r="VA133"/>
      <c r="VB133"/>
      <c r="VC133"/>
      <c r="VD133"/>
      <c r="VE133"/>
      <c r="VF133"/>
      <c r="VG133"/>
      <c r="VH133"/>
      <c r="VI133"/>
      <c r="VJ133"/>
      <c r="VK133"/>
      <c r="VL133"/>
      <c r="VM133"/>
      <c r="VN133"/>
      <c r="VO133"/>
      <c r="VP133"/>
      <c r="VQ133"/>
      <c r="VR133"/>
      <c r="VS133"/>
      <c r="VT133"/>
      <c r="VU133"/>
      <c r="VV133"/>
      <c r="VW133"/>
      <c r="VX133"/>
      <c r="VY133"/>
      <c r="VZ133"/>
      <c r="WA133"/>
      <c r="WB133"/>
      <c r="WC133"/>
      <c r="WD133"/>
      <c r="WE133"/>
      <c r="WF133"/>
      <c r="WG133"/>
      <c r="WH133"/>
      <c r="WI133"/>
      <c r="WJ133"/>
      <c r="WK133"/>
      <c r="WL133"/>
      <c r="WM133"/>
      <c r="WN133"/>
      <c r="WO133"/>
      <c r="WP133"/>
      <c r="WQ133"/>
      <c r="WR133"/>
      <c r="WS133"/>
      <c r="WT133"/>
      <c r="WU133"/>
      <c r="WV133"/>
      <c r="WW133"/>
      <c r="WX133"/>
      <c r="WY133"/>
      <c r="WZ133"/>
      <c r="XA133"/>
      <c r="XB133"/>
      <c r="XC133"/>
      <c r="XD133"/>
      <c r="XE133"/>
      <c r="XF133"/>
      <c r="XG133"/>
      <c r="XH133"/>
      <c r="XI133"/>
      <c r="XJ133"/>
      <c r="XK133"/>
      <c r="XL133"/>
      <c r="XM133"/>
      <c r="XN133"/>
      <c r="XO133"/>
      <c r="XP133"/>
      <c r="XQ133"/>
      <c r="XR133"/>
      <c r="XS133"/>
      <c r="XT133"/>
      <c r="XU133"/>
      <c r="XV133"/>
      <c r="XW133"/>
      <c r="XX133"/>
      <c r="XY133"/>
      <c r="XZ133"/>
      <c r="YA133"/>
      <c r="YB133"/>
      <c r="YC133"/>
      <c r="YD133"/>
      <c r="YE133"/>
      <c r="YF133"/>
      <c r="YG133"/>
      <c r="YH133"/>
      <c r="YI133"/>
      <c r="YJ133"/>
      <c r="YK133"/>
      <c r="YL133"/>
      <c r="YM133"/>
      <c r="YN133"/>
      <c r="YO133"/>
      <c r="YP133"/>
      <c r="YQ133"/>
      <c r="YR133"/>
      <c r="YS133"/>
      <c r="YT133"/>
      <c r="YU133"/>
      <c r="YV133"/>
      <c r="YW133"/>
      <c r="YX133"/>
      <c r="YY133"/>
      <c r="YZ133"/>
      <c r="ZA133"/>
      <c r="ZB133"/>
      <c r="ZC133"/>
      <c r="ZD133"/>
      <c r="ZE133"/>
      <c r="ZF133"/>
      <c r="ZG133"/>
      <c r="ZH133"/>
      <c r="ZI133"/>
      <c r="ZJ133"/>
      <c r="ZK133"/>
      <c r="ZL133"/>
      <c r="ZM133"/>
      <c r="ZN133"/>
      <c r="ZO133"/>
      <c r="ZP133"/>
      <c r="ZQ133"/>
      <c r="ZR133"/>
      <c r="ZS133"/>
      <c r="ZT133"/>
      <c r="ZU133"/>
      <c r="ZV133"/>
      <c r="ZW133"/>
      <c r="ZX133"/>
      <c r="ZY133"/>
      <c r="ZZ133"/>
    </row>
    <row r="134" spans="1:702" s="18" customFormat="1">
      <c r="A134" s="16" t="s">
        <v>175</v>
      </c>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c r="LQ134"/>
      <c r="LR134"/>
      <c r="LS134"/>
      <c r="LT134"/>
      <c r="LU134"/>
      <c r="LV134"/>
      <c r="LW134"/>
      <c r="LX134"/>
      <c r="LY134"/>
      <c r="LZ134"/>
      <c r="MA134"/>
      <c r="MB134"/>
      <c r="MC134"/>
      <c r="MD134"/>
      <c r="ME134"/>
      <c r="MF134"/>
      <c r="MG134"/>
      <c r="MH134"/>
      <c r="MI134"/>
      <c r="MJ134"/>
      <c r="MK134"/>
      <c r="ML134"/>
      <c r="MM134"/>
      <c r="MN134"/>
      <c r="MO134"/>
      <c r="MP134"/>
      <c r="MQ134"/>
      <c r="MR134"/>
      <c r="MS134"/>
      <c r="MT134"/>
      <c r="MU134"/>
      <c r="MV134"/>
      <c r="MW134"/>
      <c r="MX134"/>
      <c r="MY134"/>
      <c r="MZ134"/>
      <c r="NA134"/>
      <c r="NB134"/>
      <c r="NC134"/>
      <c r="ND134"/>
      <c r="NE134"/>
      <c r="NF134"/>
      <c r="NG134"/>
      <c r="NH134"/>
      <c r="NI134"/>
      <c r="NJ134"/>
      <c r="NK134"/>
      <c r="NL134"/>
      <c r="NM134"/>
      <c r="NN134"/>
      <c r="NO134"/>
      <c r="NP134"/>
      <c r="NQ134"/>
      <c r="NR134"/>
      <c r="NS134"/>
      <c r="NT134"/>
      <c r="NU134"/>
      <c r="NV134"/>
      <c r="NW134"/>
      <c r="NX134"/>
      <c r="NY134"/>
      <c r="NZ134"/>
      <c r="OA134"/>
      <c r="OB134"/>
      <c r="OC134"/>
      <c r="OD134"/>
      <c r="OE134"/>
      <c r="OF134"/>
      <c r="OG134"/>
      <c r="OH134"/>
      <c r="OI134"/>
      <c r="OJ134"/>
      <c r="OK134"/>
      <c r="OL134"/>
      <c r="OM134"/>
      <c r="ON134"/>
      <c r="OO134"/>
      <c r="OP134"/>
      <c r="OQ134"/>
      <c r="OR134"/>
      <c r="OS134"/>
      <c r="OT134"/>
      <c r="OU134"/>
      <c r="OV134"/>
      <c r="OW134"/>
      <c r="OX134"/>
      <c r="OY134"/>
      <c r="OZ134"/>
      <c r="PA134"/>
      <c r="PB134"/>
      <c r="PC134"/>
      <c r="PD134"/>
      <c r="PE134"/>
      <c r="PF134"/>
      <c r="PG134"/>
      <c r="PH134"/>
      <c r="PI134"/>
      <c r="PJ134"/>
      <c r="PK134"/>
      <c r="PL134"/>
      <c r="PM134"/>
      <c r="PN134"/>
      <c r="PO134"/>
      <c r="PP134"/>
      <c r="PQ134"/>
      <c r="PR134"/>
      <c r="PS134"/>
      <c r="PT134"/>
      <c r="PU134"/>
      <c r="PV134"/>
      <c r="PW134"/>
      <c r="PX134"/>
      <c r="PY134"/>
      <c r="PZ134"/>
      <c r="QA134"/>
      <c r="QB134"/>
      <c r="QC134"/>
      <c r="QD134"/>
      <c r="QE134"/>
      <c r="QF134"/>
      <c r="QG134"/>
      <c r="QH134"/>
      <c r="QI134"/>
      <c r="QJ134"/>
      <c r="QK134"/>
      <c r="QL134"/>
      <c r="QM134"/>
      <c r="QN134"/>
      <c r="QO134"/>
      <c r="QP134"/>
      <c r="QQ134"/>
      <c r="QR134"/>
      <c r="QS134"/>
      <c r="QT134"/>
      <c r="QU134"/>
      <c r="QV134"/>
      <c r="QW134"/>
      <c r="QX134"/>
      <c r="QY134"/>
      <c r="QZ134"/>
      <c r="RA134"/>
      <c r="RB134"/>
      <c r="RC134"/>
      <c r="RD134"/>
      <c r="RE134"/>
      <c r="RF134"/>
      <c r="RG134"/>
      <c r="RH134"/>
      <c r="RI134"/>
      <c r="RJ134"/>
      <c r="RK134"/>
      <c r="RL134"/>
      <c r="RM134"/>
      <c r="RN134"/>
      <c r="RO134"/>
      <c r="RP134"/>
      <c r="RQ134"/>
      <c r="RR134"/>
      <c r="RS134"/>
      <c r="RT134"/>
      <c r="RU134"/>
      <c r="RV134"/>
      <c r="RW134"/>
      <c r="RX134"/>
      <c r="RY134"/>
      <c r="RZ134"/>
      <c r="SA134"/>
      <c r="SB134"/>
      <c r="SC134"/>
      <c r="SD134"/>
      <c r="SE134"/>
      <c r="SF134"/>
      <c r="SG134"/>
      <c r="SH134"/>
      <c r="SI134"/>
      <c r="SJ134"/>
      <c r="SK134"/>
      <c r="SL134"/>
      <c r="SM134"/>
      <c r="SN134"/>
      <c r="SO134"/>
      <c r="SP134"/>
      <c r="SQ134"/>
      <c r="SR134"/>
      <c r="SS134"/>
      <c r="ST134"/>
      <c r="SU134"/>
      <c r="SV134"/>
      <c r="SW134"/>
      <c r="SX134"/>
      <c r="SY134"/>
      <c r="SZ134"/>
      <c r="TA134"/>
      <c r="TB134"/>
      <c r="TC134"/>
      <c r="TD134"/>
      <c r="TE134"/>
      <c r="TF134"/>
      <c r="TG134"/>
      <c r="TH134"/>
      <c r="TI134"/>
      <c r="TJ134"/>
      <c r="TK134"/>
      <c r="TL134"/>
      <c r="TM134"/>
      <c r="TN134"/>
      <c r="TO134"/>
      <c r="TP134"/>
      <c r="TQ134"/>
      <c r="TR134"/>
      <c r="TS134"/>
      <c r="TT134"/>
      <c r="TU134"/>
      <c r="TV134"/>
      <c r="TW134"/>
      <c r="TX134"/>
      <c r="TY134"/>
      <c r="TZ134"/>
      <c r="UA134"/>
      <c r="UB134"/>
      <c r="UC134"/>
      <c r="UD134"/>
      <c r="UE134"/>
      <c r="UF134"/>
      <c r="UG134"/>
      <c r="UH134"/>
      <c r="UI134"/>
      <c r="UJ134"/>
      <c r="UK134"/>
      <c r="UL134"/>
      <c r="UM134"/>
      <c r="UN134"/>
      <c r="UO134"/>
      <c r="UP134"/>
      <c r="UQ134"/>
      <c r="UR134"/>
      <c r="US134"/>
      <c r="UT134"/>
      <c r="UU134"/>
      <c r="UV134"/>
      <c r="UW134"/>
      <c r="UX134"/>
      <c r="UY134"/>
      <c r="UZ134"/>
      <c r="VA134"/>
      <c r="VB134"/>
      <c r="VC134"/>
      <c r="VD134"/>
      <c r="VE134"/>
      <c r="VF134"/>
      <c r="VG134"/>
      <c r="VH134"/>
      <c r="VI134"/>
      <c r="VJ134"/>
      <c r="VK134"/>
      <c r="VL134"/>
      <c r="VM134"/>
      <c r="VN134"/>
      <c r="VO134"/>
      <c r="VP134"/>
      <c r="VQ134"/>
      <c r="VR134"/>
      <c r="VS134"/>
      <c r="VT134"/>
      <c r="VU134"/>
      <c r="VV134"/>
      <c r="VW134"/>
      <c r="VX134"/>
      <c r="VY134"/>
      <c r="VZ134"/>
      <c r="WA134"/>
      <c r="WB134"/>
      <c r="WC134"/>
      <c r="WD134"/>
      <c r="WE134"/>
      <c r="WF134"/>
      <c r="WG134"/>
      <c r="WH134"/>
      <c r="WI134"/>
      <c r="WJ134"/>
      <c r="WK134"/>
      <c r="WL134"/>
      <c r="WM134"/>
      <c r="WN134"/>
      <c r="WO134"/>
      <c r="WP134"/>
      <c r="WQ134"/>
      <c r="WR134"/>
      <c r="WS134"/>
      <c r="WT134"/>
      <c r="WU134"/>
      <c r="WV134"/>
      <c r="WW134"/>
      <c r="WX134"/>
      <c r="WY134"/>
      <c r="WZ134"/>
      <c r="XA134"/>
      <c r="XB134"/>
      <c r="XC134"/>
      <c r="XD134"/>
      <c r="XE134"/>
      <c r="XF134"/>
      <c r="XG134"/>
      <c r="XH134"/>
      <c r="XI134"/>
      <c r="XJ134"/>
      <c r="XK134"/>
      <c r="XL134"/>
      <c r="XM134"/>
      <c r="XN134"/>
      <c r="XO134"/>
      <c r="XP134"/>
      <c r="XQ134"/>
      <c r="XR134"/>
      <c r="XS134"/>
      <c r="XT134"/>
      <c r="XU134"/>
      <c r="XV134"/>
      <c r="XW134"/>
      <c r="XX134"/>
      <c r="XY134"/>
      <c r="XZ134"/>
      <c r="YA134"/>
      <c r="YB134"/>
      <c r="YC134"/>
      <c r="YD134"/>
      <c r="YE134"/>
      <c r="YF134"/>
      <c r="YG134"/>
      <c r="YH134"/>
      <c r="YI134"/>
      <c r="YJ134"/>
      <c r="YK134"/>
      <c r="YL134"/>
      <c r="YM134"/>
      <c r="YN134"/>
      <c r="YO134"/>
      <c r="YP134"/>
      <c r="YQ134"/>
      <c r="YR134"/>
      <c r="YS134"/>
      <c r="YT134"/>
      <c r="YU134"/>
      <c r="YV134"/>
      <c r="YW134"/>
      <c r="YX134"/>
      <c r="YY134"/>
      <c r="YZ134"/>
      <c r="ZA134"/>
      <c r="ZB134"/>
      <c r="ZC134"/>
      <c r="ZD134"/>
      <c r="ZE134"/>
      <c r="ZF134"/>
      <c r="ZG134"/>
      <c r="ZH134"/>
      <c r="ZI134"/>
      <c r="ZJ134"/>
      <c r="ZK134"/>
      <c r="ZL134"/>
      <c r="ZM134"/>
      <c r="ZN134"/>
      <c r="ZO134"/>
      <c r="ZP134"/>
      <c r="ZQ134"/>
      <c r="ZR134"/>
      <c r="ZS134"/>
      <c r="ZT134"/>
      <c r="ZU134"/>
      <c r="ZV134"/>
      <c r="ZW134"/>
      <c r="ZX134"/>
      <c r="ZY134"/>
      <c r="ZZ134"/>
    </row>
    <row r="135" spans="1:702" s="18" customFormat="1">
      <c r="A135" s="16" t="s">
        <v>68</v>
      </c>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c r="LQ135"/>
      <c r="LR135"/>
      <c r="LS135"/>
      <c r="LT135"/>
      <c r="LU135"/>
      <c r="LV135"/>
      <c r="LW135"/>
      <c r="LX135"/>
      <c r="LY135"/>
      <c r="LZ135"/>
      <c r="MA135"/>
      <c r="MB135"/>
      <c r="MC135"/>
      <c r="MD135"/>
      <c r="ME135"/>
      <c r="MF135"/>
      <c r="MG135"/>
      <c r="MH135"/>
      <c r="MI135"/>
      <c r="MJ135"/>
      <c r="MK135"/>
      <c r="ML135"/>
      <c r="MM135"/>
      <c r="MN135"/>
      <c r="MO135"/>
      <c r="MP135"/>
      <c r="MQ135"/>
      <c r="MR135"/>
      <c r="MS135"/>
      <c r="MT135"/>
      <c r="MU135"/>
      <c r="MV135"/>
      <c r="MW135"/>
      <c r="MX135"/>
      <c r="MY135"/>
      <c r="MZ135"/>
      <c r="NA135"/>
      <c r="NB135"/>
      <c r="NC135"/>
      <c r="ND135"/>
      <c r="NE135"/>
      <c r="NF135"/>
      <c r="NG135"/>
      <c r="NH135"/>
      <c r="NI135"/>
      <c r="NJ135"/>
      <c r="NK135"/>
      <c r="NL135"/>
      <c r="NM135"/>
      <c r="NN135"/>
      <c r="NO135"/>
      <c r="NP135"/>
      <c r="NQ135"/>
      <c r="NR135"/>
      <c r="NS135"/>
      <c r="NT135"/>
      <c r="NU135"/>
      <c r="NV135"/>
      <c r="NW135"/>
      <c r="NX135"/>
      <c r="NY135"/>
      <c r="NZ135"/>
      <c r="OA135"/>
      <c r="OB135"/>
      <c r="OC135"/>
      <c r="OD135"/>
      <c r="OE135"/>
      <c r="OF135"/>
      <c r="OG135"/>
      <c r="OH135"/>
      <c r="OI135"/>
      <c r="OJ135"/>
      <c r="OK135"/>
      <c r="OL135"/>
      <c r="OM135"/>
      <c r="ON135"/>
      <c r="OO135"/>
      <c r="OP135"/>
      <c r="OQ135"/>
      <c r="OR135"/>
      <c r="OS135"/>
      <c r="OT135"/>
      <c r="OU135"/>
      <c r="OV135"/>
      <c r="OW135"/>
      <c r="OX135"/>
      <c r="OY135"/>
      <c r="OZ135"/>
      <c r="PA135"/>
      <c r="PB135"/>
      <c r="PC135"/>
      <c r="PD135"/>
      <c r="PE135"/>
      <c r="PF135"/>
      <c r="PG135"/>
      <c r="PH135"/>
      <c r="PI135"/>
      <c r="PJ135"/>
      <c r="PK135"/>
      <c r="PL135"/>
      <c r="PM135"/>
      <c r="PN135"/>
      <c r="PO135"/>
      <c r="PP135"/>
      <c r="PQ135"/>
      <c r="PR135"/>
      <c r="PS135"/>
      <c r="PT135"/>
      <c r="PU135"/>
      <c r="PV135"/>
      <c r="PW135"/>
      <c r="PX135"/>
      <c r="PY135"/>
      <c r="PZ135"/>
      <c r="QA135"/>
      <c r="QB135"/>
      <c r="QC135"/>
      <c r="QD135"/>
      <c r="QE135"/>
      <c r="QF135"/>
      <c r="QG135"/>
      <c r="QH135"/>
      <c r="QI135"/>
      <c r="QJ135"/>
      <c r="QK135"/>
      <c r="QL135"/>
      <c r="QM135"/>
      <c r="QN135"/>
      <c r="QO135"/>
      <c r="QP135"/>
      <c r="QQ135"/>
      <c r="QR135"/>
      <c r="QS135"/>
      <c r="QT135"/>
      <c r="QU135"/>
      <c r="QV135"/>
      <c r="QW135"/>
      <c r="QX135"/>
      <c r="QY135"/>
      <c r="QZ135"/>
      <c r="RA135"/>
      <c r="RB135"/>
      <c r="RC135"/>
      <c r="RD135"/>
      <c r="RE135"/>
      <c r="RF135"/>
      <c r="RG135"/>
      <c r="RH135"/>
      <c r="RI135"/>
      <c r="RJ135"/>
      <c r="RK135"/>
      <c r="RL135"/>
      <c r="RM135"/>
      <c r="RN135"/>
      <c r="RO135"/>
      <c r="RP135"/>
      <c r="RQ135"/>
      <c r="RR135"/>
      <c r="RS135"/>
      <c r="RT135"/>
      <c r="RU135"/>
      <c r="RV135"/>
      <c r="RW135"/>
      <c r="RX135"/>
      <c r="RY135"/>
      <c r="RZ135"/>
      <c r="SA135"/>
      <c r="SB135"/>
      <c r="SC135"/>
      <c r="SD135"/>
      <c r="SE135"/>
      <c r="SF135"/>
      <c r="SG135"/>
      <c r="SH135"/>
      <c r="SI135"/>
      <c r="SJ135"/>
      <c r="SK135"/>
      <c r="SL135"/>
      <c r="SM135"/>
      <c r="SN135"/>
      <c r="SO135"/>
      <c r="SP135"/>
      <c r="SQ135"/>
      <c r="SR135"/>
      <c r="SS135"/>
      <c r="ST135"/>
      <c r="SU135"/>
      <c r="SV135"/>
      <c r="SW135"/>
      <c r="SX135"/>
      <c r="SY135"/>
      <c r="SZ135"/>
      <c r="TA135"/>
      <c r="TB135"/>
      <c r="TC135"/>
      <c r="TD135"/>
      <c r="TE135"/>
      <c r="TF135"/>
      <c r="TG135"/>
      <c r="TH135"/>
      <c r="TI135"/>
      <c r="TJ135"/>
      <c r="TK135"/>
      <c r="TL135"/>
      <c r="TM135"/>
      <c r="TN135"/>
      <c r="TO135"/>
      <c r="TP135"/>
      <c r="TQ135"/>
      <c r="TR135"/>
      <c r="TS135"/>
      <c r="TT135"/>
      <c r="TU135"/>
      <c r="TV135"/>
      <c r="TW135"/>
      <c r="TX135"/>
      <c r="TY135"/>
      <c r="TZ135"/>
      <c r="UA135"/>
      <c r="UB135"/>
      <c r="UC135"/>
      <c r="UD135"/>
      <c r="UE135"/>
      <c r="UF135"/>
      <c r="UG135"/>
      <c r="UH135"/>
      <c r="UI135"/>
      <c r="UJ135"/>
      <c r="UK135"/>
      <c r="UL135"/>
      <c r="UM135"/>
      <c r="UN135"/>
      <c r="UO135"/>
      <c r="UP135"/>
      <c r="UQ135"/>
      <c r="UR135"/>
      <c r="US135"/>
      <c r="UT135"/>
      <c r="UU135"/>
      <c r="UV135"/>
      <c r="UW135"/>
      <c r="UX135"/>
      <c r="UY135"/>
      <c r="UZ135"/>
      <c r="VA135"/>
      <c r="VB135"/>
      <c r="VC135"/>
      <c r="VD135"/>
      <c r="VE135"/>
      <c r="VF135"/>
      <c r="VG135"/>
      <c r="VH135"/>
      <c r="VI135"/>
      <c r="VJ135"/>
      <c r="VK135"/>
      <c r="VL135"/>
      <c r="VM135"/>
      <c r="VN135"/>
      <c r="VO135"/>
      <c r="VP135"/>
      <c r="VQ135"/>
      <c r="VR135"/>
      <c r="VS135"/>
      <c r="VT135"/>
      <c r="VU135"/>
      <c r="VV135"/>
      <c r="VW135"/>
      <c r="VX135"/>
      <c r="VY135"/>
      <c r="VZ135"/>
      <c r="WA135"/>
      <c r="WB135"/>
      <c r="WC135"/>
      <c r="WD135"/>
      <c r="WE135"/>
      <c r="WF135"/>
      <c r="WG135"/>
      <c r="WH135"/>
      <c r="WI135"/>
      <c r="WJ135"/>
      <c r="WK135"/>
      <c r="WL135"/>
      <c r="WM135"/>
      <c r="WN135"/>
      <c r="WO135"/>
      <c r="WP135"/>
      <c r="WQ135"/>
      <c r="WR135"/>
      <c r="WS135"/>
      <c r="WT135"/>
      <c r="WU135"/>
      <c r="WV135"/>
      <c r="WW135"/>
      <c r="WX135"/>
      <c r="WY135"/>
      <c r="WZ135"/>
      <c r="XA135"/>
      <c r="XB135"/>
      <c r="XC135"/>
      <c r="XD135"/>
      <c r="XE135"/>
      <c r="XF135"/>
      <c r="XG135"/>
      <c r="XH135"/>
      <c r="XI135"/>
      <c r="XJ135"/>
      <c r="XK135"/>
      <c r="XL135"/>
      <c r="XM135"/>
      <c r="XN135"/>
      <c r="XO135"/>
      <c r="XP135"/>
      <c r="XQ135"/>
      <c r="XR135"/>
      <c r="XS135"/>
      <c r="XT135"/>
      <c r="XU135"/>
      <c r="XV135"/>
      <c r="XW135"/>
      <c r="XX135"/>
      <c r="XY135"/>
      <c r="XZ135"/>
      <c r="YA135"/>
      <c r="YB135"/>
      <c r="YC135"/>
      <c r="YD135"/>
      <c r="YE135"/>
      <c r="YF135"/>
      <c r="YG135"/>
      <c r="YH135"/>
      <c r="YI135"/>
      <c r="YJ135"/>
      <c r="YK135"/>
      <c r="YL135"/>
      <c r="YM135"/>
      <c r="YN135"/>
      <c r="YO135"/>
      <c r="YP135"/>
      <c r="YQ135"/>
      <c r="YR135"/>
      <c r="YS135"/>
      <c r="YT135"/>
      <c r="YU135"/>
      <c r="YV135"/>
      <c r="YW135"/>
      <c r="YX135"/>
      <c r="YY135"/>
      <c r="YZ135"/>
      <c r="ZA135"/>
      <c r="ZB135"/>
      <c r="ZC135"/>
      <c r="ZD135"/>
      <c r="ZE135"/>
      <c r="ZF135"/>
      <c r="ZG135"/>
      <c r="ZH135"/>
      <c r="ZI135"/>
      <c r="ZJ135"/>
      <c r="ZK135"/>
      <c r="ZL135"/>
      <c r="ZM135"/>
      <c r="ZN135"/>
      <c r="ZO135"/>
      <c r="ZP135"/>
      <c r="ZQ135"/>
      <c r="ZR135"/>
      <c r="ZS135"/>
      <c r="ZT135"/>
      <c r="ZU135"/>
      <c r="ZV135"/>
      <c r="ZW135"/>
      <c r="ZX135"/>
      <c r="ZY135"/>
      <c r="ZZ135"/>
    </row>
    <row r="136" spans="1:702" s="18" customFormat="1">
      <c r="A136" s="16" t="s">
        <v>69</v>
      </c>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c r="LQ136"/>
      <c r="LR136"/>
      <c r="LS136"/>
      <c r="LT136"/>
      <c r="LU136"/>
      <c r="LV136"/>
      <c r="LW136"/>
      <c r="LX136"/>
      <c r="LY136"/>
      <c r="LZ136"/>
      <c r="MA136"/>
      <c r="MB136"/>
      <c r="MC136"/>
      <c r="MD136"/>
      <c r="ME136"/>
      <c r="MF136"/>
      <c r="MG136"/>
      <c r="MH136"/>
      <c r="MI136"/>
      <c r="MJ136"/>
      <c r="MK136"/>
      <c r="ML136"/>
      <c r="MM136"/>
      <c r="MN136"/>
      <c r="MO136"/>
      <c r="MP136"/>
      <c r="MQ136"/>
      <c r="MR136"/>
      <c r="MS136"/>
      <c r="MT136"/>
      <c r="MU136"/>
      <c r="MV136"/>
      <c r="MW136"/>
      <c r="MX136"/>
      <c r="MY136"/>
      <c r="MZ136"/>
      <c r="NA136"/>
      <c r="NB136"/>
      <c r="NC136"/>
      <c r="ND136"/>
      <c r="NE136"/>
      <c r="NF136"/>
      <c r="NG136"/>
      <c r="NH136"/>
      <c r="NI136"/>
      <c r="NJ136"/>
      <c r="NK136"/>
      <c r="NL136"/>
      <c r="NM136"/>
      <c r="NN136"/>
      <c r="NO136"/>
      <c r="NP136"/>
      <c r="NQ136"/>
      <c r="NR136"/>
      <c r="NS136"/>
      <c r="NT136"/>
      <c r="NU136"/>
      <c r="NV136"/>
      <c r="NW136"/>
      <c r="NX136"/>
      <c r="NY136"/>
      <c r="NZ136"/>
      <c r="OA136"/>
      <c r="OB136"/>
      <c r="OC136"/>
      <c r="OD136"/>
      <c r="OE136"/>
      <c r="OF136"/>
      <c r="OG136"/>
      <c r="OH136"/>
      <c r="OI136"/>
      <c r="OJ136"/>
      <c r="OK136"/>
      <c r="OL136"/>
      <c r="OM136"/>
      <c r="ON136"/>
      <c r="OO136"/>
      <c r="OP136"/>
      <c r="OQ136"/>
      <c r="OR136"/>
      <c r="OS136"/>
      <c r="OT136"/>
      <c r="OU136"/>
      <c r="OV136"/>
      <c r="OW136"/>
      <c r="OX136"/>
      <c r="OY136"/>
      <c r="OZ136"/>
      <c r="PA136"/>
      <c r="PB136"/>
      <c r="PC136"/>
      <c r="PD136"/>
      <c r="PE136"/>
      <c r="PF136"/>
      <c r="PG136"/>
      <c r="PH136"/>
      <c r="PI136"/>
      <c r="PJ136"/>
      <c r="PK136"/>
      <c r="PL136"/>
      <c r="PM136"/>
      <c r="PN136"/>
      <c r="PO136"/>
      <c r="PP136"/>
      <c r="PQ136"/>
      <c r="PR136"/>
      <c r="PS136"/>
      <c r="PT136"/>
      <c r="PU136"/>
      <c r="PV136"/>
      <c r="PW136"/>
      <c r="PX136"/>
      <c r="PY136"/>
      <c r="PZ136"/>
      <c r="QA136"/>
      <c r="QB136"/>
      <c r="QC136"/>
      <c r="QD136"/>
      <c r="QE136"/>
      <c r="QF136"/>
      <c r="QG136"/>
      <c r="QH136"/>
      <c r="QI136"/>
      <c r="QJ136"/>
      <c r="QK136"/>
      <c r="QL136"/>
      <c r="QM136"/>
      <c r="QN136"/>
      <c r="QO136"/>
      <c r="QP136"/>
      <c r="QQ136"/>
      <c r="QR136"/>
      <c r="QS136"/>
      <c r="QT136"/>
      <c r="QU136"/>
      <c r="QV136"/>
      <c r="QW136"/>
      <c r="QX136"/>
      <c r="QY136"/>
      <c r="QZ136"/>
      <c r="RA136"/>
      <c r="RB136"/>
      <c r="RC136"/>
      <c r="RD136"/>
      <c r="RE136"/>
      <c r="RF136"/>
      <c r="RG136"/>
      <c r="RH136"/>
      <c r="RI136"/>
      <c r="RJ136"/>
      <c r="RK136"/>
      <c r="RL136"/>
      <c r="RM136"/>
      <c r="RN136"/>
      <c r="RO136"/>
      <c r="RP136"/>
      <c r="RQ136"/>
      <c r="RR136"/>
      <c r="RS136"/>
      <c r="RT136"/>
      <c r="RU136"/>
      <c r="RV136"/>
      <c r="RW136"/>
      <c r="RX136"/>
      <c r="RY136"/>
      <c r="RZ136"/>
      <c r="SA136"/>
      <c r="SB136"/>
      <c r="SC136"/>
      <c r="SD136"/>
      <c r="SE136"/>
      <c r="SF136"/>
      <c r="SG136"/>
      <c r="SH136"/>
      <c r="SI136"/>
      <c r="SJ136"/>
      <c r="SK136"/>
      <c r="SL136"/>
      <c r="SM136"/>
      <c r="SN136"/>
      <c r="SO136"/>
      <c r="SP136"/>
      <c r="SQ136"/>
      <c r="SR136"/>
      <c r="SS136"/>
      <c r="ST136"/>
      <c r="SU136"/>
      <c r="SV136"/>
      <c r="SW136"/>
      <c r="SX136"/>
      <c r="SY136"/>
      <c r="SZ136"/>
      <c r="TA136"/>
      <c r="TB136"/>
      <c r="TC136"/>
      <c r="TD136"/>
      <c r="TE136"/>
      <c r="TF136"/>
      <c r="TG136"/>
      <c r="TH136"/>
      <c r="TI136"/>
      <c r="TJ136"/>
      <c r="TK136"/>
      <c r="TL136"/>
      <c r="TM136"/>
      <c r="TN136"/>
      <c r="TO136"/>
      <c r="TP136"/>
      <c r="TQ136"/>
      <c r="TR136"/>
      <c r="TS136"/>
      <c r="TT136"/>
      <c r="TU136"/>
      <c r="TV136"/>
      <c r="TW136"/>
      <c r="TX136"/>
      <c r="TY136"/>
      <c r="TZ136"/>
      <c r="UA136"/>
      <c r="UB136"/>
      <c r="UC136"/>
      <c r="UD136"/>
      <c r="UE136"/>
      <c r="UF136"/>
      <c r="UG136"/>
      <c r="UH136"/>
      <c r="UI136"/>
      <c r="UJ136"/>
      <c r="UK136"/>
      <c r="UL136"/>
      <c r="UM136"/>
      <c r="UN136"/>
      <c r="UO136"/>
      <c r="UP136"/>
      <c r="UQ136"/>
      <c r="UR136"/>
      <c r="US136"/>
      <c r="UT136"/>
      <c r="UU136"/>
      <c r="UV136"/>
      <c r="UW136"/>
      <c r="UX136"/>
      <c r="UY136"/>
      <c r="UZ136"/>
      <c r="VA136"/>
      <c r="VB136"/>
      <c r="VC136"/>
      <c r="VD136"/>
      <c r="VE136"/>
      <c r="VF136"/>
      <c r="VG136"/>
      <c r="VH136"/>
      <c r="VI136"/>
      <c r="VJ136"/>
      <c r="VK136"/>
      <c r="VL136"/>
      <c r="VM136"/>
      <c r="VN136"/>
      <c r="VO136"/>
      <c r="VP136"/>
      <c r="VQ136"/>
      <c r="VR136"/>
      <c r="VS136"/>
      <c r="VT136"/>
      <c r="VU136"/>
      <c r="VV136"/>
      <c r="VW136"/>
      <c r="VX136"/>
      <c r="VY136"/>
      <c r="VZ136"/>
      <c r="WA136"/>
      <c r="WB136"/>
      <c r="WC136"/>
      <c r="WD136"/>
      <c r="WE136"/>
      <c r="WF136"/>
      <c r="WG136"/>
      <c r="WH136"/>
      <c r="WI136"/>
      <c r="WJ136"/>
      <c r="WK136"/>
      <c r="WL136"/>
      <c r="WM136"/>
      <c r="WN136"/>
      <c r="WO136"/>
      <c r="WP136"/>
      <c r="WQ136"/>
      <c r="WR136"/>
      <c r="WS136"/>
      <c r="WT136"/>
      <c r="WU136"/>
      <c r="WV136"/>
      <c r="WW136"/>
      <c r="WX136"/>
      <c r="WY136"/>
      <c r="WZ136"/>
      <c r="XA136"/>
      <c r="XB136"/>
      <c r="XC136"/>
      <c r="XD136"/>
      <c r="XE136"/>
      <c r="XF136"/>
      <c r="XG136"/>
      <c r="XH136"/>
      <c r="XI136"/>
      <c r="XJ136"/>
      <c r="XK136"/>
      <c r="XL136"/>
      <c r="XM136"/>
      <c r="XN136"/>
      <c r="XO136"/>
      <c r="XP136"/>
      <c r="XQ136"/>
      <c r="XR136"/>
      <c r="XS136"/>
      <c r="XT136"/>
      <c r="XU136"/>
      <c r="XV136"/>
      <c r="XW136"/>
      <c r="XX136"/>
      <c r="XY136"/>
      <c r="XZ136"/>
      <c r="YA136"/>
      <c r="YB136"/>
      <c r="YC136"/>
      <c r="YD136"/>
      <c r="YE136"/>
      <c r="YF136"/>
      <c r="YG136"/>
      <c r="YH136"/>
      <c r="YI136"/>
      <c r="YJ136"/>
      <c r="YK136"/>
      <c r="YL136"/>
      <c r="YM136"/>
      <c r="YN136"/>
      <c r="YO136"/>
      <c r="YP136"/>
      <c r="YQ136"/>
      <c r="YR136"/>
      <c r="YS136"/>
      <c r="YT136"/>
      <c r="YU136"/>
      <c r="YV136"/>
      <c r="YW136"/>
      <c r="YX136"/>
      <c r="YY136"/>
      <c r="YZ136"/>
      <c r="ZA136"/>
      <c r="ZB136"/>
      <c r="ZC136"/>
      <c r="ZD136"/>
      <c r="ZE136"/>
      <c r="ZF136"/>
      <c r="ZG136"/>
      <c r="ZH136"/>
      <c r="ZI136"/>
      <c r="ZJ136"/>
      <c r="ZK136"/>
      <c r="ZL136"/>
      <c r="ZM136"/>
      <c r="ZN136"/>
      <c r="ZO136"/>
      <c r="ZP136"/>
      <c r="ZQ136"/>
      <c r="ZR136"/>
      <c r="ZS136"/>
      <c r="ZT136"/>
      <c r="ZU136"/>
      <c r="ZV136"/>
      <c r="ZW136"/>
      <c r="ZX136"/>
      <c r="ZY136"/>
      <c r="ZZ136"/>
    </row>
    <row r="137" spans="1:702" s="18" customFormat="1">
      <c r="A137" s="16" t="s">
        <v>189</v>
      </c>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c r="LQ137"/>
      <c r="LR137"/>
      <c r="LS137"/>
      <c r="LT137"/>
      <c r="LU137"/>
      <c r="LV137"/>
      <c r="LW137"/>
      <c r="LX137"/>
      <c r="LY137"/>
      <c r="LZ137"/>
      <c r="MA137"/>
      <c r="MB137"/>
      <c r="MC137"/>
      <c r="MD137"/>
      <c r="ME137"/>
      <c r="MF137"/>
      <c r="MG137"/>
      <c r="MH137"/>
      <c r="MI137"/>
      <c r="MJ137"/>
      <c r="MK137"/>
      <c r="ML137"/>
      <c r="MM137"/>
      <c r="MN137"/>
      <c r="MO137"/>
      <c r="MP137"/>
      <c r="MQ137"/>
      <c r="MR137"/>
      <c r="MS137"/>
      <c r="MT137"/>
      <c r="MU137"/>
      <c r="MV137"/>
      <c r="MW137"/>
      <c r="MX137"/>
      <c r="MY137"/>
      <c r="MZ137"/>
      <c r="NA137"/>
      <c r="NB137"/>
      <c r="NC137"/>
      <c r="ND137"/>
      <c r="NE137"/>
      <c r="NF137"/>
      <c r="NG137"/>
      <c r="NH137"/>
      <c r="NI137"/>
      <c r="NJ137"/>
      <c r="NK137"/>
      <c r="NL137"/>
      <c r="NM137"/>
      <c r="NN137"/>
      <c r="NO137"/>
      <c r="NP137"/>
      <c r="NQ137"/>
      <c r="NR137"/>
      <c r="NS137"/>
      <c r="NT137"/>
      <c r="NU137"/>
      <c r="NV137"/>
      <c r="NW137"/>
      <c r="NX137"/>
      <c r="NY137"/>
      <c r="NZ137"/>
      <c r="OA137"/>
      <c r="OB137"/>
      <c r="OC137"/>
      <c r="OD137"/>
      <c r="OE137"/>
      <c r="OF137"/>
      <c r="OG137"/>
      <c r="OH137"/>
      <c r="OI137"/>
      <c r="OJ137"/>
      <c r="OK137"/>
      <c r="OL137"/>
      <c r="OM137"/>
      <c r="ON137"/>
      <c r="OO137"/>
      <c r="OP137"/>
      <c r="OQ137"/>
      <c r="OR137"/>
      <c r="OS137"/>
      <c r="OT137"/>
      <c r="OU137"/>
      <c r="OV137"/>
      <c r="OW137"/>
      <c r="OX137"/>
      <c r="OY137"/>
      <c r="OZ137"/>
      <c r="PA137"/>
      <c r="PB137"/>
      <c r="PC137"/>
      <c r="PD137"/>
      <c r="PE137"/>
      <c r="PF137"/>
      <c r="PG137"/>
      <c r="PH137"/>
      <c r="PI137"/>
      <c r="PJ137"/>
      <c r="PK137"/>
      <c r="PL137"/>
      <c r="PM137"/>
      <c r="PN137"/>
      <c r="PO137"/>
      <c r="PP137"/>
      <c r="PQ137"/>
      <c r="PR137"/>
      <c r="PS137"/>
      <c r="PT137"/>
      <c r="PU137"/>
      <c r="PV137"/>
      <c r="PW137"/>
      <c r="PX137"/>
      <c r="PY137"/>
      <c r="PZ137"/>
      <c r="QA137"/>
      <c r="QB137"/>
      <c r="QC137"/>
      <c r="QD137"/>
      <c r="QE137"/>
      <c r="QF137"/>
      <c r="QG137"/>
      <c r="QH137"/>
      <c r="QI137"/>
      <c r="QJ137"/>
      <c r="QK137"/>
      <c r="QL137"/>
      <c r="QM137"/>
      <c r="QN137"/>
      <c r="QO137"/>
      <c r="QP137"/>
      <c r="QQ137"/>
      <c r="QR137"/>
      <c r="QS137"/>
      <c r="QT137"/>
      <c r="QU137"/>
      <c r="QV137"/>
      <c r="QW137"/>
      <c r="QX137"/>
      <c r="QY137"/>
      <c r="QZ137"/>
      <c r="RA137"/>
      <c r="RB137"/>
      <c r="RC137"/>
      <c r="RD137"/>
      <c r="RE137"/>
      <c r="RF137"/>
      <c r="RG137"/>
      <c r="RH137"/>
      <c r="RI137"/>
      <c r="RJ137"/>
      <c r="RK137"/>
      <c r="RL137"/>
      <c r="RM137"/>
      <c r="RN137"/>
      <c r="RO137"/>
      <c r="RP137"/>
      <c r="RQ137"/>
      <c r="RR137"/>
      <c r="RS137"/>
      <c r="RT137"/>
      <c r="RU137"/>
      <c r="RV137"/>
      <c r="RW137"/>
      <c r="RX137"/>
      <c r="RY137"/>
      <c r="RZ137"/>
      <c r="SA137"/>
      <c r="SB137"/>
      <c r="SC137"/>
      <c r="SD137"/>
      <c r="SE137"/>
      <c r="SF137"/>
      <c r="SG137"/>
      <c r="SH137"/>
      <c r="SI137"/>
      <c r="SJ137"/>
      <c r="SK137"/>
      <c r="SL137"/>
      <c r="SM137"/>
      <c r="SN137"/>
      <c r="SO137"/>
      <c r="SP137"/>
      <c r="SQ137"/>
      <c r="SR137"/>
      <c r="SS137"/>
      <c r="ST137"/>
      <c r="SU137"/>
      <c r="SV137"/>
      <c r="SW137"/>
      <c r="SX137"/>
      <c r="SY137"/>
      <c r="SZ137"/>
      <c r="TA137"/>
      <c r="TB137"/>
      <c r="TC137"/>
      <c r="TD137"/>
      <c r="TE137"/>
      <c r="TF137"/>
      <c r="TG137"/>
      <c r="TH137"/>
      <c r="TI137"/>
      <c r="TJ137"/>
      <c r="TK137"/>
      <c r="TL137"/>
      <c r="TM137"/>
      <c r="TN137"/>
      <c r="TO137"/>
      <c r="TP137"/>
      <c r="TQ137"/>
      <c r="TR137"/>
      <c r="TS137"/>
      <c r="TT137"/>
      <c r="TU137"/>
      <c r="TV137"/>
      <c r="TW137"/>
      <c r="TX137"/>
      <c r="TY137"/>
      <c r="TZ137"/>
      <c r="UA137"/>
      <c r="UB137"/>
      <c r="UC137"/>
      <c r="UD137"/>
      <c r="UE137"/>
      <c r="UF137"/>
      <c r="UG137"/>
      <c r="UH137"/>
      <c r="UI137"/>
      <c r="UJ137"/>
      <c r="UK137"/>
      <c r="UL137"/>
      <c r="UM137"/>
      <c r="UN137"/>
      <c r="UO137"/>
      <c r="UP137"/>
      <c r="UQ137"/>
      <c r="UR137"/>
      <c r="US137"/>
      <c r="UT137"/>
      <c r="UU137"/>
      <c r="UV137"/>
      <c r="UW137"/>
      <c r="UX137"/>
      <c r="UY137"/>
      <c r="UZ137"/>
      <c r="VA137"/>
      <c r="VB137"/>
      <c r="VC137"/>
      <c r="VD137"/>
      <c r="VE137"/>
      <c r="VF137"/>
      <c r="VG137"/>
      <c r="VH137"/>
      <c r="VI137"/>
      <c r="VJ137"/>
      <c r="VK137"/>
      <c r="VL137"/>
      <c r="VM137"/>
      <c r="VN137"/>
      <c r="VO137"/>
      <c r="VP137"/>
      <c r="VQ137"/>
      <c r="VR137"/>
      <c r="VS137"/>
      <c r="VT137"/>
      <c r="VU137"/>
      <c r="VV137"/>
      <c r="VW137"/>
      <c r="VX137"/>
      <c r="VY137"/>
      <c r="VZ137"/>
      <c r="WA137"/>
      <c r="WB137"/>
      <c r="WC137"/>
      <c r="WD137"/>
      <c r="WE137"/>
      <c r="WF137"/>
      <c r="WG137"/>
      <c r="WH137"/>
      <c r="WI137"/>
      <c r="WJ137"/>
      <c r="WK137"/>
      <c r="WL137"/>
      <c r="WM137"/>
      <c r="WN137"/>
      <c r="WO137"/>
      <c r="WP137"/>
      <c r="WQ137"/>
      <c r="WR137"/>
      <c r="WS137"/>
      <c r="WT137"/>
      <c r="WU137"/>
      <c r="WV137"/>
      <c r="WW137"/>
      <c r="WX137"/>
      <c r="WY137"/>
      <c r="WZ137"/>
      <c r="XA137"/>
      <c r="XB137"/>
      <c r="XC137"/>
      <c r="XD137"/>
      <c r="XE137"/>
      <c r="XF137"/>
      <c r="XG137"/>
      <c r="XH137"/>
      <c r="XI137"/>
      <c r="XJ137"/>
      <c r="XK137"/>
      <c r="XL137"/>
      <c r="XM137"/>
      <c r="XN137"/>
      <c r="XO137"/>
      <c r="XP137"/>
      <c r="XQ137"/>
      <c r="XR137"/>
      <c r="XS137"/>
      <c r="XT137"/>
      <c r="XU137"/>
      <c r="XV137"/>
      <c r="XW137"/>
      <c r="XX137"/>
      <c r="XY137"/>
      <c r="XZ137"/>
      <c r="YA137"/>
      <c r="YB137"/>
      <c r="YC137"/>
      <c r="YD137"/>
      <c r="YE137"/>
      <c r="YF137"/>
      <c r="YG137"/>
      <c r="YH137"/>
      <c r="YI137"/>
      <c r="YJ137"/>
      <c r="YK137"/>
      <c r="YL137"/>
      <c r="YM137"/>
      <c r="YN137"/>
      <c r="YO137"/>
      <c r="YP137"/>
      <c r="YQ137"/>
      <c r="YR137"/>
      <c r="YS137"/>
      <c r="YT137"/>
      <c r="YU137"/>
      <c r="YV137"/>
      <c r="YW137"/>
      <c r="YX137"/>
      <c r="YY137"/>
      <c r="YZ137"/>
      <c r="ZA137"/>
      <c r="ZB137"/>
      <c r="ZC137"/>
      <c r="ZD137"/>
      <c r="ZE137"/>
      <c r="ZF137"/>
      <c r="ZG137"/>
      <c r="ZH137"/>
      <c r="ZI137"/>
      <c r="ZJ137"/>
      <c r="ZK137"/>
      <c r="ZL137"/>
      <c r="ZM137"/>
      <c r="ZN137"/>
      <c r="ZO137"/>
      <c r="ZP137"/>
      <c r="ZQ137"/>
      <c r="ZR137"/>
      <c r="ZS137"/>
      <c r="ZT137"/>
      <c r="ZU137"/>
      <c r="ZV137"/>
      <c r="ZW137"/>
      <c r="ZX137"/>
      <c r="ZY137"/>
      <c r="ZZ137"/>
    </row>
    <row r="138" spans="1:702" s="18" customFormat="1">
      <c r="A138" s="63" t="s">
        <v>326</v>
      </c>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c r="LQ138"/>
      <c r="LR138"/>
      <c r="LS138"/>
      <c r="LT138"/>
      <c r="LU138"/>
      <c r="LV138"/>
      <c r="LW138"/>
      <c r="LX138"/>
      <c r="LY138"/>
      <c r="LZ138"/>
      <c r="MA138"/>
      <c r="MB138"/>
      <c r="MC138"/>
      <c r="MD138"/>
      <c r="ME138"/>
      <c r="MF138"/>
      <c r="MG138"/>
      <c r="MH138"/>
      <c r="MI138"/>
      <c r="MJ138"/>
      <c r="MK138"/>
      <c r="ML138"/>
      <c r="MM138"/>
      <c r="MN138"/>
      <c r="MO138"/>
      <c r="MP138"/>
      <c r="MQ138"/>
      <c r="MR138"/>
      <c r="MS138"/>
      <c r="MT138"/>
      <c r="MU138"/>
      <c r="MV138"/>
      <c r="MW138"/>
      <c r="MX138"/>
      <c r="MY138"/>
      <c r="MZ138"/>
      <c r="NA138"/>
      <c r="NB138"/>
      <c r="NC138"/>
      <c r="ND138"/>
      <c r="NE138"/>
      <c r="NF138"/>
      <c r="NG138"/>
      <c r="NH138"/>
      <c r="NI138"/>
      <c r="NJ138"/>
      <c r="NK138"/>
      <c r="NL138"/>
      <c r="NM138"/>
      <c r="NN138"/>
      <c r="NO138"/>
      <c r="NP138"/>
      <c r="NQ138"/>
      <c r="NR138"/>
      <c r="NS138"/>
      <c r="NT138"/>
      <c r="NU138"/>
      <c r="NV138"/>
      <c r="NW138"/>
      <c r="NX138"/>
      <c r="NY138"/>
      <c r="NZ138"/>
      <c r="OA138"/>
      <c r="OB138"/>
      <c r="OC138"/>
      <c r="OD138"/>
      <c r="OE138"/>
      <c r="OF138"/>
      <c r="OG138"/>
      <c r="OH138"/>
      <c r="OI138"/>
      <c r="OJ138"/>
      <c r="OK138"/>
      <c r="OL138"/>
      <c r="OM138"/>
      <c r="ON138"/>
      <c r="OO138"/>
      <c r="OP138"/>
      <c r="OQ138"/>
      <c r="OR138"/>
      <c r="OS138"/>
      <c r="OT138"/>
      <c r="OU138"/>
      <c r="OV138"/>
      <c r="OW138"/>
      <c r="OX138"/>
      <c r="OY138"/>
      <c r="OZ138"/>
      <c r="PA138"/>
      <c r="PB138"/>
      <c r="PC138"/>
      <c r="PD138"/>
      <c r="PE138"/>
      <c r="PF138"/>
      <c r="PG138"/>
      <c r="PH138"/>
      <c r="PI138"/>
      <c r="PJ138"/>
      <c r="PK138"/>
      <c r="PL138"/>
      <c r="PM138"/>
      <c r="PN138"/>
      <c r="PO138"/>
      <c r="PP138"/>
      <c r="PQ138"/>
      <c r="PR138"/>
      <c r="PS138"/>
      <c r="PT138"/>
      <c r="PU138"/>
      <c r="PV138"/>
      <c r="PW138"/>
      <c r="PX138"/>
      <c r="PY138"/>
      <c r="PZ138"/>
      <c r="QA138"/>
      <c r="QB138"/>
      <c r="QC138"/>
      <c r="QD138"/>
      <c r="QE138"/>
      <c r="QF138"/>
      <c r="QG138"/>
      <c r="QH138"/>
      <c r="QI138"/>
      <c r="QJ138"/>
      <c r="QK138"/>
      <c r="QL138"/>
      <c r="QM138"/>
      <c r="QN138"/>
      <c r="QO138"/>
      <c r="QP138"/>
      <c r="QQ138"/>
      <c r="QR138"/>
      <c r="QS138"/>
      <c r="QT138"/>
      <c r="QU138"/>
      <c r="QV138"/>
      <c r="QW138"/>
      <c r="QX138"/>
      <c r="QY138"/>
      <c r="QZ138"/>
      <c r="RA138"/>
      <c r="RB138"/>
      <c r="RC138"/>
      <c r="RD138"/>
      <c r="RE138"/>
      <c r="RF138"/>
      <c r="RG138"/>
      <c r="RH138"/>
      <c r="RI138"/>
      <c r="RJ138"/>
      <c r="RK138"/>
      <c r="RL138"/>
      <c r="RM138"/>
      <c r="RN138"/>
      <c r="RO138"/>
      <c r="RP138"/>
      <c r="RQ138"/>
      <c r="RR138"/>
      <c r="RS138"/>
      <c r="RT138"/>
      <c r="RU138"/>
      <c r="RV138"/>
      <c r="RW138"/>
      <c r="RX138"/>
      <c r="RY138"/>
      <c r="RZ138"/>
      <c r="SA138"/>
      <c r="SB138"/>
      <c r="SC138"/>
      <c r="SD138"/>
      <c r="SE138"/>
      <c r="SF138"/>
      <c r="SG138"/>
      <c r="SH138"/>
      <c r="SI138"/>
      <c r="SJ138"/>
      <c r="SK138"/>
      <c r="SL138"/>
      <c r="SM138"/>
      <c r="SN138"/>
      <c r="SO138"/>
      <c r="SP138"/>
      <c r="SQ138"/>
      <c r="SR138"/>
      <c r="SS138"/>
      <c r="ST138"/>
      <c r="SU138"/>
      <c r="SV138"/>
      <c r="SW138"/>
      <c r="SX138"/>
      <c r="SY138"/>
      <c r="SZ138"/>
      <c r="TA138"/>
      <c r="TB138"/>
      <c r="TC138"/>
      <c r="TD138"/>
      <c r="TE138"/>
      <c r="TF138"/>
      <c r="TG138"/>
      <c r="TH138"/>
      <c r="TI138"/>
      <c r="TJ138"/>
      <c r="TK138"/>
      <c r="TL138"/>
      <c r="TM138"/>
      <c r="TN138"/>
      <c r="TO138"/>
      <c r="TP138"/>
      <c r="TQ138"/>
      <c r="TR138"/>
      <c r="TS138"/>
      <c r="TT138"/>
      <c r="TU138"/>
      <c r="TV138"/>
      <c r="TW138"/>
      <c r="TX138"/>
      <c r="TY138"/>
      <c r="TZ138"/>
      <c r="UA138"/>
      <c r="UB138"/>
      <c r="UC138"/>
      <c r="UD138"/>
      <c r="UE138"/>
      <c r="UF138"/>
      <c r="UG138"/>
      <c r="UH138"/>
      <c r="UI138"/>
      <c r="UJ138"/>
      <c r="UK138"/>
      <c r="UL138"/>
      <c r="UM138"/>
      <c r="UN138"/>
      <c r="UO138"/>
      <c r="UP138"/>
      <c r="UQ138"/>
      <c r="UR138"/>
      <c r="US138"/>
      <c r="UT138"/>
      <c r="UU138"/>
      <c r="UV138"/>
      <c r="UW138"/>
      <c r="UX138"/>
      <c r="UY138"/>
      <c r="UZ138"/>
      <c r="VA138"/>
      <c r="VB138"/>
      <c r="VC138"/>
      <c r="VD138"/>
      <c r="VE138"/>
      <c r="VF138"/>
      <c r="VG138"/>
      <c r="VH138"/>
      <c r="VI138"/>
      <c r="VJ138"/>
      <c r="VK138"/>
      <c r="VL138"/>
      <c r="VM138"/>
      <c r="VN138"/>
      <c r="VO138"/>
      <c r="VP138"/>
      <c r="VQ138"/>
      <c r="VR138"/>
      <c r="VS138"/>
      <c r="VT138"/>
      <c r="VU138"/>
      <c r="VV138"/>
      <c r="VW138"/>
      <c r="VX138"/>
      <c r="VY138"/>
      <c r="VZ138"/>
      <c r="WA138"/>
      <c r="WB138"/>
      <c r="WC138"/>
      <c r="WD138"/>
      <c r="WE138"/>
      <c r="WF138"/>
      <c r="WG138"/>
      <c r="WH138"/>
      <c r="WI138"/>
      <c r="WJ138"/>
      <c r="WK138"/>
      <c r="WL138"/>
      <c r="WM138"/>
      <c r="WN138"/>
      <c r="WO138"/>
      <c r="WP138"/>
      <c r="WQ138"/>
      <c r="WR138"/>
      <c r="WS138"/>
      <c r="WT138"/>
      <c r="WU138"/>
      <c r="WV138"/>
      <c r="WW138"/>
      <c r="WX138"/>
      <c r="WY138"/>
      <c r="WZ138"/>
      <c r="XA138"/>
      <c r="XB138"/>
      <c r="XC138"/>
      <c r="XD138"/>
      <c r="XE138"/>
      <c r="XF138"/>
      <c r="XG138"/>
      <c r="XH138"/>
      <c r="XI138"/>
      <c r="XJ138"/>
      <c r="XK138"/>
      <c r="XL138"/>
      <c r="XM138"/>
      <c r="XN138"/>
      <c r="XO138"/>
      <c r="XP138"/>
      <c r="XQ138"/>
      <c r="XR138"/>
      <c r="XS138"/>
      <c r="XT138"/>
      <c r="XU138"/>
      <c r="XV138"/>
      <c r="XW138"/>
      <c r="XX138"/>
      <c r="XY138"/>
      <c r="XZ138"/>
      <c r="YA138"/>
      <c r="YB138"/>
      <c r="YC138"/>
      <c r="YD138"/>
      <c r="YE138"/>
      <c r="YF138"/>
      <c r="YG138"/>
      <c r="YH138"/>
      <c r="YI138"/>
      <c r="YJ138"/>
      <c r="YK138"/>
      <c r="YL138"/>
      <c r="YM138"/>
      <c r="YN138"/>
      <c r="YO138"/>
      <c r="YP138"/>
      <c r="YQ138"/>
      <c r="YR138"/>
      <c r="YS138"/>
      <c r="YT138"/>
      <c r="YU138"/>
      <c r="YV138"/>
      <c r="YW138"/>
      <c r="YX138"/>
      <c r="YY138"/>
      <c r="YZ138"/>
      <c r="ZA138"/>
      <c r="ZB138"/>
      <c r="ZC138"/>
      <c r="ZD138"/>
      <c r="ZE138"/>
      <c r="ZF138"/>
      <c r="ZG138"/>
      <c r="ZH138"/>
      <c r="ZI138"/>
      <c r="ZJ138"/>
      <c r="ZK138"/>
      <c r="ZL138"/>
      <c r="ZM138"/>
      <c r="ZN138"/>
      <c r="ZO138"/>
      <c r="ZP138"/>
      <c r="ZQ138"/>
      <c r="ZR138"/>
      <c r="ZS138"/>
      <c r="ZT138"/>
      <c r="ZU138"/>
      <c r="ZV138"/>
      <c r="ZW138"/>
      <c r="ZX138"/>
      <c r="ZY138"/>
      <c r="ZZ138"/>
    </row>
    <row r="139" spans="1:702" s="18" customFormat="1">
      <c r="A139" s="149" t="s">
        <v>327</v>
      </c>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c r="LQ139"/>
      <c r="LR139"/>
      <c r="LS139"/>
      <c r="LT139"/>
      <c r="LU139"/>
      <c r="LV139"/>
      <c r="LW139"/>
      <c r="LX139"/>
      <c r="LY139"/>
      <c r="LZ139"/>
      <c r="MA139"/>
      <c r="MB139"/>
      <c r="MC139"/>
      <c r="MD139"/>
      <c r="ME139"/>
      <c r="MF139"/>
      <c r="MG139"/>
      <c r="MH139"/>
      <c r="MI139"/>
      <c r="MJ139"/>
      <c r="MK139"/>
      <c r="ML139"/>
      <c r="MM139"/>
      <c r="MN139"/>
      <c r="MO139"/>
      <c r="MP139"/>
      <c r="MQ139"/>
      <c r="MR139"/>
      <c r="MS139"/>
      <c r="MT139"/>
      <c r="MU139"/>
      <c r="MV139"/>
      <c r="MW139"/>
      <c r="MX139"/>
      <c r="MY139"/>
      <c r="MZ139"/>
      <c r="NA139"/>
      <c r="NB139"/>
      <c r="NC139"/>
      <c r="ND139"/>
      <c r="NE139"/>
      <c r="NF139"/>
      <c r="NG139"/>
      <c r="NH139"/>
      <c r="NI139"/>
      <c r="NJ139"/>
      <c r="NK139"/>
      <c r="NL139"/>
      <c r="NM139"/>
      <c r="NN139"/>
      <c r="NO139"/>
      <c r="NP139"/>
      <c r="NQ139"/>
      <c r="NR139"/>
      <c r="NS139"/>
      <c r="NT139"/>
      <c r="NU139"/>
      <c r="NV139"/>
      <c r="NW139"/>
      <c r="NX139"/>
      <c r="NY139"/>
      <c r="NZ139"/>
      <c r="OA139"/>
      <c r="OB139"/>
      <c r="OC139"/>
      <c r="OD139"/>
      <c r="OE139"/>
      <c r="OF139"/>
      <c r="OG139"/>
      <c r="OH139"/>
      <c r="OI139"/>
      <c r="OJ139"/>
      <c r="OK139"/>
      <c r="OL139"/>
      <c r="OM139"/>
      <c r="ON139"/>
      <c r="OO139"/>
      <c r="OP139"/>
      <c r="OQ139"/>
      <c r="OR139"/>
      <c r="OS139"/>
      <c r="OT139"/>
      <c r="OU139"/>
      <c r="OV139"/>
      <c r="OW139"/>
      <c r="OX139"/>
      <c r="OY139"/>
      <c r="OZ139"/>
      <c r="PA139"/>
      <c r="PB139"/>
      <c r="PC139"/>
      <c r="PD139"/>
      <c r="PE139"/>
      <c r="PF139"/>
      <c r="PG139"/>
      <c r="PH139"/>
      <c r="PI139"/>
      <c r="PJ139"/>
      <c r="PK139"/>
      <c r="PL139"/>
      <c r="PM139"/>
      <c r="PN139"/>
      <c r="PO139"/>
      <c r="PP139"/>
      <c r="PQ139"/>
      <c r="PR139"/>
      <c r="PS139"/>
      <c r="PT139"/>
      <c r="PU139"/>
      <c r="PV139"/>
      <c r="PW139"/>
      <c r="PX139"/>
      <c r="PY139"/>
      <c r="PZ139"/>
      <c r="QA139"/>
      <c r="QB139"/>
      <c r="QC139"/>
      <c r="QD139"/>
      <c r="QE139"/>
      <c r="QF139"/>
      <c r="QG139"/>
      <c r="QH139"/>
      <c r="QI139"/>
      <c r="QJ139"/>
      <c r="QK139"/>
      <c r="QL139"/>
      <c r="QM139"/>
      <c r="QN139"/>
      <c r="QO139"/>
      <c r="QP139"/>
      <c r="QQ139"/>
      <c r="QR139"/>
      <c r="QS139"/>
      <c r="QT139"/>
      <c r="QU139"/>
      <c r="QV139"/>
      <c r="QW139"/>
      <c r="QX139"/>
      <c r="QY139"/>
      <c r="QZ139"/>
      <c r="RA139"/>
      <c r="RB139"/>
      <c r="RC139"/>
      <c r="RD139"/>
      <c r="RE139"/>
      <c r="RF139"/>
      <c r="RG139"/>
      <c r="RH139"/>
      <c r="RI139"/>
      <c r="RJ139"/>
      <c r="RK139"/>
      <c r="RL139"/>
      <c r="RM139"/>
      <c r="RN139"/>
      <c r="RO139"/>
      <c r="RP139"/>
      <c r="RQ139"/>
      <c r="RR139"/>
      <c r="RS139"/>
      <c r="RT139"/>
      <c r="RU139"/>
      <c r="RV139"/>
      <c r="RW139"/>
      <c r="RX139"/>
      <c r="RY139"/>
      <c r="RZ139"/>
      <c r="SA139"/>
      <c r="SB139"/>
      <c r="SC139"/>
      <c r="SD139"/>
      <c r="SE139"/>
      <c r="SF139"/>
      <c r="SG139"/>
      <c r="SH139"/>
      <c r="SI139"/>
      <c r="SJ139"/>
      <c r="SK139"/>
      <c r="SL139"/>
      <c r="SM139"/>
      <c r="SN139"/>
      <c r="SO139"/>
      <c r="SP139"/>
      <c r="SQ139"/>
      <c r="SR139"/>
      <c r="SS139"/>
      <c r="ST139"/>
      <c r="SU139"/>
      <c r="SV139"/>
      <c r="SW139"/>
      <c r="SX139"/>
      <c r="SY139"/>
      <c r="SZ139"/>
      <c r="TA139"/>
      <c r="TB139"/>
      <c r="TC139"/>
      <c r="TD139"/>
      <c r="TE139"/>
      <c r="TF139"/>
      <c r="TG139"/>
      <c r="TH139"/>
      <c r="TI139"/>
      <c r="TJ139"/>
      <c r="TK139"/>
      <c r="TL139"/>
      <c r="TM139"/>
      <c r="TN139"/>
      <c r="TO139"/>
      <c r="TP139"/>
      <c r="TQ139"/>
      <c r="TR139"/>
      <c r="TS139"/>
      <c r="TT139"/>
      <c r="TU139"/>
      <c r="TV139"/>
      <c r="TW139"/>
      <c r="TX139"/>
      <c r="TY139"/>
      <c r="TZ139"/>
      <c r="UA139"/>
      <c r="UB139"/>
      <c r="UC139"/>
      <c r="UD139"/>
      <c r="UE139"/>
      <c r="UF139"/>
      <c r="UG139"/>
      <c r="UH139"/>
      <c r="UI139"/>
      <c r="UJ139"/>
      <c r="UK139"/>
      <c r="UL139"/>
      <c r="UM139"/>
      <c r="UN139"/>
      <c r="UO139"/>
      <c r="UP139"/>
      <c r="UQ139"/>
      <c r="UR139"/>
      <c r="US139"/>
      <c r="UT139"/>
      <c r="UU139"/>
      <c r="UV139"/>
      <c r="UW139"/>
      <c r="UX139"/>
      <c r="UY139"/>
      <c r="UZ139"/>
      <c r="VA139"/>
      <c r="VB139"/>
      <c r="VC139"/>
      <c r="VD139"/>
      <c r="VE139"/>
      <c r="VF139"/>
      <c r="VG139"/>
      <c r="VH139"/>
      <c r="VI139"/>
      <c r="VJ139"/>
      <c r="VK139"/>
      <c r="VL139"/>
      <c r="VM139"/>
      <c r="VN139"/>
      <c r="VO139"/>
      <c r="VP139"/>
      <c r="VQ139"/>
      <c r="VR139"/>
      <c r="VS139"/>
      <c r="VT139"/>
      <c r="VU139"/>
      <c r="VV139"/>
      <c r="VW139"/>
      <c r="VX139"/>
      <c r="VY139"/>
      <c r="VZ139"/>
      <c r="WA139"/>
      <c r="WB139"/>
      <c r="WC139"/>
      <c r="WD139"/>
      <c r="WE139"/>
      <c r="WF139"/>
      <c r="WG139"/>
      <c r="WH139"/>
      <c r="WI139"/>
      <c r="WJ139"/>
      <c r="WK139"/>
      <c r="WL139"/>
      <c r="WM139"/>
      <c r="WN139"/>
      <c r="WO139"/>
      <c r="WP139"/>
      <c r="WQ139"/>
      <c r="WR139"/>
      <c r="WS139"/>
      <c r="WT139"/>
      <c r="WU139"/>
      <c r="WV139"/>
      <c r="WW139"/>
      <c r="WX139"/>
      <c r="WY139"/>
      <c r="WZ139"/>
      <c r="XA139"/>
      <c r="XB139"/>
      <c r="XC139"/>
      <c r="XD139"/>
      <c r="XE139"/>
      <c r="XF139"/>
      <c r="XG139"/>
      <c r="XH139"/>
      <c r="XI139"/>
      <c r="XJ139"/>
      <c r="XK139"/>
      <c r="XL139"/>
      <c r="XM139"/>
      <c r="XN139"/>
      <c r="XO139"/>
      <c r="XP139"/>
      <c r="XQ139"/>
      <c r="XR139"/>
      <c r="XS139"/>
      <c r="XT139"/>
      <c r="XU139"/>
      <c r="XV139"/>
      <c r="XW139"/>
      <c r="XX139"/>
      <c r="XY139"/>
      <c r="XZ139"/>
      <c r="YA139"/>
      <c r="YB139"/>
      <c r="YC139"/>
      <c r="YD139"/>
      <c r="YE139"/>
      <c r="YF139"/>
      <c r="YG139"/>
      <c r="YH139"/>
      <c r="YI139"/>
      <c r="YJ139"/>
      <c r="YK139"/>
      <c r="YL139"/>
      <c r="YM139"/>
      <c r="YN139"/>
      <c r="YO139"/>
      <c r="YP139"/>
      <c r="YQ139"/>
      <c r="YR139"/>
      <c r="YS139"/>
      <c r="YT139"/>
      <c r="YU139"/>
      <c r="YV139"/>
      <c r="YW139"/>
      <c r="YX139"/>
      <c r="YY139"/>
      <c r="YZ139"/>
      <c r="ZA139"/>
      <c r="ZB139"/>
      <c r="ZC139"/>
      <c r="ZD139"/>
      <c r="ZE139"/>
      <c r="ZF139"/>
      <c r="ZG139"/>
      <c r="ZH139"/>
      <c r="ZI139"/>
      <c r="ZJ139"/>
      <c r="ZK139"/>
      <c r="ZL139"/>
      <c r="ZM139"/>
      <c r="ZN139"/>
      <c r="ZO139"/>
      <c r="ZP139"/>
      <c r="ZQ139"/>
      <c r="ZR139"/>
      <c r="ZS139"/>
      <c r="ZT139"/>
      <c r="ZU139"/>
      <c r="ZV139"/>
      <c r="ZW139"/>
      <c r="ZX139"/>
      <c r="ZY139"/>
      <c r="ZZ139"/>
    </row>
    <row r="140" spans="1:702" s="18" customFormat="1">
      <c r="A140" s="16" t="s">
        <v>175</v>
      </c>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c r="LQ140"/>
      <c r="LR140"/>
      <c r="LS140"/>
      <c r="LT140"/>
      <c r="LU140"/>
      <c r="LV140"/>
      <c r="LW140"/>
      <c r="LX140"/>
      <c r="LY140"/>
      <c r="LZ140"/>
      <c r="MA140"/>
      <c r="MB140"/>
      <c r="MC140"/>
      <c r="MD140"/>
      <c r="ME140"/>
      <c r="MF140"/>
      <c r="MG140"/>
      <c r="MH140"/>
      <c r="MI140"/>
      <c r="MJ140"/>
      <c r="MK140"/>
      <c r="ML140"/>
      <c r="MM140"/>
      <c r="MN140"/>
      <c r="MO140"/>
      <c r="MP140"/>
      <c r="MQ140"/>
      <c r="MR140"/>
      <c r="MS140"/>
      <c r="MT140"/>
      <c r="MU140"/>
      <c r="MV140"/>
      <c r="MW140"/>
      <c r="MX140"/>
      <c r="MY140"/>
      <c r="MZ140"/>
      <c r="NA140"/>
      <c r="NB140"/>
      <c r="NC140"/>
      <c r="ND140"/>
      <c r="NE140"/>
      <c r="NF140"/>
      <c r="NG140"/>
      <c r="NH140"/>
      <c r="NI140"/>
      <c r="NJ140"/>
      <c r="NK140"/>
      <c r="NL140"/>
      <c r="NM140"/>
      <c r="NN140"/>
      <c r="NO140"/>
      <c r="NP140"/>
      <c r="NQ140"/>
      <c r="NR140"/>
      <c r="NS140"/>
      <c r="NT140"/>
      <c r="NU140"/>
      <c r="NV140"/>
      <c r="NW140"/>
      <c r="NX140"/>
      <c r="NY140"/>
      <c r="NZ140"/>
      <c r="OA140"/>
      <c r="OB140"/>
      <c r="OC140"/>
      <c r="OD140"/>
      <c r="OE140"/>
      <c r="OF140"/>
      <c r="OG140"/>
      <c r="OH140"/>
      <c r="OI140"/>
      <c r="OJ140"/>
      <c r="OK140"/>
      <c r="OL140"/>
      <c r="OM140"/>
      <c r="ON140"/>
      <c r="OO140"/>
      <c r="OP140"/>
      <c r="OQ140"/>
      <c r="OR140"/>
      <c r="OS140"/>
      <c r="OT140"/>
      <c r="OU140"/>
      <c r="OV140"/>
      <c r="OW140"/>
      <c r="OX140"/>
      <c r="OY140"/>
      <c r="OZ140"/>
      <c r="PA140"/>
      <c r="PB140"/>
      <c r="PC140"/>
      <c r="PD140"/>
      <c r="PE140"/>
      <c r="PF140"/>
      <c r="PG140"/>
      <c r="PH140"/>
      <c r="PI140"/>
      <c r="PJ140"/>
      <c r="PK140"/>
      <c r="PL140"/>
      <c r="PM140"/>
      <c r="PN140"/>
      <c r="PO140"/>
      <c r="PP140"/>
      <c r="PQ140"/>
      <c r="PR140"/>
      <c r="PS140"/>
      <c r="PT140"/>
      <c r="PU140"/>
      <c r="PV140"/>
      <c r="PW140"/>
      <c r="PX140"/>
      <c r="PY140"/>
      <c r="PZ140"/>
      <c r="QA140"/>
      <c r="QB140"/>
      <c r="QC140"/>
      <c r="QD140"/>
      <c r="QE140"/>
      <c r="QF140"/>
      <c r="QG140"/>
      <c r="QH140"/>
      <c r="QI140"/>
      <c r="QJ140"/>
      <c r="QK140"/>
      <c r="QL140"/>
      <c r="QM140"/>
      <c r="QN140"/>
      <c r="QO140"/>
      <c r="QP140"/>
      <c r="QQ140"/>
      <c r="QR140"/>
      <c r="QS140"/>
      <c r="QT140"/>
      <c r="QU140"/>
      <c r="QV140"/>
      <c r="QW140"/>
      <c r="QX140"/>
      <c r="QY140"/>
      <c r="QZ140"/>
      <c r="RA140"/>
      <c r="RB140"/>
      <c r="RC140"/>
      <c r="RD140"/>
      <c r="RE140"/>
      <c r="RF140"/>
      <c r="RG140"/>
      <c r="RH140"/>
      <c r="RI140"/>
      <c r="RJ140"/>
      <c r="RK140"/>
      <c r="RL140"/>
      <c r="RM140"/>
      <c r="RN140"/>
      <c r="RO140"/>
      <c r="RP140"/>
      <c r="RQ140"/>
      <c r="RR140"/>
      <c r="RS140"/>
      <c r="RT140"/>
      <c r="RU140"/>
      <c r="RV140"/>
      <c r="RW140"/>
      <c r="RX140"/>
      <c r="RY140"/>
      <c r="RZ140"/>
      <c r="SA140"/>
      <c r="SB140"/>
      <c r="SC140"/>
      <c r="SD140"/>
      <c r="SE140"/>
      <c r="SF140"/>
      <c r="SG140"/>
      <c r="SH140"/>
      <c r="SI140"/>
      <c r="SJ140"/>
      <c r="SK140"/>
      <c r="SL140"/>
      <c r="SM140"/>
      <c r="SN140"/>
      <c r="SO140"/>
      <c r="SP140"/>
      <c r="SQ140"/>
      <c r="SR140"/>
      <c r="SS140"/>
      <c r="ST140"/>
      <c r="SU140"/>
      <c r="SV140"/>
      <c r="SW140"/>
      <c r="SX140"/>
      <c r="SY140"/>
      <c r="SZ140"/>
      <c r="TA140"/>
      <c r="TB140"/>
      <c r="TC140"/>
      <c r="TD140"/>
      <c r="TE140"/>
      <c r="TF140"/>
      <c r="TG140"/>
      <c r="TH140"/>
      <c r="TI140"/>
      <c r="TJ140"/>
      <c r="TK140"/>
      <c r="TL140"/>
      <c r="TM140"/>
      <c r="TN140"/>
      <c r="TO140"/>
      <c r="TP140"/>
      <c r="TQ140"/>
      <c r="TR140"/>
      <c r="TS140"/>
      <c r="TT140"/>
      <c r="TU140"/>
      <c r="TV140"/>
      <c r="TW140"/>
      <c r="TX140"/>
      <c r="TY140"/>
      <c r="TZ140"/>
      <c r="UA140"/>
      <c r="UB140"/>
      <c r="UC140"/>
      <c r="UD140"/>
      <c r="UE140"/>
      <c r="UF140"/>
      <c r="UG140"/>
      <c r="UH140"/>
      <c r="UI140"/>
      <c r="UJ140"/>
      <c r="UK140"/>
      <c r="UL140"/>
      <c r="UM140"/>
      <c r="UN140"/>
      <c r="UO140"/>
      <c r="UP140"/>
      <c r="UQ140"/>
      <c r="UR140"/>
      <c r="US140"/>
      <c r="UT140"/>
      <c r="UU140"/>
      <c r="UV140"/>
      <c r="UW140"/>
      <c r="UX140"/>
      <c r="UY140"/>
      <c r="UZ140"/>
      <c r="VA140"/>
      <c r="VB140"/>
      <c r="VC140"/>
      <c r="VD140"/>
      <c r="VE140"/>
      <c r="VF140"/>
      <c r="VG140"/>
      <c r="VH140"/>
      <c r="VI140"/>
      <c r="VJ140"/>
      <c r="VK140"/>
      <c r="VL140"/>
      <c r="VM140"/>
      <c r="VN140"/>
      <c r="VO140"/>
      <c r="VP140"/>
      <c r="VQ140"/>
      <c r="VR140"/>
      <c r="VS140"/>
      <c r="VT140"/>
      <c r="VU140"/>
      <c r="VV140"/>
      <c r="VW140"/>
      <c r="VX140"/>
      <c r="VY140"/>
      <c r="VZ140"/>
      <c r="WA140"/>
      <c r="WB140"/>
      <c r="WC140"/>
      <c r="WD140"/>
      <c r="WE140"/>
      <c r="WF140"/>
      <c r="WG140"/>
      <c r="WH140"/>
      <c r="WI140"/>
      <c r="WJ140"/>
      <c r="WK140"/>
      <c r="WL140"/>
      <c r="WM140"/>
      <c r="WN140"/>
      <c r="WO140"/>
      <c r="WP140"/>
      <c r="WQ140"/>
      <c r="WR140"/>
      <c r="WS140"/>
      <c r="WT140"/>
      <c r="WU140"/>
      <c r="WV140"/>
      <c r="WW140"/>
      <c r="WX140"/>
      <c r="WY140"/>
      <c r="WZ140"/>
      <c r="XA140"/>
      <c r="XB140"/>
      <c r="XC140"/>
      <c r="XD140"/>
      <c r="XE140"/>
      <c r="XF140"/>
      <c r="XG140"/>
      <c r="XH140"/>
      <c r="XI140"/>
      <c r="XJ140"/>
      <c r="XK140"/>
      <c r="XL140"/>
      <c r="XM140"/>
      <c r="XN140"/>
      <c r="XO140"/>
      <c r="XP140"/>
      <c r="XQ140"/>
      <c r="XR140"/>
      <c r="XS140"/>
      <c r="XT140"/>
      <c r="XU140"/>
      <c r="XV140"/>
      <c r="XW140"/>
      <c r="XX140"/>
      <c r="XY140"/>
      <c r="XZ140"/>
      <c r="YA140"/>
      <c r="YB140"/>
      <c r="YC140"/>
      <c r="YD140"/>
      <c r="YE140"/>
      <c r="YF140"/>
      <c r="YG140"/>
      <c r="YH140"/>
      <c r="YI140"/>
      <c r="YJ140"/>
      <c r="YK140"/>
      <c r="YL140"/>
      <c r="YM140"/>
      <c r="YN140"/>
      <c r="YO140"/>
      <c r="YP140"/>
      <c r="YQ140"/>
      <c r="YR140"/>
      <c r="YS140"/>
      <c r="YT140"/>
      <c r="YU140"/>
      <c r="YV140"/>
      <c r="YW140"/>
      <c r="YX140"/>
      <c r="YY140"/>
      <c r="YZ140"/>
      <c r="ZA140"/>
      <c r="ZB140"/>
      <c r="ZC140"/>
      <c r="ZD140"/>
      <c r="ZE140"/>
      <c r="ZF140"/>
      <c r="ZG140"/>
      <c r="ZH140"/>
      <c r="ZI140"/>
      <c r="ZJ140"/>
      <c r="ZK140"/>
      <c r="ZL140"/>
      <c r="ZM140"/>
      <c r="ZN140"/>
      <c r="ZO140"/>
      <c r="ZP140"/>
      <c r="ZQ140"/>
      <c r="ZR140"/>
      <c r="ZS140"/>
      <c r="ZT140"/>
      <c r="ZU140"/>
      <c r="ZV140"/>
      <c r="ZW140"/>
      <c r="ZX140"/>
      <c r="ZY140"/>
      <c r="ZZ140"/>
    </row>
    <row r="141" spans="1:702" s="18" customFormat="1">
      <c r="A141" s="16" t="s">
        <v>68</v>
      </c>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c r="MV141"/>
      <c r="MW141"/>
      <c r="MX141"/>
      <c r="MY141"/>
      <c r="MZ141"/>
      <c r="NA141"/>
      <c r="NB141"/>
      <c r="NC141"/>
      <c r="ND141"/>
      <c r="NE141"/>
      <c r="NF141"/>
      <c r="NG141"/>
      <c r="NH141"/>
      <c r="NI141"/>
      <c r="NJ141"/>
      <c r="NK141"/>
      <c r="NL141"/>
      <c r="NM141"/>
      <c r="NN141"/>
      <c r="NO141"/>
      <c r="NP141"/>
      <c r="NQ141"/>
      <c r="NR141"/>
      <c r="NS141"/>
      <c r="NT141"/>
      <c r="NU141"/>
      <c r="NV141"/>
      <c r="NW141"/>
      <c r="NX141"/>
      <c r="NY141"/>
      <c r="NZ141"/>
      <c r="OA141"/>
      <c r="OB141"/>
      <c r="OC141"/>
      <c r="OD141"/>
      <c r="OE141"/>
      <c r="OF141"/>
      <c r="OG141"/>
      <c r="OH141"/>
      <c r="OI141"/>
      <c r="OJ141"/>
      <c r="OK141"/>
      <c r="OL141"/>
      <c r="OM141"/>
      <c r="ON141"/>
      <c r="OO141"/>
      <c r="OP141"/>
      <c r="OQ141"/>
      <c r="OR141"/>
      <c r="OS141"/>
      <c r="OT141"/>
      <c r="OU141"/>
      <c r="OV141"/>
      <c r="OW141"/>
      <c r="OX141"/>
      <c r="OY141"/>
      <c r="OZ141"/>
      <c r="PA141"/>
      <c r="PB141"/>
      <c r="PC141"/>
      <c r="PD141"/>
      <c r="PE141"/>
      <c r="PF141"/>
      <c r="PG141"/>
      <c r="PH141"/>
      <c r="PI141"/>
      <c r="PJ141"/>
      <c r="PK141"/>
      <c r="PL141"/>
      <c r="PM141"/>
      <c r="PN141"/>
      <c r="PO141"/>
      <c r="PP141"/>
      <c r="PQ141"/>
      <c r="PR141"/>
      <c r="PS141"/>
      <c r="PT141"/>
      <c r="PU141"/>
      <c r="PV141"/>
      <c r="PW141"/>
      <c r="PX141"/>
      <c r="PY141"/>
      <c r="PZ141"/>
      <c r="QA141"/>
      <c r="QB141"/>
      <c r="QC141"/>
      <c r="QD141"/>
      <c r="QE141"/>
      <c r="QF141"/>
      <c r="QG141"/>
      <c r="QH141"/>
      <c r="QI141"/>
      <c r="QJ141"/>
      <c r="QK141"/>
      <c r="QL141"/>
      <c r="QM141"/>
      <c r="QN141"/>
      <c r="QO141"/>
      <c r="QP141"/>
      <c r="QQ141"/>
      <c r="QR141"/>
      <c r="QS141"/>
      <c r="QT141"/>
      <c r="QU141"/>
      <c r="QV141"/>
      <c r="QW141"/>
      <c r="QX141"/>
      <c r="QY141"/>
      <c r="QZ141"/>
      <c r="RA141"/>
      <c r="RB141"/>
      <c r="RC141"/>
      <c r="RD141"/>
      <c r="RE141"/>
      <c r="RF141"/>
      <c r="RG141"/>
      <c r="RH141"/>
      <c r="RI141"/>
      <c r="RJ141"/>
      <c r="RK141"/>
      <c r="RL141"/>
      <c r="RM141"/>
      <c r="RN141"/>
      <c r="RO141"/>
      <c r="RP141"/>
      <c r="RQ141"/>
      <c r="RR141"/>
      <c r="RS141"/>
      <c r="RT141"/>
      <c r="RU141"/>
      <c r="RV141"/>
      <c r="RW141"/>
      <c r="RX141"/>
      <c r="RY141"/>
      <c r="RZ141"/>
      <c r="SA141"/>
      <c r="SB141"/>
      <c r="SC141"/>
      <c r="SD141"/>
      <c r="SE141"/>
      <c r="SF141"/>
      <c r="SG141"/>
      <c r="SH141"/>
      <c r="SI141"/>
      <c r="SJ141"/>
      <c r="SK141"/>
      <c r="SL141"/>
      <c r="SM141"/>
      <c r="SN141"/>
      <c r="SO141"/>
      <c r="SP141"/>
      <c r="SQ141"/>
      <c r="SR141"/>
      <c r="SS141"/>
      <c r="ST141"/>
      <c r="SU141"/>
      <c r="SV141"/>
      <c r="SW141"/>
      <c r="SX141"/>
      <c r="SY141"/>
      <c r="SZ141"/>
      <c r="TA141"/>
      <c r="TB141"/>
      <c r="TC141"/>
      <c r="TD141"/>
      <c r="TE141"/>
      <c r="TF141"/>
      <c r="TG141"/>
      <c r="TH141"/>
      <c r="TI141"/>
      <c r="TJ141"/>
      <c r="TK141"/>
      <c r="TL141"/>
      <c r="TM141"/>
      <c r="TN141"/>
      <c r="TO141"/>
      <c r="TP141"/>
      <c r="TQ141"/>
      <c r="TR141"/>
      <c r="TS141"/>
      <c r="TT141"/>
      <c r="TU141"/>
      <c r="TV141"/>
      <c r="TW141"/>
      <c r="TX141"/>
      <c r="TY141"/>
      <c r="TZ141"/>
      <c r="UA141"/>
      <c r="UB141"/>
      <c r="UC141"/>
      <c r="UD141"/>
      <c r="UE141"/>
      <c r="UF141"/>
      <c r="UG141"/>
      <c r="UH141"/>
      <c r="UI141"/>
      <c r="UJ141"/>
      <c r="UK141"/>
      <c r="UL141"/>
      <c r="UM141"/>
      <c r="UN141"/>
      <c r="UO141"/>
      <c r="UP141"/>
      <c r="UQ141"/>
      <c r="UR141"/>
      <c r="US141"/>
      <c r="UT141"/>
      <c r="UU141"/>
      <c r="UV141"/>
      <c r="UW141"/>
      <c r="UX141"/>
      <c r="UY141"/>
      <c r="UZ141"/>
      <c r="VA141"/>
      <c r="VB141"/>
      <c r="VC141"/>
      <c r="VD141"/>
      <c r="VE141"/>
      <c r="VF141"/>
      <c r="VG141"/>
      <c r="VH141"/>
      <c r="VI141"/>
      <c r="VJ141"/>
      <c r="VK141"/>
      <c r="VL141"/>
      <c r="VM141"/>
      <c r="VN141"/>
      <c r="VO141"/>
      <c r="VP141"/>
      <c r="VQ141"/>
      <c r="VR141"/>
      <c r="VS141"/>
      <c r="VT141"/>
      <c r="VU141"/>
      <c r="VV141"/>
      <c r="VW141"/>
      <c r="VX141"/>
      <c r="VY141"/>
      <c r="VZ141"/>
      <c r="WA141"/>
      <c r="WB141"/>
      <c r="WC141"/>
      <c r="WD141"/>
      <c r="WE141"/>
      <c r="WF141"/>
      <c r="WG141"/>
      <c r="WH141"/>
      <c r="WI141"/>
      <c r="WJ141"/>
      <c r="WK141"/>
      <c r="WL141"/>
      <c r="WM141"/>
      <c r="WN141"/>
      <c r="WO141"/>
      <c r="WP141"/>
      <c r="WQ141"/>
      <c r="WR141"/>
      <c r="WS141"/>
      <c r="WT141"/>
      <c r="WU141"/>
      <c r="WV141"/>
      <c r="WW141"/>
      <c r="WX141"/>
      <c r="WY141"/>
      <c r="WZ141"/>
      <c r="XA141"/>
      <c r="XB141"/>
      <c r="XC141"/>
      <c r="XD141"/>
      <c r="XE141"/>
      <c r="XF141"/>
      <c r="XG141"/>
      <c r="XH141"/>
      <c r="XI141"/>
      <c r="XJ141"/>
      <c r="XK141"/>
      <c r="XL141"/>
      <c r="XM141"/>
      <c r="XN141"/>
      <c r="XO141"/>
      <c r="XP141"/>
      <c r="XQ141"/>
      <c r="XR141"/>
      <c r="XS141"/>
      <c r="XT141"/>
      <c r="XU141"/>
      <c r="XV141"/>
      <c r="XW141"/>
      <c r="XX141"/>
      <c r="XY141"/>
      <c r="XZ141"/>
      <c r="YA141"/>
      <c r="YB141"/>
      <c r="YC141"/>
      <c r="YD141"/>
      <c r="YE141"/>
      <c r="YF141"/>
      <c r="YG141"/>
      <c r="YH141"/>
      <c r="YI141"/>
      <c r="YJ141"/>
      <c r="YK141"/>
      <c r="YL141"/>
      <c r="YM141"/>
      <c r="YN141"/>
      <c r="YO141"/>
      <c r="YP141"/>
      <c r="YQ141"/>
      <c r="YR141"/>
      <c r="YS141"/>
      <c r="YT141"/>
      <c r="YU141"/>
      <c r="YV141"/>
      <c r="YW141"/>
      <c r="YX141"/>
      <c r="YY141"/>
      <c r="YZ141"/>
      <c r="ZA141"/>
      <c r="ZB141"/>
      <c r="ZC141"/>
      <c r="ZD141"/>
      <c r="ZE141"/>
      <c r="ZF141"/>
      <c r="ZG141"/>
      <c r="ZH141"/>
      <c r="ZI141"/>
      <c r="ZJ141"/>
      <c r="ZK141"/>
      <c r="ZL141"/>
      <c r="ZM141"/>
      <c r="ZN141"/>
      <c r="ZO141"/>
      <c r="ZP141"/>
      <c r="ZQ141"/>
      <c r="ZR141"/>
      <c r="ZS141"/>
      <c r="ZT141"/>
      <c r="ZU141"/>
      <c r="ZV141"/>
      <c r="ZW141"/>
      <c r="ZX141"/>
      <c r="ZY141"/>
      <c r="ZZ141"/>
    </row>
    <row r="142" spans="1:702" s="18" customFormat="1">
      <c r="A142" s="16" t="s">
        <v>69</v>
      </c>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c r="LQ142"/>
      <c r="LR142"/>
      <c r="LS142"/>
      <c r="LT142"/>
      <c r="LU142"/>
      <c r="LV142"/>
      <c r="LW142"/>
      <c r="LX142"/>
      <c r="LY142"/>
      <c r="LZ142"/>
      <c r="MA142"/>
      <c r="MB142"/>
      <c r="MC142"/>
      <c r="MD142"/>
      <c r="ME142"/>
      <c r="MF142"/>
      <c r="MG142"/>
      <c r="MH142"/>
      <c r="MI142"/>
      <c r="MJ142"/>
      <c r="MK142"/>
      <c r="ML142"/>
      <c r="MM142"/>
      <c r="MN142"/>
      <c r="MO142"/>
      <c r="MP142"/>
      <c r="MQ142"/>
      <c r="MR142"/>
      <c r="MS142"/>
      <c r="MT142"/>
      <c r="MU142"/>
      <c r="MV142"/>
      <c r="MW142"/>
      <c r="MX142"/>
      <c r="MY142"/>
      <c r="MZ142"/>
      <c r="NA142"/>
      <c r="NB142"/>
      <c r="NC142"/>
      <c r="ND142"/>
      <c r="NE142"/>
      <c r="NF142"/>
      <c r="NG142"/>
      <c r="NH142"/>
      <c r="NI142"/>
      <c r="NJ142"/>
      <c r="NK142"/>
      <c r="NL142"/>
      <c r="NM142"/>
      <c r="NN142"/>
      <c r="NO142"/>
      <c r="NP142"/>
      <c r="NQ142"/>
      <c r="NR142"/>
      <c r="NS142"/>
      <c r="NT142"/>
      <c r="NU142"/>
      <c r="NV142"/>
      <c r="NW142"/>
      <c r="NX142"/>
      <c r="NY142"/>
      <c r="NZ142"/>
      <c r="OA142"/>
      <c r="OB142"/>
      <c r="OC142"/>
      <c r="OD142"/>
      <c r="OE142"/>
      <c r="OF142"/>
      <c r="OG142"/>
      <c r="OH142"/>
      <c r="OI142"/>
      <c r="OJ142"/>
      <c r="OK142"/>
      <c r="OL142"/>
      <c r="OM142"/>
      <c r="ON142"/>
      <c r="OO142"/>
      <c r="OP142"/>
      <c r="OQ142"/>
      <c r="OR142"/>
      <c r="OS142"/>
      <c r="OT142"/>
      <c r="OU142"/>
      <c r="OV142"/>
      <c r="OW142"/>
      <c r="OX142"/>
      <c r="OY142"/>
      <c r="OZ142"/>
      <c r="PA142"/>
      <c r="PB142"/>
      <c r="PC142"/>
      <c r="PD142"/>
      <c r="PE142"/>
      <c r="PF142"/>
      <c r="PG142"/>
      <c r="PH142"/>
      <c r="PI142"/>
      <c r="PJ142"/>
      <c r="PK142"/>
      <c r="PL142"/>
      <c r="PM142"/>
      <c r="PN142"/>
      <c r="PO142"/>
      <c r="PP142"/>
      <c r="PQ142"/>
      <c r="PR142"/>
      <c r="PS142"/>
      <c r="PT142"/>
      <c r="PU142"/>
      <c r="PV142"/>
      <c r="PW142"/>
      <c r="PX142"/>
      <c r="PY142"/>
      <c r="PZ142"/>
      <c r="QA142"/>
      <c r="QB142"/>
      <c r="QC142"/>
      <c r="QD142"/>
      <c r="QE142"/>
      <c r="QF142"/>
      <c r="QG142"/>
      <c r="QH142"/>
      <c r="QI142"/>
      <c r="QJ142"/>
      <c r="QK142"/>
      <c r="QL142"/>
      <c r="QM142"/>
      <c r="QN142"/>
      <c r="QO142"/>
      <c r="QP142"/>
      <c r="QQ142"/>
      <c r="QR142"/>
      <c r="QS142"/>
      <c r="QT142"/>
      <c r="QU142"/>
      <c r="QV142"/>
      <c r="QW142"/>
      <c r="QX142"/>
      <c r="QY142"/>
      <c r="QZ142"/>
      <c r="RA142"/>
      <c r="RB142"/>
      <c r="RC142"/>
      <c r="RD142"/>
      <c r="RE142"/>
      <c r="RF142"/>
      <c r="RG142"/>
      <c r="RH142"/>
      <c r="RI142"/>
      <c r="RJ142"/>
      <c r="RK142"/>
      <c r="RL142"/>
      <c r="RM142"/>
      <c r="RN142"/>
      <c r="RO142"/>
      <c r="RP142"/>
      <c r="RQ142"/>
      <c r="RR142"/>
      <c r="RS142"/>
      <c r="RT142"/>
      <c r="RU142"/>
      <c r="RV142"/>
      <c r="RW142"/>
      <c r="RX142"/>
      <c r="RY142"/>
      <c r="RZ142"/>
      <c r="SA142"/>
      <c r="SB142"/>
      <c r="SC142"/>
      <c r="SD142"/>
      <c r="SE142"/>
      <c r="SF142"/>
      <c r="SG142"/>
      <c r="SH142"/>
      <c r="SI142"/>
      <c r="SJ142"/>
      <c r="SK142"/>
      <c r="SL142"/>
      <c r="SM142"/>
      <c r="SN142"/>
      <c r="SO142"/>
      <c r="SP142"/>
      <c r="SQ142"/>
      <c r="SR142"/>
      <c r="SS142"/>
      <c r="ST142"/>
      <c r="SU142"/>
      <c r="SV142"/>
      <c r="SW142"/>
      <c r="SX142"/>
      <c r="SY142"/>
      <c r="SZ142"/>
      <c r="TA142"/>
      <c r="TB142"/>
      <c r="TC142"/>
      <c r="TD142"/>
      <c r="TE142"/>
      <c r="TF142"/>
      <c r="TG142"/>
      <c r="TH142"/>
      <c r="TI142"/>
      <c r="TJ142"/>
      <c r="TK142"/>
      <c r="TL142"/>
      <c r="TM142"/>
      <c r="TN142"/>
      <c r="TO142"/>
      <c r="TP142"/>
      <c r="TQ142"/>
      <c r="TR142"/>
      <c r="TS142"/>
      <c r="TT142"/>
      <c r="TU142"/>
      <c r="TV142"/>
      <c r="TW142"/>
      <c r="TX142"/>
      <c r="TY142"/>
      <c r="TZ142"/>
      <c r="UA142"/>
      <c r="UB142"/>
      <c r="UC142"/>
      <c r="UD142"/>
      <c r="UE142"/>
      <c r="UF142"/>
      <c r="UG142"/>
      <c r="UH142"/>
      <c r="UI142"/>
      <c r="UJ142"/>
      <c r="UK142"/>
      <c r="UL142"/>
      <c r="UM142"/>
      <c r="UN142"/>
      <c r="UO142"/>
      <c r="UP142"/>
      <c r="UQ142"/>
      <c r="UR142"/>
      <c r="US142"/>
      <c r="UT142"/>
      <c r="UU142"/>
      <c r="UV142"/>
      <c r="UW142"/>
      <c r="UX142"/>
      <c r="UY142"/>
      <c r="UZ142"/>
      <c r="VA142"/>
      <c r="VB142"/>
      <c r="VC142"/>
      <c r="VD142"/>
      <c r="VE142"/>
      <c r="VF142"/>
      <c r="VG142"/>
      <c r="VH142"/>
      <c r="VI142"/>
      <c r="VJ142"/>
      <c r="VK142"/>
      <c r="VL142"/>
      <c r="VM142"/>
      <c r="VN142"/>
      <c r="VO142"/>
      <c r="VP142"/>
      <c r="VQ142"/>
      <c r="VR142"/>
      <c r="VS142"/>
      <c r="VT142"/>
      <c r="VU142"/>
      <c r="VV142"/>
      <c r="VW142"/>
      <c r="VX142"/>
      <c r="VY142"/>
      <c r="VZ142"/>
      <c r="WA142"/>
      <c r="WB142"/>
      <c r="WC142"/>
      <c r="WD142"/>
      <c r="WE142"/>
      <c r="WF142"/>
      <c r="WG142"/>
      <c r="WH142"/>
      <c r="WI142"/>
      <c r="WJ142"/>
      <c r="WK142"/>
      <c r="WL142"/>
      <c r="WM142"/>
      <c r="WN142"/>
      <c r="WO142"/>
      <c r="WP142"/>
      <c r="WQ142"/>
      <c r="WR142"/>
      <c r="WS142"/>
      <c r="WT142"/>
      <c r="WU142"/>
      <c r="WV142"/>
      <c r="WW142"/>
      <c r="WX142"/>
      <c r="WY142"/>
      <c r="WZ142"/>
      <c r="XA142"/>
      <c r="XB142"/>
      <c r="XC142"/>
      <c r="XD142"/>
      <c r="XE142"/>
      <c r="XF142"/>
      <c r="XG142"/>
      <c r="XH142"/>
      <c r="XI142"/>
      <c r="XJ142"/>
      <c r="XK142"/>
      <c r="XL142"/>
      <c r="XM142"/>
      <c r="XN142"/>
      <c r="XO142"/>
      <c r="XP142"/>
      <c r="XQ142"/>
      <c r="XR142"/>
      <c r="XS142"/>
      <c r="XT142"/>
      <c r="XU142"/>
      <c r="XV142"/>
      <c r="XW142"/>
      <c r="XX142"/>
      <c r="XY142"/>
      <c r="XZ142"/>
      <c r="YA142"/>
      <c r="YB142"/>
      <c r="YC142"/>
      <c r="YD142"/>
      <c r="YE142"/>
      <c r="YF142"/>
      <c r="YG142"/>
      <c r="YH142"/>
      <c r="YI142"/>
      <c r="YJ142"/>
      <c r="YK142"/>
      <c r="YL142"/>
      <c r="YM142"/>
      <c r="YN142"/>
      <c r="YO142"/>
      <c r="YP142"/>
      <c r="YQ142"/>
      <c r="YR142"/>
      <c r="YS142"/>
      <c r="YT142"/>
      <c r="YU142"/>
      <c r="YV142"/>
      <c r="YW142"/>
      <c r="YX142"/>
      <c r="YY142"/>
      <c r="YZ142"/>
      <c r="ZA142"/>
      <c r="ZB142"/>
      <c r="ZC142"/>
      <c r="ZD142"/>
      <c r="ZE142"/>
      <c r="ZF142"/>
      <c r="ZG142"/>
      <c r="ZH142"/>
      <c r="ZI142"/>
      <c r="ZJ142"/>
      <c r="ZK142"/>
      <c r="ZL142"/>
      <c r="ZM142"/>
      <c r="ZN142"/>
      <c r="ZO142"/>
      <c r="ZP142"/>
      <c r="ZQ142"/>
      <c r="ZR142"/>
      <c r="ZS142"/>
      <c r="ZT142"/>
      <c r="ZU142"/>
      <c r="ZV142"/>
      <c r="ZW142"/>
      <c r="ZX142"/>
      <c r="ZY142"/>
      <c r="ZZ142"/>
    </row>
    <row r="143" spans="1:702" s="18" customFormat="1">
      <c r="A143" s="16" t="s">
        <v>189</v>
      </c>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c r="LQ143"/>
      <c r="LR143"/>
      <c r="LS143"/>
      <c r="LT143"/>
      <c r="LU143"/>
      <c r="LV143"/>
      <c r="LW143"/>
      <c r="LX143"/>
      <c r="LY143"/>
      <c r="LZ143"/>
      <c r="MA143"/>
      <c r="MB143"/>
      <c r="MC143"/>
      <c r="MD143"/>
      <c r="ME143"/>
      <c r="MF143"/>
      <c r="MG143"/>
      <c r="MH143"/>
      <c r="MI143"/>
      <c r="MJ143"/>
      <c r="MK143"/>
      <c r="ML143"/>
      <c r="MM143"/>
      <c r="MN143"/>
      <c r="MO143"/>
      <c r="MP143"/>
      <c r="MQ143"/>
      <c r="MR143"/>
      <c r="MS143"/>
      <c r="MT143"/>
      <c r="MU143"/>
      <c r="MV143"/>
      <c r="MW143"/>
      <c r="MX143"/>
      <c r="MY143"/>
      <c r="MZ143"/>
      <c r="NA143"/>
      <c r="NB143"/>
      <c r="NC143"/>
      <c r="ND143"/>
      <c r="NE143"/>
      <c r="NF143"/>
      <c r="NG143"/>
      <c r="NH143"/>
      <c r="NI143"/>
      <c r="NJ143"/>
      <c r="NK143"/>
      <c r="NL143"/>
      <c r="NM143"/>
      <c r="NN143"/>
      <c r="NO143"/>
      <c r="NP143"/>
      <c r="NQ143"/>
      <c r="NR143"/>
      <c r="NS143"/>
      <c r="NT143"/>
      <c r="NU143"/>
      <c r="NV143"/>
      <c r="NW143"/>
      <c r="NX143"/>
      <c r="NY143"/>
      <c r="NZ143"/>
      <c r="OA143"/>
      <c r="OB143"/>
      <c r="OC143"/>
      <c r="OD143"/>
      <c r="OE143"/>
      <c r="OF143"/>
      <c r="OG143"/>
      <c r="OH143"/>
      <c r="OI143"/>
      <c r="OJ143"/>
      <c r="OK143"/>
      <c r="OL143"/>
      <c r="OM143"/>
      <c r="ON143"/>
      <c r="OO143"/>
      <c r="OP143"/>
      <c r="OQ143"/>
      <c r="OR143"/>
      <c r="OS143"/>
      <c r="OT143"/>
      <c r="OU143"/>
      <c r="OV143"/>
      <c r="OW143"/>
      <c r="OX143"/>
      <c r="OY143"/>
      <c r="OZ143"/>
      <c r="PA143"/>
      <c r="PB143"/>
      <c r="PC143"/>
      <c r="PD143"/>
      <c r="PE143"/>
      <c r="PF143"/>
      <c r="PG143"/>
      <c r="PH143"/>
      <c r="PI143"/>
      <c r="PJ143"/>
      <c r="PK143"/>
      <c r="PL143"/>
      <c r="PM143"/>
      <c r="PN143"/>
      <c r="PO143"/>
      <c r="PP143"/>
      <c r="PQ143"/>
      <c r="PR143"/>
      <c r="PS143"/>
      <c r="PT143"/>
      <c r="PU143"/>
      <c r="PV143"/>
      <c r="PW143"/>
      <c r="PX143"/>
      <c r="PY143"/>
      <c r="PZ143"/>
      <c r="QA143"/>
      <c r="QB143"/>
      <c r="QC143"/>
      <c r="QD143"/>
      <c r="QE143"/>
      <c r="QF143"/>
      <c r="QG143"/>
      <c r="QH143"/>
      <c r="QI143"/>
      <c r="QJ143"/>
      <c r="QK143"/>
      <c r="QL143"/>
      <c r="QM143"/>
      <c r="QN143"/>
      <c r="QO143"/>
      <c r="QP143"/>
      <c r="QQ143"/>
      <c r="QR143"/>
      <c r="QS143"/>
      <c r="QT143"/>
      <c r="QU143"/>
      <c r="QV143"/>
      <c r="QW143"/>
      <c r="QX143"/>
      <c r="QY143"/>
      <c r="QZ143"/>
      <c r="RA143"/>
      <c r="RB143"/>
      <c r="RC143"/>
      <c r="RD143"/>
      <c r="RE143"/>
      <c r="RF143"/>
      <c r="RG143"/>
      <c r="RH143"/>
      <c r="RI143"/>
      <c r="RJ143"/>
      <c r="RK143"/>
      <c r="RL143"/>
      <c r="RM143"/>
      <c r="RN143"/>
      <c r="RO143"/>
      <c r="RP143"/>
      <c r="RQ143"/>
      <c r="RR143"/>
      <c r="RS143"/>
      <c r="RT143"/>
      <c r="RU143"/>
      <c r="RV143"/>
      <c r="RW143"/>
      <c r="RX143"/>
      <c r="RY143"/>
      <c r="RZ143"/>
      <c r="SA143"/>
      <c r="SB143"/>
      <c r="SC143"/>
      <c r="SD143"/>
      <c r="SE143"/>
      <c r="SF143"/>
      <c r="SG143"/>
      <c r="SH143"/>
      <c r="SI143"/>
      <c r="SJ143"/>
      <c r="SK143"/>
      <c r="SL143"/>
      <c r="SM143"/>
      <c r="SN143"/>
      <c r="SO143"/>
      <c r="SP143"/>
      <c r="SQ143"/>
      <c r="SR143"/>
      <c r="SS143"/>
      <c r="ST143"/>
      <c r="SU143"/>
      <c r="SV143"/>
      <c r="SW143"/>
      <c r="SX143"/>
      <c r="SY143"/>
      <c r="SZ143"/>
      <c r="TA143"/>
      <c r="TB143"/>
      <c r="TC143"/>
      <c r="TD143"/>
      <c r="TE143"/>
      <c r="TF143"/>
      <c r="TG143"/>
      <c r="TH143"/>
      <c r="TI143"/>
      <c r="TJ143"/>
      <c r="TK143"/>
      <c r="TL143"/>
      <c r="TM143"/>
      <c r="TN143"/>
      <c r="TO143"/>
      <c r="TP143"/>
      <c r="TQ143"/>
      <c r="TR143"/>
      <c r="TS143"/>
      <c r="TT143"/>
      <c r="TU143"/>
      <c r="TV143"/>
      <c r="TW143"/>
      <c r="TX143"/>
      <c r="TY143"/>
      <c r="TZ143"/>
      <c r="UA143"/>
      <c r="UB143"/>
      <c r="UC143"/>
      <c r="UD143"/>
      <c r="UE143"/>
      <c r="UF143"/>
      <c r="UG143"/>
      <c r="UH143"/>
      <c r="UI143"/>
      <c r="UJ143"/>
      <c r="UK143"/>
      <c r="UL143"/>
      <c r="UM143"/>
      <c r="UN143"/>
      <c r="UO143"/>
      <c r="UP143"/>
      <c r="UQ143"/>
      <c r="UR143"/>
      <c r="US143"/>
      <c r="UT143"/>
      <c r="UU143"/>
      <c r="UV143"/>
      <c r="UW143"/>
      <c r="UX143"/>
      <c r="UY143"/>
      <c r="UZ143"/>
      <c r="VA143"/>
      <c r="VB143"/>
      <c r="VC143"/>
      <c r="VD143"/>
      <c r="VE143"/>
      <c r="VF143"/>
      <c r="VG143"/>
      <c r="VH143"/>
      <c r="VI143"/>
      <c r="VJ143"/>
      <c r="VK143"/>
      <c r="VL143"/>
      <c r="VM143"/>
      <c r="VN143"/>
      <c r="VO143"/>
      <c r="VP143"/>
      <c r="VQ143"/>
      <c r="VR143"/>
      <c r="VS143"/>
      <c r="VT143"/>
      <c r="VU143"/>
      <c r="VV143"/>
      <c r="VW143"/>
      <c r="VX143"/>
      <c r="VY143"/>
      <c r="VZ143"/>
      <c r="WA143"/>
      <c r="WB143"/>
      <c r="WC143"/>
      <c r="WD143"/>
      <c r="WE143"/>
      <c r="WF143"/>
      <c r="WG143"/>
      <c r="WH143"/>
      <c r="WI143"/>
      <c r="WJ143"/>
      <c r="WK143"/>
      <c r="WL143"/>
      <c r="WM143"/>
      <c r="WN143"/>
      <c r="WO143"/>
      <c r="WP143"/>
      <c r="WQ143"/>
      <c r="WR143"/>
      <c r="WS143"/>
      <c r="WT143"/>
      <c r="WU143"/>
      <c r="WV143"/>
      <c r="WW143"/>
      <c r="WX143"/>
      <c r="WY143"/>
      <c r="WZ143"/>
      <c r="XA143"/>
      <c r="XB143"/>
      <c r="XC143"/>
      <c r="XD143"/>
      <c r="XE143"/>
      <c r="XF143"/>
      <c r="XG143"/>
      <c r="XH143"/>
      <c r="XI143"/>
      <c r="XJ143"/>
      <c r="XK143"/>
      <c r="XL143"/>
      <c r="XM143"/>
      <c r="XN143"/>
      <c r="XO143"/>
      <c r="XP143"/>
      <c r="XQ143"/>
      <c r="XR143"/>
      <c r="XS143"/>
      <c r="XT143"/>
      <c r="XU143"/>
      <c r="XV143"/>
      <c r="XW143"/>
      <c r="XX143"/>
      <c r="XY143"/>
      <c r="XZ143"/>
      <c r="YA143"/>
      <c r="YB143"/>
      <c r="YC143"/>
      <c r="YD143"/>
      <c r="YE143"/>
      <c r="YF143"/>
      <c r="YG143"/>
      <c r="YH143"/>
      <c r="YI143"/>
      <c r="YJ143"/>
      <c r="YK143"/>
      <c r="YL143"/>
      <c r="YM143"/>
      <c r="YN143"/>
      <c r="YO143"/>
      <c r="YP143"/>
      <c r="YQ143"/>
      <c r="YR143"/>
      <c r="YS143"/>
      <c r="YT143"/>
      <c r="YU143"/>
      <c r="YV143"/>
      <c r="YW143"/>
      <c r="YX143"/>
      <c r="YY143"/>
      <c r="YZ143"/>
      <c r="ZA143"/>
      <c r="ZB143"/>
      <c r="ZC143"/>
      <c r="ZD143"/>
      <c r="ZE143"/>
      <c r="ZF143"/>
      <c r="ZG143"/>
      <c r="ZH143"/>
      <c r="ZI143"/>
      <c r="ZJ143"/>
      <c r="ZK143"/>
      <c r="ZL143"/>
      <c r="ZM143"/>
      <c r="ZN143"/>
      <c r="ZO143"/>
      <c r="ZP143"/>
      <c r="ZQ143"/>
      <c r="ZR143"/>
      <c r="ZS143"/>
      <c r="ZT143"/>
      <c r="ZU143"/>
      <c r="ZV143"/>
      <c r="ZW143"/>
      <c r="ZX143"/>
      <c r="ZY143"/>
      <c r="ZZ143"/>
    </row>
    <row r="144" spans="1:702" s="18" customFormat="1">
      <c r="A144" s="63" t="s">
        <v>326</v>
      </c>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c r="LQ144"/>
      <c r="LR144"/>
      <c r="LS144"/>
      <c r="LT144"/>
      <c r="LU144"/>
      <c r="LV144"/>
      <c r="LW144"/>
      <c r="LX144"/>
      <c r="LY144"/>
      <c r="LZ144"/>
      <c r="MA144"/>
      <c r="MB144"/>
      <c r="MC144"/>
      <c r="MD144"/>
      <c r="ME144"/>
      <c r="MF144"/>
      <c r="MG144"/>
      <c r="MH144"/>
      <c r="MI144"/>
      <c r="MJ144"/>
      <c r="MK144"/>
      <c r="ML144"/>
      <c r="MM144"/>
      <c r="MN144"/>
      <c r="MO144"/>
      <c r="MP144"/>
      <c r="MQ144"/>
      <c r="MR144"/>
      <c r="MS144"/>
      <c r="MT144"/>
      <c r="MU144"/>
      <c r="MV144"/>
      <c r="MW144"/>
      <c r="MX144"/>
      <c r="MY144"/>
      <c r="MZ144"/>
      <c r="NA144"/>
      <c r="NB144"/>
      <c r="NC144"/>
      <c r="ND144"/>
      <c r="NE144"/>
      <c r="NF144"/>
      <c r="NG144"/>
      <c r="NH144"/>
      <c r="NI144"/>
      <c r="NJ144"/>
      <c r="NK144"/>
      <c r="NL144"/>
      <c r="NM144"/>
      <c r="NN144"/>
      <c r="NO144"/>
      <c r="NP144"/>
      <c r="NQ144"/>
      <c r="NR144"/>
      <c r="NS144"/>
      <c r="NT144"/>
      <c r="NU144"/>
      <c r="NV144"/>
      <c r="NW144"/>
      <c r="NX144"/>
      <c r="NY144"/>
      <c r="NZ144"/>
      <c r="OA144"/>
      <c r="OB144"/>
      <c r="OC144"/>
      <c r="OD144"/>
      <c r="OE144"/>
      <c r="OF144"/>
      <c r="OG144"/>
      <c r="OH144"/>
      <c r="OI144"/>
      <c r="OJ144"/>
      <c r="OK144"/>
      <c r="OL144"/>
      <c r="OM144"/>
      <c r="ON144"/>
      <c r="OO144"/>
      <c r="OP144"/>
      <c r="OQ144"/>
      <c r="OR144"/>
      <c r="OS144"/>
      <c r="OT144"/>
      <c r="OU144"/>
      <c r="OV144"/>
      <c r="OW144"/>
      <c r="OX144"/>
      <c r="OY144"/>
      <c r="OZ144"/>
      <c r="PA144"/>
      <c r="PB144"/>
      <c r="PC144"/>
      <c r="PD144"/>
      <c r="PE144"/>
      <c r="PF144"/>
      <c r="PG144"/>
      <c r="PH144"/>
      <c r="PI144"/>
      <c r="PJ144"/>
      <c r="PK144"/>
      <c r="PL144"/>
      <c r="PM144"/>
      <c r="PN144"/>
      <c r="PO144"/>
      <c r="PP144"/>
      <c r="PQ144"/>
      <c r="PR144"/>
      <c r="PS144"/>
      <c r="PT144"/>
      <c r="PU144"/>
      <c r="PV144"/>
      <c r="PW144"/>
      <c r="PX144"/>
      <c r="PY144"/>
      <c r="PZ144"/>
      <c r="QA144"/>
      <c r="QB144"/>
      <c r="QC144"/>
      <c r="QD144"/>
      <c r="QE144"/>
      <c r="QF144"/>
      <c r="QG144"/>
      <c r="QH144"/>
      <c r="QI144"/>
      <c r="QJ144"/>
      <c r="QK144"/>
      <c r="QL144"/>
      <c r="QM144"/>
      <c r="QN144"/>
      <c r="QO144"/>
      <c r="QP144"/>
      <c r="QQ144"/>
      <c r="QR144"/>
      <c r="QS144"/>
      <c r="QT144"/>
      <c r="QU144"/>
      <c r="QV144"/>
      <c r="QW144"/>
      <c r="QX144"/>
      <c r="QY144"/>
      <c r="QZ144"/>
      <c r="RA144"/>
      <c r="RB144"/>
      <c r="RC144"/>
      <c r="RD144"/>
      <c r="RE144"/>
      <c r="RF144"/>
      <c r="RG144"/>
      <c r="RH144"/>
      <c r="RI144"/>
      <c r="RJ144"/>
      <c r="RK144"/>
      <c r="RL144"/>
      <c r="RM144"/>
      <c r="RN144"/>
      <c r="RO144"/>
      <c r="RP144"/>
      <c r="RQ144"/>
      <c r="RR144"/>
      <c r="RS144"/>
      <c r="RT144"/>
      <c r="RU144"/>
      <c r="RV144"/>
      <c r="RW144"/>
      <c r="RX144"/>
      <c r="RY144"/>
      <c r="RZ144"/>
      <c r="SA144"/>
      <c r="SB144"/>
      <c r="SC144"/>
      <c r="SD144"/>
      <c r="SE144"/>
      <c r="SF144"/>
      <c r="SG144"/>
      <c r="SH144"/>
      <c r="SI144"/>
      <c r="SJ144"/>
      <c r="SK144"/>
      <c r="SL144"/>
      <c r="SM144"/>
      <c r="SN144"/>
      <c r="SO144"/>
      <c r="SP144"/>
      <c r="SQ144"/>
      <c r="SR144"/>
      <c r="SS144"/>
      <c r="ST144"/>
      <c r="SU144"/>
      <c r="SV144"/>
      <c r="SW144"/>
      <c r="SX144"/>
      <c r="SY144"/>
      <c r="SZ144"/>
      <c r="TA144"/>
      <c r="TB144"/>
      <c r="TC144"/>
      <c r="TD144"/>
      <c r="TE144"/>
      <c r="TF144"/>
      <c r="TG144"/>
      <c r="TH144"/>
      <c r="TI144"/>
      <c r="TJ144"/>
      <c r="TK144"/>
      <c r="TL144"/>
      <c r="TM144"/>
      <c r="TN144"/>
      <c r="TO144"/>
      <c r="TP144"/>
      <c r="TQ144"/>
      <c r="TR144"/>
      <c r="TS144"/>
      <c r="TT144"/>
      <c r="TU144"/>
      <c r="TV144"/>
      <c r="TW144"/>
      <c r="TX144"/>
      <c r="TY144"/>
      <c r="TZ144"/>
      <c r="UA144"/>
      <c r="UB144"/>
      <c r="UC144"/>
      <c r="UD144"/>
      <c r="UE144"/>
      <c r="UF144"/>
      <c r="UG144"/>
      <c r="UH144"/>
      <c r="UI144"/>
      <c r="UJ144"/>
      <c r="UK144"/>
      <c r="UL144"/>
      <c r="UM144"/>
      <c r="UN144"/>
      <c r="UO144"/>
      <c r="UP144"/>
      <c r="UQ144"/>
      <c r="UR144"/>
      <c r="US144"/>
      <c r="UT144"/>
      <c r="UU144"/>
      <c r="UV144"/>
      <c r="UW144"/>
      <c r="UX144"/>
      <c r="UY144"/>
      <c r="UZ144"/>
      <c r="VA144"/>
      <c r="VB144"/>
      <c r="VC144"/>
      <c r="VD144"/>
      <c r="VE144"/>
      <c r="VF144"/>
      <c r="VG144"/>
      <c r="VH144"/>
      <c r="VI144"/>
      <c r="VJ144"/>
      <c r="VK144"/>
      <c r="VL144"/>
      <c r="VM144"/>
      <c r="VN144"/>
      <c r="VO144"/>
      <c r="VP144"/>
      <c r="VQ144"/>
      <c r="VR144"/>
      <c r="VS144"/>
      <c r="VT144"/>
      <c r="VU144"/>
      <c r="VV144"/>
      <c r="VW144"/>
      <c r="VX144"/>
      <c r="VY144"/>
      <c r="VZ144"/>
      <c r="WA144"/>
      <c r="WB144"/>
      <c r="WC144"/>
      <c r="WD144"/>
      <c r="WE144"/>
      <c r="WF144"/>
      <c r="WG144"/>
      <c r="WH144"/>
      <c r="WI144"/>
      <c r="WJ144"/>
      <c r="WK144"/>
      <c r="WL144"/>
      <c r="WM144"/>
      <c r="WN144"/>
      <c r="WO144"/>
      <c r="WP144"/>
      <c r="WQ144"/>
      <c r="WR144"/>
      <c r="WS144"/>
      <c r="WT144"/>
      <c r="WU144"/>
      <c r="WV144"/>
      <c r="WW144"/>
      <c r="WX144"/>
      <c r="WY144"/>
      <c r="WZ144"/>
      <c r="XA144"/>
      <c r="XB144"/>
      <c r="XC144"/>
      <c r="XD144"/>
      <c r="XE144"/>
      <c r="XF144"/>
      <c r="XG144"/>
      <c r="XH144"/>
      <c r="XI144"/>
      <c r="XJ144"/>
      <c r="XK144"/>
      <c r="XL144"/>
      <c r="XM144"/>
      <c r="XN144"/>
      <c r="XO144"/>
      <c r="XP144"/>
      <c r="XQ144"/>
      <c r="XR144"/>
      <c r="XS144"/>
      <c r="XT144"/>
      <c r="XU144"/>
      <c r="XV144"/>
      <c r="XW144"/>
      <c r="XX144"/>
      <c r="XY144"/>
      <c r="XZ144"/>
      <c r="YA144"/>
      <c r="YB144"/>
      <c r="YC144"/>
      <c r="YD144"/>
      <c r="YE144"/>
      <c r="YF144"/>
      <c r="YG144"/>
      <c r="YH144"/>
      <c r="YI144"/>
      <c r="YJ144"/>
      <c r="YK144"/>
      <c r="YL144"/>
      <c r="YM144"/>
      <c r="YN144"/>
      <c r="YO144"/>
      <c r="YP144"/>
      <c r="YQ144"/>
      <c r="YR144"/>
      <c r="YS144"/>
      <c r="YT144"/>
      <c r="YU144"/>
      <c r="YV144"/>
      <c r="YW144"/>
      <c r="YX144"/>
      <c r="YY144"/>
      <c r="YZ144"/>
      <c r="ZA144"/>
      <c r="ZB144"/>
      <c r="ZC144"/>
      <c r="ZD144"/>
      <c r="ZE144"/>
      <c r="ZF144"/>
      <c r="ZG144"/>
      <c r="ZH144"/>
      <c r="ZI144"/>
      <c r="ZJ144"/>
      <c r="ZK144"/>
      <c r="ZL144"/>
      <c r="ZM144"/>
      <c r="ZN144"/>
      <c r="ZO144"/>
      <c r="ZP144"/>
      <c r="ZQ144"/>
      <c r="ZR144"/>
      <c r="ZS144"/>
      <c r="ZT144"/>
      <c r="ZU144"/>
      <c r="ZV144"/>
      <c r="ZW144"/>
      <c r="ZX144"/>
      <c r="ZY144"/>
      <c r="ZZ144"/>
    </row>
    <row r="145" spans="1:702" s="18" customFormat="1">
      <c r="A145" s="149" t="s">
        <v>327</v>
      </c>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c r="LQ145"/>
      <c r="LR145"/>
      <c r="LS145"/>
      <c r="LT145"/>
      <c r="LU145"/>
      <c r="LV145"/>
      <c r="LW145"/>
      <c r="LX145"/>
      <c r="LY145"/>
      <c r="LZ145"/>
      <c r="MA145"/>
      <c r="MB145"/>
      <c r="MC145"/>
      <c r="MD145"/>
      <c r="ME145"/>
      <c r="MF145"/>
      <c r="MG145"/>
      <c r="MH145"/>
      <c r="MI145"/>
      <c r="MJ145"/>
      <c r="MK145"/>
      <c r="ML145"/>
      <c r="MM145"/>
      <c r="MN145"/>
      <c r="MO145"/>
      <c r="MP145"/>
      <c r="MQ145"/>
      <c r="MR145"/>
      <c r="MS145"/>
      <c r="MT145"/>
      <c r="MU145"/>
      <c r="MV145"/>
      <c r="MW145"/>
      <c r="MX145"/>
      <c r="MY145"/>
      <c r="MZ145"/>
      <c r="NA145"/>
      <c r="NB145"/>
      <c r="NC145"/>
      <c r="ND145"/>
      <c r="NE145"/>
      <c r="NF145"/>
      <c r="NG145"/>
      <c r="NH145"/>
      <c r="NI145"/>
      <c r="NJ145"/>
      <c r="NK145"/>
      <c r="NL145"/>
      <c r="NM145"/>
      <c r="NN145"/>
      <c r="NO145"/>
      <c r="NP145"/>
      <c r="NQ145"/>
      <c r="NR145"/>
      <c r="NS145"/>
      <c r="NT145"/>
      <c r="NU145"/>
      <c r="NV145"/>
      <c r="NW145"/>
      <c r="NX145"/>
      <c r="NY145"/>
      <c r="NZ145"/>
      <c r="OA145"/>
      <c r="OB145"/>
      <c r="OC145"/>
      <c r="OD145"/>
      <c r="OE145"/>
      <c r="OF145"/>
      <c r="OG145"/>
      <c r="OH145"/>
      <c r="OI145"/>
      <c r="OJ145"/>
      <c r="OK145"/>
      <c r="OL145"/>
      <c r="OM145"/>
      <c r="ON145"/>
      <c r="OO145"/>
      <c r="OP145"/>
      <c r="OQ145"/>
      <c r="OR145"/>
      <c r="OS145"/>
      <c r="OT145"/>
      <c r="OU145"/>
      <c r="OV145"/>
      <c r="OW145"/>
      <c r="OX145"/>
      <c r="OY145"/>
      <c r="OZ145"/>
      <c r="PA145"/>
      <c r="PB145"/>
      <c r="PC145"/>
      <c r="PD145"/>
      <c r="PE145"/>
      <c r="PF145"/>
      <c r="PG145"/>
      <c r="PH145"/>
      <c r="PI145"/>
      <c r="PJ145"/>
      <c r="PK145"/>
      <c r="PL145"/>
      <c r="PM145"/>
      <c r="PN145"/>
      <c r="PO145"/>
      <c r="PP145"/>
      <c r="PQ145"/>
      <c r="PR145"/>
      <c r="PS145"/>
      <c r="PT145"/>
      <c r="PU145"/>
      <c r="PV145"/>
      <c r="PW145"/>
      <c r="PX145"/>
      <c r="PY145"/>
      <c r="PZ145"/>
      <c r="QA145"/>
      <c r="QB145"/>
      <c r="QC145"/>
      <c r="QD145"/>
      <c r="QE145"/>
      <c r="QF145"/>
      <c r="QG145"/>
      <c r="QH145"/>
      <c r="QI145"/>
      <c r="QJ145"/>
      <c r="QK145"/>
      <c r="QL145"/>
      <c r="QM145"/>
      <c r="QN145"/>
      <c r="QO145"/>
      <c r="QP145"/>
      <c r="QQ145"/>
      <c r="QR145"/>
      <c r="QS145"/>
      <c r="QT145"/>
      <c r="QU145"/>
      <c r="QV145"/>
      <c r="QW145"/>
      <c r="QX145"/>
      <c r="QY145"/>
      <c r="QZ145"/>
      <c r="RA145"/>
      <c r="RB145"/>
      <c r="RC145"/>
      <c r="RD145"/>
      <c r="RE145"/>
      <c r="RF145"/>
      <c r="RG145"/>
      <c r="RH145"/>
      <c r="RI145"/>
      <c r="RJ145"/>
      <c r="RK145"/>
      <c r="RL145"/>
      <c r="RM145"/>
      <c r="RN145"/>
      <c r="RO145"/>
      <c r="RP145"/>
      <c r="RQ145"/>
      <c r="RR145"/>
      <c r="RS145"/>
      <c r="RT145"/>
      <c r="RU145"/>
      <c r="RV145"/>
      <c r="RW145"/>
      <c r="RX145"/>
      <c r="RY145"/>
      <c r="RZ145"/>
      <c r="SA145"/>
      <c r="SB145"/>
      <c r="SC145"/>
      <c r="SD145"/>
      <c r="SE145"/>
      <c r="SF145"/>
      <c r="SG145"/>
      <c r="SH145"/>
      <c r="SI145"/>
      <c r="SJ145"/>
      <c r="SK145"/>
      <c r="SL145"/>
      <c r="SM145"/>
      <c r="SN145"/>
      <c r="SO145"/>
      <c r="SP145"/>
      <c r="SQ145"/>
      <c r="SR145"/>
      <c r="SS145"/>
      <c r="ST145"/>
      <c r="SU145"/>
      <c r="SV145"/>
      <c r="SW145"/>
      <c r="SX145"/>
      <c r="SY145"/>
      <c r="SZ145"/>
      <c r="TA145"/>
      <c r="TB145"/>
      <c r="TC145"/>
      <c r="TD145"/>
      <c r="TE145"/>
      <c r="TF145"/>
      <c r="TG145"/>
      <c r="TH145"/>
      <c r="TI145"/>
      <c r="TJ145"/>
      <c r="TK145"/>
      <c r="TL145"/>
      <c r="TM145"/>
      <c r="TN145"/>
      <c r="TO145"/>
      <c r="TP145"/>
      <c r="TQ145"/>
      <c r="TR145"/>
      <c r="TS145"/>
      <c r="TT145"/>
      <c r="TU145"/>
      <c r="TV145"/>
      <c r="TW145"/>
      <c r="TX145"/>
      <c r="TY145"/>
      <c r="TZ145"/>
      <c r="UA145"/>
      <c r="UB145"/>
      <c r="UC145"/>
      <c r="UD145"/>
      <c r="UE145"/>
      <c r="UF145"/>
      <c r="UG145"/>
      <c r="UH145"/>
      <c r="UI145"/>
      <c r="UJ145"/>
      <c r="UK145"/>
      <c r="UL145"/>
      <c r="UM145"/>
      <c r="UN145"/>
      <c r="UO145"/>
      <c r="UP145"/>
      <c r="UQ145"/>
      <c r="UR145"/>
      <c r="US145"/>
      <c r="UT145"/>
      <c r="UU145"/>
      <c r="UV145"/>
      <c r="UW145"/>
      <c r="UX145"/>
      <c r="UY145"/>
      <c r="UZ145"/>
      <c r="VA145"/>
      <c r="VB145"/>
      <c r="VC145"/>
      <c r="VD145"/>
      <c r="VE145"/>
      <c r="VF145"/>
      <c r="VG145"/>
      <c r="VH145"/>
      <c r="VI145"/>
      <c r="VJ145"/>
      <c r="VK145"/>
      <c r="VL145"/>
      <c r="VM145"/>
      <c r="VN145"/>
      <c r="VO145"/>
      <c r="VP145"/>
      <c r="VQ145"/>
      <c r="VR145"/>
      <c r="VS145"/>
      <c r="VT145"/>
      <c r="VU145"/>
      <c r="VV145"/>
      <c r="VW145"/>
      <c r="VX145"/>
      <c r="VY145"/>
      <c r="VZ145"/>
      <c r="WA145"/>
      <c r="WB145"/>
      <c r="WC145"/>
      <c r="WD145"/>
      <c r="WE145"/>
      <c r="WF145"/>
      <c r="WG145"/>
      <c r="WH145"/>
      <c r="WI145"/>
      <c r="WJ145"/>
      <c r="WK145"/>
      <c r="WL145"/>
      <c r="WM145"/>
      <c r="WN145"/>
      <c r="WO145"/>
      <c r="WP145"/>
      <c r="WQ145"/>
      <c r="WR145"/>
      <c r="WS145"/>
      <c r="WT145"/>
      <c r="WU145"/>
      <c r="WV145"/>
      <c r="WW145"/>
      <c r="WX145"/>
      <c r="WY145"/>
      <c r="WZ145"/>
      <c r="XA145"/>
      <c r="XB145"/>
      <c r="XC145"/>
      <c r="XD145"/>
      <c r="XE145"/>
      <c r="XF145"/>
      <c r="XG145"/>
      <c r="XH145"/>
      <c r="XI145"/>
      <c r="XJ145"/>
      <c r="XK145"/>
      <c r="XL145"/>
      <c r="XM145"/>
      <c r="XN145"/>
      <c r="XO145"/>
      <c r="XP145"/>
      <c r="XQ145"/>
      <c r="XR145"/>
      <c r="XS145"/>
      <c r="XT145"/>
      <c r="XU145"/>
      <c r="XV145"/>
      <c r="XW145"/>
      <c r="XX145"/>
      <c r="XY145"/>
      <c r="XZ145"/>
      <c r="YA145"/>
      <c r="YB145"/>
      <c r="YC145"/>
      <c r="YD145"/>
      <c r="YE145"/>
      <c r="YF145"/>
      <c r="YG145"/>
      <c r="YH145"/>
      <c r="YI145"/>
      <c r="YJ145"/>
      <c r="YK145"/>
      <c r="YL145"/>
      <c r="YM145"/>
      <c r="YN145"/>
      <c r="YO145"/>
      <c r="YP145"/>
      <c r="YQ145"/>
      <c r="YR145"/>
      <c r="YS145"/>
      <c r="YT145"/>
      <c r="YU145"/>
      <c r="YV145"/>
      <c r="YW145"/>
      <c r="YX145"/>
      <c r="YY145"/>
      <c r="YZ145"/>
      <c r="ZA145"/>
      <c r="ZB145"/>
      <c r="ZC145"/>
      <c r="ZD145"/>
      <c r="ZE145"/>
      <c r="ZF145"/>
      <c r="ZG145"/>
      <c r="ZH145"/>
      <c r="ZI145"/>
      <c r="ZJ145"/>
      <c r="ZK145"/>
      <c r="ZL145"/>
      <c r="ZM145"/>
      <c r="ZN145"/>
      <c r="ZO145"/>
      <c r="ZP145"/>
      <c r="ZQ145"/>
      <c r="ZR145"/>
      <c r="ZS145"/>
      <c r="ZT145"/>
      <c r="ZU145"/>
      <c r="ZV145"/>
      <c r="ZW145"/>
      <c r="ZX145"/>
      <c r="ZY145"/>
      <c r="ZZ145"/>
    </row>
    <row r="146" spans="1:702" s="18" customFormat="1">
      <c r="A146" s="16" t="s">
        <v>175</v>
      </c>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c r="LQ146"/>
      <c r="LR146"/>
      <c r="LS146"/>
      <c r="LT146"/>
      <c r="LU146"/>
      <c r="LV146"/>
      <c r="LW146"/>
      <c r="LX146"/>
      <c r="LY146"/>
      <c r="LZ146"/>
      <c r="MA146"/>
      <c r="MB146"/>
      <c r="MC146"/>
      <c r="MD146"/>
      <c r="ME146"/>
      <c r="MF146"/>
      <c r="MG146"/>
      <c r="MH146"/>
      <c r="MI146"/>
      <c r="MJ146"/>
      <c r="MK146"/>
      <c r="ML146"/>
      <c r="MM146"/>
      <c r="MN146"/>
      <c r="MO146"/>
      <c r="MP146"/>
      <c r="MQ146"/>
      <c r="MR146"/>
      <c r="MS146"/>
      <c r="MT146"/>
      <c r="MU146"/>
      <c r="MV146"/>
      <c r="MW146"/>
      <c r="MX146"/>
      <c r="MY146"/>
      <c r="MZ146"/>
      <c r="NA146"/>
      <c r="NB146"/>
      <c r="NC146"/>
      <c r="ND146"/>
      <c r="NE146"/>
      <c r="NF146"/>
      <c r="NG146"/>
      <c r="NH146"/>
      <c r="NI146"/>
      <c r="NJ146"/>
      <c r="NK146"/>
      <c r="NL146"/>
      <c r="NM146"/>
      <c r="NN146"/>
      <c r="NO146"/>
      <c r="NP146"/>
      <c r="NQ146"/>
      <c r="NR146"/>
      <c r="NS146"/>
      <c r="NT146"/>
      <c r="NU146"/>
      <c r="NV146"/>
      <c r="NW146"/>
      <c r="NX146"/>
      <c r="NY146"/>
      <c r="NZ146"/>
      <c r="OA146"/>
      <c r="OB146"/>
      <c r="OC146"/>
      <c r="OD146"/>
      <c r="OE146"/>
      <c r="OF146"/>
      <c r="OG146"/>
      <c r="OH146"/>
      <c r="OI146"/>
      <c r="OJ146"/>
      <c r="OK146"/>
      <c r="OL146"/>
      <c r="OM146"/>
      <c r="ON146"/>
      <c r="OO146"/>
      <c r="OP146"/>
      <c r="OQ146"/>
      <c r="OR146"/>
      <c r="OS146"/>
      <c r="OT146"/>
      <c r="OU146"/>
      <c r="OV146"/>
      <c r="OW146"/>
      <c r="OX146"/>
      <c r="OY146"/>
      <c r="OZ146"/>
      <c r="PA146"/>
      <c r="PB146"/>
      <c r="PC146"/>
      <c r="PD146"/>
      <c r="PE146"/>
      <c r="PF146"/>
      <c r="PG146"/>
      <c r="PH146"/>
      <c r="PI146"/>
      <c r="PJ146"/>
      <c r="PK146"/>
      <c r="PL146"/>
      <c r="PM146"/>
      <c r="PN146"/>
      <c r="PO146"/>
      <c r="PP146"/>
      <c r="PQ146"/>
      <c r="PR146"/>
      <c r="PS146"/>
      <c r="PT146"/>
      <c r="PU146"/>
      <c r="PV146"/>
      <c r="PW146"/>
      <c r="PX146"/>
      <c r="PY146"/>
      <c r="PZ146"/>
      <c r="QA146"/>
      <c r="QB146"/>
      <c r="QC146"/>
      <c r="QD146"/>
      <c r="QE146"/>
      <c r="QF146"/>
      <c r="QG146"/>
      <c r="QH146"/>
      <c r="QI146"/>
      <c r="QJ146"/>
      <c r="QK146"/>
      <c r="QL146"/>
      <c r="QM146"/>
      <c r="QN146"/>
      <c r="QO146"/>
      <c r="QP146"/>
      <c r="QQ146"/>
      <c r="QR146"/>
      <c r="QS146"/>
      <c r="QT146"/>
      <c r="QU146"/>
      <c r="QV146"/>
      <c r="QW146"/>
      <c r="QX146"/>
      <c r="QY146"/>
      <c r="QZ146"/>
      <c r="RA146"/>
      <c r="RB146"/>
      <c r="RC146"/>
      <c r="RD146"/>
      <c r="RE146"/>
      <c r="RF146"/>
      <c r="RG146"/>
      <c r="RH146"/>
      <c r="RI146"/>
      <c r="RJ146"/>
      <c r="RK146"/>
      <c r="RL146"/>
      <c r="RM146"/>
      <c r="RN146"/>
      <c r="RO146"/>
      <c r="RP146"/>
      <c r="RQ146"/>
      <c r="RR146"/>
      <c r="RS146"/>
      <c r="RT146"/>
      <c r="RU146"/>
      <c r="RV146"/>
      <c r="RW146"/>
      <c r="RX146"/>
      <c r="RY146"/>
      <c r="RZ146"/>
      <c r="SA146"/>
      <c r="SB146"/>
      <c r="SC146"/>
      <c r="SD146"/>
      <c r="SE146"/>
      <c r="SF146"/>
      <c r="SG146"/>
      <c r="SH146"/>
      <c r="SI146"/>
      <c r="SJ146"/>
      <c r="SK146"/>
      <c r="SL146"/>
      <c r="SM146"/>
      <c r="SN146"/>
      <c r="SO146"/>
      <c r="SP146"/>
      <c r="SQ146"/>
      <c r="SR146"/>
      <c r="SS146"/>
      <c r="ST146"/>
      <c r="SU146"/>
      <c r="SV146"/>
      <c r="SW146"/>
      <c r="SX146"/>
      <c r="SY146"/>
      <c r="SZ146"/>
      <c r="TA146"/>
      <c r="TB146"/>
      <c r="TC146"/>
      <c r="TD146"/>
      <c r="TE146"/>
      <c r="TF146"/>
      <c r="TG146"/>
      <c r="TH146"/>
      <c r="TI146"/>
      <c r="TJ146"/>
      <c r="TK146"/>
      <c r="TL146"/>
      <c r="TM146"/>
      <c r="TN146"/>
      <c r="TO146"/>
      <c r="TP146"/>
      <c r="TQ146"/>
      <c r="TR146"/>
      <c r="TS146"/>
      <c r="TT146"/>
      <c r="TU146"/>
      <c r="TV146"/>
      <c r="TW146"/>
      <c r="TX146"/>
      <c r="TY146"/>
      <c r="TZ146"/>
      <c r="UA146"/>
      <c r="UB146"/>
      <c r="UC146"/>
      <c r="UD146"/>
      <c r="UE146"/>
      <c r="UF146"/>
      <c r="UG146"/>
      <c r="UH146"/>
      <c r="UI146"/>
      <c r="UJ146"/>
      <c r="UK146"/>
      <c r="UL146"/>
      <c r="UM146"/>
      <c r="UN146"/>
      <c r="UO146"/>
      <c r="UP146"/>
      <c r="UQ146"/>
      <c r="UR146"/>
      <c r="US146"/>
      <c r="UT146"/>
      <c r="UU146"/>
      <c r="UV146"/>
      <c r="UW146"/>
      <c r="UX146"/>
      <c r="UY146"/>
      <c r="UZ146"/>
      <c r="VA146"/>
      <c r="VB146"/>
      <c r="VC146"/>
      <c r="VD146"/>
      <c r="VE146"/>
      <c r="VF146"/>
      <c r="VG146"/>
      <c r="VH146"/>
      <c r="VI146"/>
      <c r="VJ146"/>
      <c r="VK146"/>
      <c r="VL146"/>
      <c r="VM146"/>
      <c r="VN146"/>
      <c r="VO146"/>
      <c r="VP146"/>
      <c r="VQ146"/>
      <c r="VR146"/>
      <c r="VS146"/>
      <c r="VT146"/>
      <c r="VU146"/>
      <c r="VV146"/>
      <c r="VW146"/>
      <c r="VX146"/>
      <c r="VY146"/>
      <c r="VZ146"/>
      <c r="WA146"/>
      <c r="WB146"/>
      <c r="WC146"/>
      <c r="WD146"/>
      <c r="WE146"/>
      <c r="WF146"/>
      <c r="WG146"/>
      <c r="WH146"/>
      <c r="WI146"/>
      <c r="WJ146"/>
      <c r="WK146"/>
      <c r="WL146"/>
      <c r="WM146"/>
      <c r="WN146"/>
      <c r="WO146"/>
      <c r="WP146"/>
      <c r="WQ146"/>
      <c r="WR146"/>
      <c r="WS146"/>
      <c r="WT146"/>
      <c r="WU146"/>
      <c r="WV146"/>
      <c r="WW146"/>
      <c r="WX146"/>
      <c r="WY146"/>
      <c r="WZ146"/>
      <c r="XA146"/>
      <c r="XB146"/>
      <c r="XC146"/>
      <c r="XD146"/>
      <c r="XE146"/>
      <c r="XF146"/>
      <c r="XG146"/>
      <c r="XH146"/>
      <c r="XI146"/>
      <c r="XJ146"/>
      <c r="XK146"/>
      <c r="XL146"/>
      <c r="XM146"/>
      <c r="XN146"/>
      <c r="XO146"/>
      <c r="XP146"/>
      <c r="XQ146"/>
      <c r="XR146"/>
      <c r="XS146"/>
      <c r="XT146"/>
      <c r="XU146"/>
      <c r="XV146"/>
      <c r="XW146"/>
      <c r="XX146"/>
      <c r="XY146"/>
      <c r="XZ146"/>
      <c r="YA146"/>
      <c r="YB146"/>
      <c r="YC146"/>
      <c r="YD146"/>
      <c r="YE146"/>
      <c r="YF146"/>
      <c r="YG146"/>
      <c r="YH146"/>
      <c r="YI146"/>
      <c r="YJ146"/>
      <c r="YK146"/>
      <c r="YL146"/>
      <c r="YM146"/>
      <c r="YN146"/>
      <c r="YO146"/>
      <c r="YP146"/>
      <c r="YQ146"/>
      <c r="YR146"/>
      <c r="YS146"/>
      <c r="YT146"/>
      <c r="YU146"/>
      <c r="YV146"/>
      <c r="YW146"/>
      <c r="YX146"/>
      <c r="YY146"/>
      <c r="YZ146"/>
      <c r="ZA146"/>
      <c r="ZB146"/>
      <c r="ZC146"/>
      <c r="ZD146"/>
      <c r="ZE146"/>
      <c r="ZF146"/>
      <c r="ZG146"/>
      <c r="ZH146"/>
      <c r="ZI146"/>
      <c r="ZJ146"/>
      <c r="ZK146"/>
      <c r="ZL146"/>
      <c r="ZM146"/>
      <c r="ZN146"/>
      <c r="ZO146"/>
      <c r="ZP146"/>
      <c r="ZQ146"/>
      <c r="ZR146"/>
      <c r="ZS146"/>
      <c r="ZT146"/>
      <c r="ZU146"/>
      <c r="ZV146"/>
      <c r="ZW146"/>
      <c r="ZX146"/>
      <c r="ZY146"/>
      <c r="ZZ146"/>
    </row>
    <row r="147" spans="1:702" s="18" customFormat="1">
      <c r="A147" s="16" t="s">
        <v>68</v>
      </c>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c r="LQ147"/>
      <c r="LR147"/>
      <c r="LS147"/>
      <c r="LT147"/>
      <c r="LU147"/>
      <c r="LV147"/>
      <c r="LW147"/>
      <c r="LX147"/>
      <c r="LY147"/>
      <c r="LZ147"/>
      <c r="MA147"/>
      <c r="MB147"/>
      <c r="MC147"/>
      <c r="MD147"/>
      <c r="ME147"/>
      <c r="MF147"/>
      <c r="MG147"/>
      <c r="MH147"/>
      <c r="MI147"/>
      <c r="MJ147"/>
      <c r="MK147"/>
      <c r="ML147"/>
      <c r="MM147"/>
      <c r="MN147"/>
      <c r="MO147"/>
      <c r="MP147"/>
      <c r="MQ147"/>
      <c r="MR147"/>
      <c r="MS147"/>
      <c r="MT147"/>
      <c r="MU147"/>
      <c r="MV147"/>
      <c r="MW147"/>
      <c r="MX147"/>
      <c r="MY147"/>
      <c r="MZ147"/>
      <c r="NA147"/>
      <c r="NB147"/>
      <c r="NC147"/>
      <c r="ND147"/>
      <c r="NE147"/>
      <c r="NF147"/>
      <c r="NG147"/>
      <c r="NH147"/>
      <c r="NI147"/>
      <c r="NJ147"/>
      <c r="NK147"/>
      <c r="NL147"/>
      <c r="NM147"/>
      <c r="NN147"/>
      <c r="NO147"/>
      <c r="NP147"/>
      <c r="NQ147"/>
      <c r="NR147"/>
      <c r="NS147"/>
      <c r="NT147"/>
      <c r="NU147"/>
      <c r="NV147"/>
      <c r="NW147"/>
      <c r="NX147"/>
      <c r="NY147"/>
      <c r="NZ147"/>
      <c r="OA147"/>
      <c r="OB147"/>
      <c r="OC147"/>
      <c r="OD147"/>
      <c r="OE147"/>
      <c r="OF147"/>
      <c r="OG147"/>
      <c r="OH147"/>
      <c r="OI147"/>
      <c r="OJ147"/>
      <c r="OK147"/>
      <c r="OL147"/>
      <c r="OM147"/>
      <c r="ON147"/>
      <c r="OO147"/>
      <c r="OP147"/>
      <c r="OQ147"/>
      <c r="OR147"/>
      <c r="OS147"/>
      <c r="OT147"/>
      <c r="OU147"/>
      <c r="OV147"/>
      <c r="OW147"/>
      <c r="OX147"/>
      <c r="OY147"/>
      <c r="OZ147"/>
      <c r="PA147"/>
      <c r="PB147"/>
      <c r="PC147"/>
      <c r="PD147"/>
      <c r="PE147"/>
      <c r="PF147"/>
      <c r="PG147"/>
      <c r="PH147"/>
      <c r="PI147"/>
      <c r="PJ147"/>
      <c r="PK147"/>
      <c r="PL147"/>
      <c r="PM147"/>
      <c r="PN147"/>
      <c r="PO147"/>
      <c r="PP147"/>
      <c r="PQ147"/>
      <c r="PR147"/>
      <c r="PS147"/>
      <c r="PT147"/>
      <c r="PU147"/>
      <c r="PV147"/>
      <c r="PW147"/>
      <c r="PX147"/>
      <c r="PY147"/>
      <c r="PZ147"/>
      <c r="QA147"/>
      <c r="QB147"/>
      <c r="QC147"/>
      <c r="QD147"/>
      <c r="QE147"/>
      <c r="QF147"/>
      <c r="QG147"/>
      <c r="QH147"/>
      <c r="QI147"/>
      <c r="QJ147"/>
      <c r="QK147"/>
      <c r="QL147"/>
      <c r="QM147"/>
      <c r="QN147"/>
      <c r="QO147"/>
      <c r="QP147"/>
      <c r="QQ147"/>
      <c r="QR147"/>
      <c r="QS147"/>
      <c r="QT147"/>
      <c r="QU147"/>
      <c r="QV147"/>
      <c r="QW147"/>
      <c r="QX147"/>
      <c r="QY147"/>
      <c r="QZ147"/>
      <c r="RA147"/>
      <c r="RB147"/>
      <c r="RC147"/>
      <c r="RD147"/>
      <c r="RE147"/>
      <c r="RF147"/>
      <c r="RG147"/>
      <c r="RH147"/>
      <c r="RI147"/>
      <c r="RJ147"/>
      <c r="RK147"/>
      <c r="RL147"/>
      <c r="RM147"/>
      <c r="RN147"/>
      <c r="RO147"/>
      <c r="RP147"/>
      <c r="RQ147"/>
      <c r="RR147"/>
      <c r="RS147"/>
      <c r="RT147"/>
      <c r="RU147"/>
      <c r="RV147"/>
      <c r="RW147"/>
      <c r="RX147"/>
      <c r="RY147"/>
      <c r="RZ147"/>
      <c r="SA147"/>
      <c r="SB147"/>
      <c r="SC147"/>
      <c r="SD147"/>
      <c r="SE147"/>
      <c r="SF147"/>
      <c r="SG147"/>
      <c r="SH147"/>
      <c r="SI147"/>
      <c r="SJ147"/>
      <c r="SK147"/>
      <c r="SL147"/>
      <c r="SM147"/>
      <c r="SN147"/>
      <c r="SO147"/>
      <c r="SP147"/>
      <c r="SQ147"/>
      <c r="SR147"/>
      <c r="SS147"/>
      <c r="ST147"/>
      <c r="SU147"/>
      <c r="SV147"/>
      <c r="SW147"/>
      <c r="SX147"/>
      <c r="SY147"/>
      <c r="SZ147"/>
      <c r="TA147"/>
      <c r="TB147"/>
      <c r="TC147"/>
      <c r="TD147"/>
      <c r="TE147"/>
      <c r="TF147"/>
      <c r="TG147"/>
      <c r="TH147"/>
      <c r="TI147"/>
      <c r="TJ147"/>
      <c r="TK147"/>
      <c r="TL147"/>
      <c r="TM147"/>
      <c r="TN147"/>
      <c r="TO147"/>
      <c r="TP147"/>
      <c r="TQ147"/>
      <c r="TR147"/>
      <c r="TS147"/>
      <c r="TT147"/>
      <c r="TU147"/>
      <c r="TV147"/>
      <c r="TW147"/>
      <c r="TX147"/>
      <c r="TY147"/>
      <c r="TZ147"/>
      <c r="UA147"/>
      <c r="UB147"/>
      <c r="UC147"/>
      <c r="UD147"/>
      <c r="UE147"/>
      <c r="UF147"/>
      <c r="UG147"/>
      <c r="UH147"/>
      <c r="UI147"/>
      <c r="UJ147"/>
      <c r="UK147"/>
      <c r="UL147"/>
      <c r="UM147"/>
      <c r="UN147"/>
      <c r="UO147"/>
      <c r="UP147"/>
      <c r="UQ147"/>
      <c r="UR147"/>
      <c r="US147"/>
      <c r="UT147"/>
      <c r="UU147"/>
      <c r="UV147"/>
      <c r="UW147"/>
      <c r="UX147"/>
      <c r="UY147"/>
      <c r="UZ147"/>
      <c r="VA147"/>
      <c r="VB147"/>
      <c r="VC147"/>
      <c r="VD147"/>
      <c r="VE147"/>
      <c r="VF147"/>
      <c r="VG147"/>
      <c r="VH147"/>
      <c r="VI147"/>
      <c r="VJ147"/>
      <c r="VK147"/>
      <c r="VL147"/>
      <c r="VM147"/>
      <c r="VN147"/>
      <c r="VO147"/>
      <c r="VP147"/>
      <c r="VQ147"/>
      <c r="VR147"/>
      <c r="VS147"/>
      <c r="VT147"/>
      <c r="VU147"/>
      <c r="VV147"/>
      <c r="VW147"/>
      <c r="VX147"/>
      <c r="VY147"/>
      <c r="VZ147"/>
      <c r="WA147"/>
      <c r="WB147"/>
      <c r="WC147"/>
      <c r="WD147"/>
      <c r="WE147"/>
      <c r="WF147"/>
      <c r="WG147"/>
      <c r="WH147"/>
      <c r="WI147"/>
      <c r="WJ147"/>
      <c r="WK147"/>
      <c r="WL147"/>
      <c r="WM147"/>
      <c r="WN147"/>
      <c r="WO147"/>
      <c r="WP147"/>
      <c r="WQ147"/>
      <c r="WR147"/>
      <c r="WS147"/>
      <c r="WT147"/>
      <c r="WU147"/>
      <c r="WV147"/>
      <c r="WW147"/>
      <c r="WX147"/>
      <c r="WY147"/>
      <c r="WZ147"/>
      <c r="XA147"/>
      <c r="XB147"/>
      <c r="XC147"/>
      <c r="XD147"/>
      <c r="XE147"/>
      <c r="XF147"/>
      <c r="XG147"/>
      <c r="XH147"/>
      <c r="XI147"/>
      <c r="XJ147"/>
      <c r="XK147"/>
      <c r="XL147"/>
      <c r="XM147"/>
      <c r="XN147"/>
      <c r="XO147"/>
      <c r="XP147"/>
      <c r="XQ147"/>
      <c r="XR147"/>
      <c r="XS147"/>
      <c r="XT147"/>
      <c r="XU147"/>
      <c r="XV147"/>
      <c r="XW147"/>
      <c r="XX147"/>
      <c r="XY147"/>
      <c r="XZ147"/>
      <c r="YA147"/>
      <c r="YB147"/>
      <c r="YC147"/>
      <c r="YD147"/>
      <c r="YE147"/>
      <c r="YF147"/>
      <c r="YG147"/>
      <c r="YH147"/>
      <c r="YI147"/>
      <c r="YJ147"/>
      <c r="YK147"/>
      <c r="YL147"/>
      <c r="YM147"/>
      <c r="YN147"/>
      <c r="YO147"/>
      <c r="YP147"/>
      <c r="YQ147"/>
      <c r="YR147"/>
      <c r="YS147"/>
      <c r="YT147"/>
      <c r="YU147"/>
      <c r="YV147"/>
      <c r="YW147"/>
      <c r="YX147"/>
      <c r="YY147"/>
      <c r="YZ147"/>
      <c r="ZA147"/>
      <c r="ZB147"/>
      <c r="ZC147"/>
      <c r="ZD147"/>
      <c r="ZE147"/>
      <c r="ZF147"/>
      <c r="ZG147"/>
      <c r="ZH147"/>
      <c r="ZI147"/>
      <c r="ZJ147"/>
      <c r="ZK147"/>
      <c r="ZL147"/>
      <c r="ZM147"/>
      <c r="ZN147"/>
      <c r="ZO147"/>
      <c r="ZP147"/>
      <c r="ZQ147"/>
      <c r="ZR147"/>
      <c r="ZS147"/>
      <c r="ZT147"/>
      <c r="ZU147"/>
      <c r="ZV147"/>
      <c r="ZW147"/>
      <c r="ZX147"/>
      <c r="ZY147"/>
      <c r="ZZ147"/>
    </row>
    <row r="148" spans="1:702" s="18" customFormat="1">
      <c r="A148" s="16" t="s">
        <v>69</v>
      </c>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c r="LQ148"/>
      <c r="LR148"/>
      <c r="LS148"/>
      <c r="LT148"/>
      <c r="LU148"/>
      <c r="LV148"/>
      <c r="LW148"/>
      <c r="LX148"/>
      <c r="LY148"/>
      <c r="LZ148"/>
      <c r="MA148"/>
      <c r="MB148"/>
      <c r="MC148"/>
      <c r="MD148"/>
      <c r="ME148"/>
      <c r="MF148"/>
      <c r="MG148"/>
      <c r="MH148"/>
      <c r="MI148"/>
      <c r="MJ148"/>
      <c r="MK148"/>
      <c r="ML148"/>
      <c r="MM148"/>
      <c r="MN148"/>
      <c r="MO148"/>
      <c r="MP148"/>
      <c r="MQ148"/>
      <c r="MR148"/>
      <c r="MS148"/>
      <c r="MT148"/>
      <c r="MU148"/>
      <c r="MV148"/>
      <c r="MW148"/>
      <c r="MX148"/>
      <c r="MY148"/>
      <c r="MZ148"/>
      <c r="NA148"/>
      <c r="NB148"/>
      <c r="NC148"/>
      <c r="ND148"/>
      <c r="NE148"/>
      <c r="NF148"/>
      <c r="NG148"/>
      <c r="NH148"/>
      <c r="NI148"/>
      <c r="NJ148"/>
      <c r="NK148"/>
      <c r="NL148"/>
      <c r="NM148"/>
      <c r="NN148"/>
      <c r="NO148"/>
      <c r="NP148"/>
      <c r="NQ148"/>
      <c r="NR148"/>
      <c r="NS148"/>
      <c r="NT148"/>
      <c r="NU148"/>
      <c r="NV148"/>
      <c r="NW148"/>
      <c r="NX148"/>
      <c r="NY148"/>
      <c r="NZ148"/>
      <c r="OA148"/>
      <c r="OB148"/>
      <c r="OC148"/>
      <c r="OD148"/>
      <c r="OE148"/>
      <c r="OF148"/>
      <c r="OG148"/>
      <c r="OH148"/>
      <c r="OI148"/>
      <c r="OJ148"/>
      <c r="OK148"/>
      <c r="OL148"/>
      <c r="OM148"/>
      <c r="ON148"/>
      <c r="OO148"/>
      <c r="OP148"/>
      <c r="OQ148"/>
      <c r="OR148"/>
      <c r="OS148"/>
      <c r="OT148"/>
      <c r="OU148"/>
      <c r="OV148"/>
      <c r="OW148"/>
      <c r="OX148"/>
      <c r="OY148"/>
      <c r="OZ148"/>
      <c r="PA148"/>
      <c r="PB148"/>
      <c r="PC148"/>
      <c r="PD148"/>
      <c r="PE148"/>
      <c r="PF148"/>
      <c r="PG148"/>
      <c r="PH148"/>
      <c r="PI148"/>
      <c r="PJ148"/>
      <c r="PK148"/>
      <c r="PL148"/>
      <c r="PM148"/>
      <c r="PN148"/>
      <c r="PO148"/>
      <c r="PP148"/>
      <c r="PQ148"/>
      <c r="PR148"/>
      <c r="PS148"/>
      <c r="PT148"/>
      <c r="PU148"/>
      <c r="PV148"/>
      <c r="PW148"/>
      <c r="PX148"/>
      <c r="PY148"/>
      <c r="PZ148"/>
      <c r="QA148"/>
      <c r="QB148"/>
      <c r="QC148"/>
      <c r="QD148"/>
      <c r="QE148"/>
      <c r="QF148"/>
      <c r="QG148"/>
      <c r="QH148"/>
      <c r="QI148"/>
      <c r="QJ148"/>
      <c r="QK148"/>
      <c r="QL148"/>
      <c r="QM148"/>
      <c r="QN148"/>
      <c r="QO148"/>
      <c r="QP148"/>
      <c r="QQ148"/>
      <c r="QR148"/>
      <c r="QS148"/>
      <c r="QT148"/>
      <c r="QU148"/>
      <c r="QV148"/>
      <c r="QW148"/>
      <c r="QX148"/>
      <c r="QY148"/>
      <c r="QZ148"/>
      <c r="RA148"/>
      <c r="RB148"/>
      <c r="RC148"/>
      <c r="RD148"/>
      <c r="RE148"/>
      <c r="RF148"/>
      <c r="RG148"/>
      <c r="RH148"/>
      <c r="RI148"/>
      <c r="RJ148"/>
      <c r="RK148"/>
      <c r="RL148"/>
      <c r="RM148"/>
      <c r="RN148"/>
      <c r="RO148"/>
      <c r="RP148"/>
      <c r="RQ148"/>
      <c r="RR148"/>
      <c r="RS148"/>
      <c r="RT148"/>
      <c r="RU148"/>
      <c r="RV148"/>
      <c r="RW148"/>
      <c r="RX148"/>
      <c r="RY148"/>
      <c r="RZ148"/>
      <c r="SA148"/>
      <c r="SB148"/>
      <c r="SC148"/>
      <c r="SD148"/>
      <c r="SE148"/>
      <c r="SF148"/>
      <c r="SG148"/>
      <c r="SH148"/>
      <c r="SI148"/>
      <c r="SJ148"/>
      <c r="SK148"/>
      <c r="SL148"/>
      <c r="SM148"/>
      <c r="SN148"/>
      <c r="SO148"/>
      <c r="SP148"/>
      <c r="SQ148"/>
      <c r="SR148"/>
      <c r="SS148"/>
      <c r="ST148"/>
      <c r="SU148"/>
      <c r="SV148"/>
      <c r="SW148"/>
      <c r="SX148"/>
      <c r="SY148"/>
      <c r="SZ148"/>
      <c r="TA148"/>
      <c r="TB148"/>
      <c r="TC148"/>
      <c r="TD148"/>
      <c r="TE148"/>
      <c r="TF148"/>
      <c r="TG148"/>
      <c r="TH148"/>
      <c r="TI148"/>
      <c r="TJ148"/>
      <c r="TK148"/>
      <c r="TL148"/>
      <c r="TM148"/>
      <c r="TN148"/>
      <c r="TO148"/>
      <c r="TP148"/>
      <c r="TQ148"/>
      <c r="TR148"/>
      <c r="TS148"/>
      <c r="TT148"/>
      <c r="TU148"/>
      <c r="TV148"/>
      <c r="TW148"/>
      <c r="TX148"/>
      <c r="TY148"/>
      <c r="TZ148"/>
      <c r="UA148"/>
      <c r="UB148"/>
      <c r="UC148"/>
      <c r="UD148"/>
      <c r="UE148"/>
      <c r="UF148"/>
      <c r="UG148"/>
      <c r="UH148"/>
      <c r="UI148"/>
      <c r="UJ148"/>
      <c r="UK148"/>
      <c r="UL148"/>
      <c r="UM148"/>
      <c r="UN148"/>
      <c r="UO148"/>
      <c r="UP148"/>
      <c r="UQ148"/>
      <c r="UR148"/>
      <c r="US148"/>
      <c r="UT148"/>
      <c r="UU148"/>
      <c r="UV148"/>
      <c r="UW148"/>
      <c r="UX148"/>
      <c r="UY148"/>
      <c r="UZ148"/>
      <c r="VA148"/>
      <c r="VB148"/>
      <c r="VC148"/>
      <c r="VD148"/>
      <c r="VE148"/>
      <c r="VF148"/>
      <c r="VG148"/>
      <c r="VH148"/>
      <c r="VI148"/>
      <c r="VJ148"/>
      <c r="VK148"/>
      <c r="VL148"/>
      <c r="VM148"/>
      <c r="VN148"/>
      <c r="VO148"/>
      <c r="VP148"/>
      <c r="VQ148"/>
      <c r="VR148"/>
      <c r="VS148"/>
      <c r="VT148"/>
      <c r="VU148"/>
      <c r="VV148"/>
      <c r="VW148"/>
      <c r="VX148"/>
      <c r="VY148"/>
      <c r="VZ148"/>
      <c r="WA148"/>
      <c r="WB148"/>
      <c r="WC148"/>
      <c r="WD148"/>
      <c r="WE148"/>
      <c r="WF148"/>
      <c r="WG148"/>
      <c r="WH148"/>
      <c r="WI148"/>
      <c r="WJ148"/>
      <c r="WK148"/>
      <c r="WL148"/>
      <c r="WM148"/>
      <c r="WN148"/>
      <c r="WO148"/>
      <c r="WP148"/>
      <c r="WQ148"/>
      <c r="WR148"/>
      <c r="WS148"/>
      <c r="WT148"/>
      <c r="WU148"/>
      <c r="WV148"/>
      <c r="WW148"/>
      <c r="WX148"/>
      <c r="WY148"/>
      <c r="WZ148"/>
      <c r="XA148"/>
      <c r="XB148"/>
      <c r="XC148"/>
      <c r="XD148"/>
      <c r="XE148"/>
      <c r="XF148"/>
      <c r="XG148"/>
      <c r="XH148"/>
      <c r="XI148"/>
      <c r="XJ148"/>
      <c r="XK148"/>
      <c r="XL148"/>
      <c r="XM148"/>
      <c r="XN148"/>
      <c r="XO148"/>
      <c r="XP148"/>
      <c r="XQ148"/>
      <c r="XR148"/>
      <c r="XS148"/>
      <c r="XT148"/>
      <c r="XU148"/>
      <c r="XV148"/>
      <c r="XW148"/>
      <c r="XX148"/>
      <c r="XY148"/>
      <c r="XZ148"/>
      <c r="YA148"/>
      <c r="YB148"/>
      <c r="YC148"/>
      <c r="YD148"/>
      <c r="YE148"/>
      <c r="YF148"/>
      <c r="YG148"/>
      <c r="YH148"/>
      <c r="YI148"/>
      <c r="YJ148"/>
      <c r="YK148"/>
      <c r="YL148"/>
      <c r="YM148"/>
      <c r="YN148"/>
      <c r="YO148"/>
      <c r="YP148"/>
      <c r="YQ148"/>
      <c r="YR148"/>
      <c r="YS148"/>
      <c r="YT148"/>
      <c r="YU148"/>
      <c r="YV148"/>
      <c r="YW148"/>
      <c r="YX148"/>
      <c r="YY148"/>
      <c r="YZ148"/>
      <c r="ZA148"/>
      <c r="ZB148"/>
      <c r="ZC148"/>
      <c r="ZD148"/>
      <c r="ZE148"/>
      <c r="ZF148"/>
      <c r="ZG148"/>
      <c r="ZH148"/>
      <c r="ZI148"/>
      <c r="ZJ148"/>
      <c r="ZK148"/>
      <c r="ZL148"/>
      <c r="ZM148"/>
      <c r="ZN148"/>
      <c r="ZO148"/>
      <c r="ZP148"/>
      <c r="ZQ148"/>
      <c r="ZR148"/>
      <c r="ZS148"/>
      <c r="ZT148"/>
      <c r="ZU148"/>
      <c r="ZV148"/>
      <c r="ZW148"/>
      <c r="ZX148"/>
      <c r="ZY148"/>
      <c r="ZZ148"/>
    </row>
    <row r="149" spans="1:702" s="18" customFormat="1">
      <c r="A149" s="16" t="s">
        <v>189</v>
      </c>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c r="LQ149"/>
      <c r="LR149"/>
      <c r="LS149"/>
      <c r="LT149"/>
      <c r="LU149"/>
      <c r="LV149"/>
      <c r="LW149"/>
      <c r="LX149"/>
      <c r="LY149"/>
      <c r="LZ149"/>
      <c r="MA149"/>
      <c r="MB149"/>
      <c r="MC149"/>
      <c r="MD149"/>
      <c r="ME149"/>
      <c r="MF149"/>
      <c r="MG149"/>
      <c r="MH149"/>
      <c r="MI149"/>
      <c r="MJ149"/>
      <c r="MK149"/>
      <c r="ML149"/>
      <c r="MM149"/>
      <c r="MN149"/>
      <c r="MO149"/>
      <c r="MP149"/>
      <c r="MQ149"/>
      <c r="MR149"/>
      <c r="MS149"/>
      <c r="MT149"/>
      <c r="MU149"/>
      <c r="MV149"/>
      <c r="MW149"/>
      <c r="MX149"/>
      <c r="MY149"/>
      <c r="MZ149"/>
      <c r="NA149"/>
      <c r="NB149"/>
      <c r="NC149"/>
      <c r="ND149"/>
      <c r="NE149"/>
      <c r="NF149"/>
      <c r="NG149"/>
      <c r="NH149"/>
      <c r="NI149"/>
      <c r="NJ149"/>
      <c r="NK149"/>
      <c r="NL149"/>
      <c r="NM149"/>
      <c r="NN149"/>
      <c r="NO149"/>
      <c r="NP149"/>
      <c r="NQ149"/>
      <c r="NR149"/>
      <c r="NS149"/>
      <c r="NT149"/>
      <c r="NU149"/>
      <c r="NV149"/>
      <c r="NW149"/>
      <c r="NX149"/>
      <c r="NY149"/>
      <c r="NZ149"/>
      <c r="OA149"/>
      <c r="OB149"/>
      <c r="OC149"/>
      <c r="OD149"/>
      <c r="OE149"/>
      <c r="OF149"/>
      <c r="OG149"/>
      <c r="OH149"/>
      <c r="OI149"/>
      <c r="OJ149"/>
      <c r="OK149"/>
      <c r="OL149"/>
      <c r="OM149"/>
      <c r="ON149"/>
      <c r="OO149"/>
      <c r="OP149"/>
      <c r="OQ149"/>
      <c r="OR149"/>
      <c r="OS149"/>
      <c r="OT149"/>
      <c r="OU149"/>
      <c r="OV149"/>
      <c r="OW149"/>
      <c r="OX149"/>
      <c r="OY149"/>
      <c r="OZ149"/>
      <c r="PA149"/>
      <c r="PB149"/>
      <c r="PC149"/>
      <c r="PD149"/>
      <c r="PE149"/>
      <c r="PF149"/>
      <c r="PG149"/>
      <c r="PH149"/>
      <c r="PI149"/>
      <c r="PJ149"/>
      <c r="PK149"/>
      <c r="PL149"/>
      <c r="PM149"/>
      <c r="PN149"/>
      <c r="PO149"/>
      <c r="PP149"/>
      <c r="PQ149"/>
      <c r="PR149"/>
      <c r="PS149"/>
      <c r="PT149"/>
      <c r="PU149"/>
      <c r="PV149"/>
      <c r="PW149"/>
      <c r="PX149"/>
      <c r="PY149"/>
      <c r="PZ149"/>
      <c r="QA149"/>
      <c r="QB149"/>
      <c r="QC149"/>
      <c r="QD149"/>
      <c r="QE149"/>
      <c r="QF149"/>
      <c r="QG149"/>
      <c r="QH149"/>
      <c r="QI149"/>
      <c r="QJ149"/>
      <c r="QK149"/>
      <c r="QL149"/>
      <c r="QM149"/>
      <c r="QN149"/>
      <c r="QO149"/>
      <c r="QP149"/>
      <c r="QQ149"/>
      <c r="QR149"/>
      <c r="QS149"/>
      <c r="QT149"/>
      <c r="QU149"/>
      <c r="QV149"/>
      <c r="QW149"/>
      <c r="QX149"/>
      <c r="QY149"/>
      <c r="QZ149"/>
      <c r="RA149"/>
      <c r="RB149"/>
      <c r="RC149"/>
      <c r="RD149"/>
      <c r="RE149"/>
      <c r="RF149"/>
      <c r="RG149"/>
      <c r="RH149"/>
      <c r="RI149"/>
      <c r="RJ149"/>
      <c r="RK149"/>
      <c r="RL149"/>
      <c r="RM149"/>
      <c r="RN149"/>
      <c r="RO149"/>
      <c r="RP149"/>
      <c r="RQ149"/>
      <c r="RR149"/>
      <c r="RS149"/>
      <c r="RT149"/>
      <c r="RU149"/>
      <c r="RV149"/>
      <c r="RW149"/>
      <c r="RX149"/>
      <c r="RY149"/>
      <c r="RZ149"/>
      <c r="SA149"/>
      <c r="SB149"/>
      <c r="SC149"/>
      <c r="SD149"/>
      <c r="SE149"/>
      <c r="SF149"/>
      <c r="SG149"/>
      <c r="SH149"/>
      <c r="SI149"/>
      <c r="SJ149"/>
      <c r="SK149"/>
      <c r="SL149"/>
      <c r="SM149"/>
      <c r="SN149"/>
      <c r="SO149"/>
      <c r="SP149"/>
      <c r="SQ149"/>
      <c r="SR149"/>
      <c r="SS149"/>
      <c r="ST149"/>
      <c r="SU149"/>
      <c r="SV149"/>
      <c r="SW149"/>
      <c r="SX149"/>
      <c r="SY149"/>
      <c r="SZ149"/>
      <c r="TA149"/>
      <c r="TB149"/>
      <c r="TC149"/>
      <c r="TD149"/>
      <c r="TE149"/>
      <c r="TF149"/>
      <c r="TG149"/>
      <c r="TH149"/>
      <c r="TI149"/>
      <c r="TJ149"/>
      <c r="TK149"/>
      <c r="TL149"/>
      <c r="TM149"/>
      <c r="TN149"/>
      <c r="TO149"/>
      <c r="TP149"/>
      <c r="TQ149"/>
      <c r="TR149"/>
      <c r="TS149"/>
      <c r="TT149"/>
      <c r="TU149"/>
      <c r="TV149"/>
      <c r="TW149"/>
      <c r="TX149"/>
      <c r="TY149"/>
      <c r="TZ149"/>
      <c r="UA149"/>
      <c r="UB149"/>
      <c r="UC149"/>
      <c r="UD149"/>
      <c r="UE149"/>
      <c r="UF149"/>
      <c r="UG149"/>
      <c r="UH149"/>
      <c r="UI149"/>
      <c r="UJ149"/>
      <c r="UK149"/>
      <c r="UL149"/>
      <c r="UM149"/>
      <c r="UN149"/>
      <c r="UO149"/>
      <c r="UP149"/>
      <c r="UQ149"/>
      <c r="UR149"/>
      <c r="US149"/>
      <c r="UT149"/>
      <c r="UU149"/>
      <c r="UV149"/>
      <c r="UW149"/>
      <c r="UX149"/>
      <c r="UY149"/>
      <c r="UZ149"/>
      <c r="VA149"/>
      <c r="VB149"/>
      <c r="VC149"/>
      <c r="VD149"/>
      <c r="VE149"/>
      <c r="VF149"/>
      <c r="VG149"/>
      <c r="VH149"/>
      <c r="VI149"/>
      <c r="VJ149"/>
      <c r="VK149"/>
      <c r="VL149"/>
      <c r="VM149"/>
      <c r="VN149"/>
      <c r="VO149"/>
      <c r="VP149"/>
      <c r="VQ149"/>
      <c r="VR149"/>
      <c r="VS149"/>
      <c r="VT149"/>
      <c r="VU149"/>
      <c r="VV149"/>
      <c r="VW149"/>
      <c r="VX149"/>
      <c r="VY149"/>
      <c r="VZ149"/>
      <c r="WA149"/>
      <c r="WB149"/>
      <c r="WC149"/>
      <c r="WD149"/>
      <c r="WE149"/>
      <c r="WF149"/>
      <c r="WG149"/>
      <c r="WH149"/>
      <c r="WI149"/>
      <c r="WJ149"/>
      <c r="WK149"/>
      <c r="WL149"/>
      <c r="WM149"/>
      <c r="WN149"/>
      <c r="WO149"/>
      <c r="WP149"/>
      <c r="WQ149"/>
      <c r="WR149"/>
      <c r="WS149"/>
      <c r="WT149"/>
      <c r="WU149"/>
      <c r="WV149"/>
      <c r="WW149"/>
      <c r="WX149"/>
      <c r="WY149"/>
      <c r="WZ149"/>
      <c r="XA149"/>
      <c r="XB149"/>
      <c r="XC149"/>
      <c r="XD149"/>
      <c r="XE149"/>
      <c r="XF149"/>
      <c r="XG149"/>
      <c r="XH149"/>
      <c r="XI149"/>
      <c r="XJ149"/>
      <c r="XK149"/>
      <c r="XL149"/>
      <c r="XM149"/>
      <c r="XN149"/>
      <c r="XO149"/>
      <c r="XP149"/>
      <c r="XQ149"/>
      <c r="XR149"/>
      <c r="XS149"/>
      <c r="XT149"/>
      <c r="XU149"/>
      <c r="XV149"/>
      <c r="XW149"/>
      <c r="XX149"/>
      <c r="XY149"/>
      <c r="XZ149"/>
      <c r="YA149"/>
      <c r="YB149"/>
      <c r="YC149"/>
      <c r="YD149"/>
      <c r="YE149"/>
      <c r="YF149"/>
      <c r="YG149"/>
      <c r="YH149"/>
      <c r="YI149"/>
      <c r="YJ149"/>
      <c r="YK149"/>
      <c r="YL149"/>
      <c r="YM149"/>
      <c r="YN149"/>
      <c r="YO149"/>
      <c r="YP149"/>
      <c r="YQ149"/>
      <c r="YR149"/>
      <c r="YS149"/>
      <c r="YT149"/>
      <c r="YU149"/>
      <c r="YV149"/>
      <c r="YW149"/>
      <c r="YX149"/>
      <c r="YY149"/>
      <c r="YZ149"/>
      <c r="ZA149"/>
      <c r="ZB149"/>
      <c r="ZC149"/>
      <c r="ZD149"/>
      <c r="ZE149"/>
      <c r="ZF149"/>
      <c r="ZG149"/>
      <c r="ZH149"/>
      <c r="ZI149"/>
      <c r="ZJ149"/>
      <c r="ZK149"/>
      <c r="ZL149"/>
      <c r="ZM149"/>
      <c r="ZN149"/>
      <c r="ZO149"/>
      <c r="ZP149"/>
      <c r="ZQ149"/>
      <c r="ZR149"/>
      <c r="ZS149"/>
      <c r="ZT149"/>
      <c r="ZU149"/>
      <c r="ZV149"/>
      <c r="ZW149"/>
      <c r="ZX149"/>
      <c r="ZY149"/>
      <c r="ZZ149"/>
    </row>
    <row r="150" spans="1:702" s="18" customFormat="1">
      <c r="A150" s="63" t="s">
        <v>326</v>
      </c>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c r="LQ150"/>
      <c r="LR150"/>
      <c r="LS150"/>
      <c r="LT150"/>
      <c r="LU150"/>
      <c r="LV150"/>
      <c r="LW150"/>
      <c r="LX150"/>
      <c r="LY150"/>
      <c r="LZ150"/>
      <c r="MA150"/>
      <c r="MB150"/>
      <c r="MC150"/>
      <c r="MD150"/>
      <c r="ME150"/>
      <c r="MF150"/>
      <c r="MG150"/>
      <c r="MH150"/>
      <c r="MI150"/>
      <c r="MJ150"/>
      <c r="MK150"/>
      <c r="ML150"/>
      <c r="MM150"/>
      <c r="MN150"/>
      <c r="MO150"/>
      <c r="MP150"/>
      <c r="MQ150"/>
      <c r="MR150"/>
      <c r="MS150"/>
      <c r="MT150"/>
      <c r="MU150"/>
      <c r="MV150"/>
      <c r="MW150"/>
      <c r="MX150"/>
      <c r="MY150"/>
      <c r="MZ150"/>
      <c r="NA150"/>
      <c r="NB150"/>
      <c r="NC150"/>
      <c r="ND150"/>
      <c r="NE150"/>
      <c r="NF150"/>
      <c r="NG150"/>
      <c r="NH150"/>
      <c r="NI150"/>
      <c r="NJ150"/>
      <c r="NK150"/>
      <c r="NL150"/>
      <c r="NM150"/>
      <c r="NN150"/>
      <c r="NO150"/>
      <c r="NP150"/>
      <c r="NQ150"/>
      <c r="NR150"/>
      <c r="NS150"/>
      <c r="NT150"/>
      <c r="NU150"/>
      <c r="NV150"/>
      <c r="NW150"/>
      <c r="NX150"/>
      <c r="NY150"/>
      <c r="NZ150"/>
      <c r="OA150"/>
      <c r="OB150"/>
      <c r="OC150"/>
      <c r="OD150"/>
      <c r="OE150"/>
      <c r="OF150"/>
      <c r="OG150"/>
      <c r="OH150"/>
      <c r="OI150"/>
      <c r="OJ150"/>
      <c r="OK150"/>
      <c r="OL150"/>
      <c r="OM150"/>
      <c r="ON150"/>
      <c r="OO150"/>
      <c r="OP150"/>
      <c r="OQ150"/>
      <c r="OR150"/>
      <c r="OS150"/>
      <c r="OT150"/>
      <c r="OU150"/>
      <c r="OV150"/>
      <c r="OW150"/>
      <c r="OX150"/>
      <c r="OY150"/>
      <c r="OZ150"/>
      <c r="PA150"/>
      <c r="PB150"/>
      <c r="PC150"/>
      <c r="PD150"/>
      <c r="PE150"/>
      <c r="PF150"/>
      <c r="PG150"/>
      <c r="PH150"/>
      <c r="PI150"/>
      <c r="PJ150"/>
      <c r="PK150"/>
      <c r="PL150"/>
      <c r="PM150"/>
      <c r="PN150"/>
      <c r="PO150"/>
      <c r="PP150"/>
      <c r="PQ150"/>
      <c r="PR150"/>
      <c r="PS150"/>
      <c r="PT150"/>
      <c r="PU150"/>
      <c r="PV150"/>
      <c r="PW150"/>
      <c r="PX150"/>
      <c r="PY150"/>
      <c r="PZ150"/>
      <c r="QA150"/>
      <c r="QB150"/>
      <c r="QC150"/>
      <c r="QD150"/>
      <c r="QE150"/>
      <c r="QF150"/>
      <c r="QG150"/>
      <c r="QH150"/>
      <c r="QI150"/>
      <c r="QJ150"/>
      <c r="QK150"/>
      <c r="QL150"/>
      <c r="QM150"/>
      <c r="QN150"/>
      <c r="QO150"/>
      <c r="QP150"/>
      <c r="QQ150"/>
      <c r="QR150"/>
      <c r="QS150"/>
      <c r="QT150"/>
      <c r="QU150"/>
      <c r="QV150"/>
      <c r="QW150"/>
      <c r="QX150"/>
      <c r="QY150"/>
      <c r="QZ150"/>
      <c r="RA150"/>
      <c r="RB150"/>
      <c r="RC150"/>
      <c r="RD150"/>
      <c r="RE150"/>
      <c r="RF150"/>
      <c r="RG150"/>
      <c r="RH150"/>
      <c r="RI150"/>
      <c r="RJ150"/>
      <c r="RK150"/>
      <c r="RL150"/>
      <c r="RM150"/>
      <c r="RN150"/>
      <c r="RO150"/>
      <c r="RP150"/>
      <c r="RQ150"/>
      <c r="RR150"/>
      <c r="RS150"/>
      <c r="RT150"/>
      <c r="RU150"/>
      <c r="RV150"/>
      <c r="RW150"/>
      <c r="RX150"/>
      <c r="RY150"/>
      <c r="RZ150"/>
      <c r="SA150"/>
      <c r="SB150"/>
      <c r="SC150"/>
      <c r="SD150"/>
      <c r="SE150"/>
      <c r="SF150"/>
      <c r="SG150"/>
      <c r="SH150"/>
      <c r="SI150"/>
      <c r="SJ150"/>
      <c r="SK150"/>
      <c r="SL150"/>
      <c r="SM150"/>
      <c r="SN150"/>
      <c r="SO150"/>
      <c r="SP150"/>
      <c r="SQ150"/>
      <c r="SR150"/>
      <c r="SS150"/>
      <c r="ST150"/>
      <c r="SU150"/>
      <c r="SV150"/>
      <c r="SW150"/>
      <c r="SX150"/>
      <c r="SY150"/>
      <c r="SZ150"/>
      <c r="TA150"/>
      <c r="TB150"/>
      <c r="TC150"/>
      <c r="TD150"/>
      <c r="TE150"/>
      <c r="TF150"/>
      <c r="TG150"/>
      <c r="TH150"/>
      <c r="TI150"/>
      <c r="TJ150"/>
      <c r="TK150"/>
      <c r="TL150"/>
      <c r="TM150"/>
      <c r="TN150"/>
      <c r="TO150"/>
      <c r="TP150"/>
      <c r="TQ150"/>
      <c r="TR150"/>
      <c r="TS150"/>
      <c r="TT150"/>
      <c r="TU150"/>
      <c r="TV150"/>
      <c r="TW150"/>
      <c r="TX150"/>
      <c r="TY150"/>
      <c r="TZ150"/>
      <c r="UA150"/>
      <c r="UB150"/>
      <c r="UC150"/>
      <c r="UD150"/>
      <c r="UE150"/>
      <c r="UF150"/>
      <c r="UG150"/>
      <c r="UH150"/>
      <c r="UI150"/>
      <c r="UJ150"/>
      <c r="UK150"/>
      <c r="UL150"/>
      <c r="UM150"/>
      <c r="UN150"/>
      <c r="UO150"/>
      <c r="UP150"/>
      <c r="UQ150"/>
      <c r="UR150"/>
      <c r="US150"/>
      <c r="UT150"/>
      <c r="UU150"/>
      <c r="UV150"/>
      <c r="UW150"/>
      <c r="UX150"/>
      <c r="UY150"/>
      <c r="UZ150"/>
      <c r="VA150"/>
      <c r="VB150"/>
      <c r="VC150"/>
      <c r="VD150"/>
      <c r="VE150"/>
      <c r="VF150"/>
      <c r="VG150"/>
      <c r="VH150"/>
      <c r="VI150"/>
      <c r="VJ150"/>
      <c r="VK150"/>
      <c r="VL150"/>
      <c r="VM150"/>
      <c r="VN150"/>
      <c r="VO150"/>
      <c r="VP150"/>
      <c r="VQ150"/>
      <c r="VR150"/>
      <c r="VS150"/>
      <c r="VT150"/>
      <c r="VU150"/>
      <c r="VV150"/>
      <c r="VW150"/>
      <c r="VX150"/>
      <c r="VY150"/>
      <c r="VZ150"/>
      <c r="WA150"/>
      <c r="WB150"/>
      <c r="WC150"/>
      <c r="WD150"/>
      <c r="WE150"/>
      <c r="WF150"/>
      <c r="WG150"/>
      <c r="WH150"/>
      <c r="WI150"/>
      <c r="WJ150"/>
      <c r="WK150"/>
      <c r="WL150"/>
      <c r="WM150"/>
      <c r="WN150"/>
      <c r="WO150"/>
      <c r="WP150"/>
      <c r="WQ150"/>
      <c r="WR150"/>
      <c r="WS150"/>
      <c r="WT150"/>
      <c r="WU150"/>
      <c r="WV150"/>
      <c r="WW150"/>
      <c r="WX150"/>
      <c r="WY150"/>
      <c r="WZ150"/>
      <c r="XA150"/>
      <c r="XB150"/>
      <c r="XC150"/>
      <c r="XD150"/>
      <c r="XE150"/>
      <c r="XF150"/>
      <c r="XG150"/>
      <c r="XH150"/>
      <c r="XI150"/>
      <c r="XJ150"/>
      <c r="XK150"/>
      <c r="XL150"/>
      <c r="XM150"/>
      <c r="XN150"/>
      <c r="XO150"/>
      <c r="XP150"/>
      <c r="XQ150"/>
      <c r="XR150"/>
      <c r="XS150"/>
      <c r="XT150"/>
      <c r="XU150"/>
      <c r="XV150"/>
      <c r="XW150"/>
      <c r="XX150"/>
      <c r="XY150"/>
      <c r="XZ150"/>
      <c r="YA150"/>
      <c r="YB150"/>
      <c r="YC150"/>
      <c r="YD150"/>
      <c r="YE150"/>
      <c r="YF150"/>
      <c r="YG150"/>
      <c r="YH150"/>
      <c r="YI150"/>
      <c r="YJ150"/>
      <c r="YK150"/>
      <c r="YL150"/>
      <c r="YM150"/>
      <c r="YN150"/>
      <c r="YO150"/>
      <c r="YP150"/>
      <c r="YQ150"/>
      <c r="YR150"/>
      <c r="YS150"/>
      <c r="YT150"/>
      <c r="YU150"/>
      <c r="YV150"/>
      <c r="YW150"/>
      <c r="YX150"/>
      <c r="YY150"/>
      <c r="YZ150"/>
      <c r="ZA150"/>
      <c r="ZB150"/>
      <c r="ZC150"/>
      <c r="ZD150"/>
      <c r="ZE150"/>
      <c r="ZF150"/>
      <c r="ZG150"/>
      <c r="ZH150"/>
      <c r="ZI150"/>
      <c r="ZJ150"/>
      <c r="ZK150"/>
      <c r="ZL150"/>
      <c r="ZM150"/>
      <c r="ZN150"/>
      <c r="ZO150"/>
      <c r="ZP150"/>
      <c r="ZQ150"/>
      <c r="ZR150"/>
      <c r="ZS150"/>
      <c r="ZT150"/>
      <c r="ZU150"/>
      <c r="ZV150"/>
      <c r="ZW150"/>
      <c r="ZX150"/>
      <c r="ZY150"/>
      <c r="ZZ150"/>
    </row>
    <row r="151" spans="1:702" s="18" customFormat="1">
      <c r="A151" s="149" t="s">
        <v>327</v>
      </c>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c r="LQ151"/>
      <c r="LR151"/>
      <c r="LS151"/>
      <c r="LT151"/>
      <c r="LU151"/>
      <c r="LV151"/>
      <c r="LW151"/>
      <c r="LX151"/>
      <c r="LY151"/>
      <c r="LZ151"/>
      <c r="MA151"/>
      <c r="MB151"/>
      <c r="MC151"/>
      <c r="MD151"/>
      <c r="ME151"/>
      <c r="MF151"/>
      <c r="MG151"/>
      <c r="MH151"/>
      <c r="MI151"/>
      <c r="MJ151"/>
      <c r="MK151"/>
      <c r="ML151"/>
      <c r="MM151"/>
      <c r="MN151"/>
      <c r="MO151"/>
      <c r="MP151"/>
      <c r="MQ151"/>
      <c r="MR151"/>
      <c r="MS151"/>
      <c r="MT151"/>
      <c r="MU151"/>
      <c r="MV151"/>
      <c r="MW151"/>
      <c r="MX151"/>
      <c r="MY151"/>
      <c r="MZ151"/>
      <c r="NA151"/>
      <c r="NB151"/>
      <c r="NC151"/>
      <c r="ND151"/>
      <c r="NE151"/>
      <c r="NF151"/>
      <c r="NG151"/>
      <c r="NH151"/>
      <c r="NI151"/>
      <c r="NJ151"/>
      <c r="NK151"/>
      <c r="NL151"/>
      <c r="NM151"/>
      <c r="NN151"/>
      <c r="NO151"/>
      <c r="NP151"/>
      <c r="NQ151"/>
      <c r="NR151"/>
      <c r="NS151"/>
      <c r="NT151"/>
      <c r="NU151"/>
      <c r="NV151"/>
      <c r="NW151"/>
      <c r="NX151"/>
      <c r="NY151"/>
      <c r="NZ151"/>
      <c r="OA151"/>
      <c r="OB151"/>
      <c r="OC151"/>
      <c r="OD151"/>
      <c r="OE151"/>
      <c r="OF151"/>
      <c r="OG151"/>
      <c r="OH151"/>
      <c r="OI151"/>
      <c r="OJ151"/>
      <c r="OK151"/>
      <c r="OL151"/>
      <c r="OM151"/>
      <c r="ON151"/>
      <c r="OO151"/>
      <c r="OP151"/>
      <c r="OQ151"/>
      <c r="OR151"/>
      <c r="OS151"/>
      <c r="OT151"/>
      <c r="OU151"/>
      <c r="OV151"/>
      <c r="OW151"/>
      <c r="OX151"/>
      <c r="OY151"/>
      <c r="OZ151"/>
      <c r="PA151"/>
      <c r="PB151"/>
      <c r="PC151"/>
      <c r="PD151"/>
      <c r="PE151"/>
      <c r="PF151"/>
      <c r="PG151"/>
      <c r="PH151"/>
      <c r="PI151"/>
      <c r="PJ151"/>
      <c r="PK151"/>
      <c r="PL151"/>
      <c r="PM151"/>
      <c r="PN151"/>
      <c r="PO151"/>
      <c r="PP151"/>
      <c r="PQ151"/>
      <c r="PR151"/>
      <c r="PS151"/>
      <c r="PT151"/>
      <c r="PU151"/>
      <c r="PV151"/>
      <c r="PW151"/>
      <c r="PX151"/>
      <c r="PY151"/>
      <c r="PZ151"/>
      <c r="QA151"/>
      <c r="QB151"/>
      <c r="QC151"/>
      <c r="QD151"/>
      <c r="QE151"/>
      <c r="QF151"/>
      <c r="QG151"/>
      <c r="QH151"/>
      <c r="QI151"/>
      <c r="QJ151"/>
      <c r="QK151"/>
      <c r="QL151"/>
      <c r="QM151"/>
      <c r="QN151"/>
      <c r="QO151"/>
      <c r="QP151"/>
      <c r="QQ151"/>
      <c r="QR151"/>
      <c r="QS151"/>
      <c r="QT151"/>
      <c r="QU151"/>
      <c r="QV151"/>
      <c r="QW151"/>
      <c r="QX151"/>
      <c r="QY151"/>
      <c r="QZ151"/>
      <c r="RA151"/>
      <c r="RB151"/>
      <c r="RC151"/>
      <c r="RD151"/>
      <c r="RE151"/>
      <c r="RF151"/>
      <c r="RG151"/>
      <c r="RH151"/>
      <c r="RI151"/>
      <c r="RJ151"/>
      <c r="RK151"/>
      <c r="RL151"/>
      <c r="RM151"/>
      <c r="RN151"/>
      <c r="RO151"/>
      <c r="RP151"/>
      <c r="RQ151"/>
      <c r="RR151"/>
      <c r="RS151"/>
      <c r="RT151"/>
      <c r="RU151"/>
      <c r="RV151"/>
      <c r="RW151"/>
      <c r="RX151"/>
      <c r="RY151"/>
      <c r="RZ151"/>
      <c r="SA151"/>
      <c r="SB151"/>
      <c r="SC151"/>
      <c r="SD151"/>
      <c r="SE151"/>
      <c r="SF151"/>
      <c r="SG151"/>
      <c r="SH151"/>
      <c r="SI151"/>
      <c r="SJ151"/>
      <c r="SK151"/>
      <c r="SL151"/>
      <c r="SM151"/>
      <c r="SN151"/>
      <c r="SO151"/>
      <c r="SP151"/>
      <c r="SQ151"/>
      <c r="SR151"/>
      <c r="SS151"/>
      <c r="ST151"/>
      <c r="SU151"/>
      <c r="SV151"/>
      <c r="SW151"/>
      <c r="SX151"/>
      <c r="SY151"/>
      <c r="SZ151"/>
      <c r="TA151"/>
      <c r="TB151"/>
      <c r="TC151"/>
      <c r="TD151"/>
      <c r="TE151"/>
      <c r="TF151"/>
      <c r="TG151"/>
      <c r="TH151"/>
      <c r="TI151"/>
      <c r="TJ151"/>
      <c r="TK151"/>
      <c r="TL151"/>
      <c r="TM151"/>
      <c r="TN151"/>
      <c r="TO151"/>
      <c r="TP151"/>
      <c r="TQ151"/>
      <c r="TR151"/>
      <c r="TS151"/>
      <c r="TT151"/>
      <c r="TU151"/>
      <c r="TV151"/>
      <c r="TW151"/>
      <c r="TX151"/>
      <c r="TY151"/>
      <c r="TZ151"/>
      <c r="UA151"/>
      <c r="UB151"/>
      <c r="UC151"/>
      <c r="UD151"/>
      <c r="UE151"/>
      <c r="UF151"/>
      <c r="UG151"/>
      <c r="UH151"/>
      <c r="UI151"/>
      <c r="UJ151"/>
      <c r="UK151"/>
      <c r="UL151"/>
      <c r="UM151"/>
      <c r="UN151"/>
      <c r="UO151"/>
      <c r="UP151"/>
      <c r="UQ151"/>
      <c r="UR151"/>
      <c r="US151"/>
      <c r="UT151"/>
      <c r="UU151"/>
      <c r="UV151"/>
      <c r="UW151"/>
      <c r="UX151"/>
      <c r="UY151"/>
      <c r="UZ151"/>
      <c r="VA151"/>
      <c r="VB151"/>
      <c r="VC151"/>
      <c r="VD151"/>
      <c r="VE151"/>
      <c r="VF151"/>
      <c r="VG151"/>
      <c r="VH151"/>
      <c r="VI151"/>
      <c r="VJ151"/>
      <c r="VK151"/>
      <c r="VL151"/>
      <c r="VM151"/>
      <c r="VN151"/>
      <c r="VO151"/>
      <c r="VP151"/>
      <c r="VQ151"/>
      <c r="VR151"/>
      <c r="VS151"/>
      <c r="VT151"/>
      <c r="VU151"/>
      <c r="VV151"/>
      <c r="VW151"/>
      <c r="VX151"/>
      <c r="VY151"/>
      <c r="VZ151"/>
      <c r="WA151"/>
      <c r="WB151"/>
      <c r="WC151"/>
      <c r="WD151"/>
      <c r="WE151"/>
      <c r="WF151"/>
      <c r="WG151"/>
      <c r="WH151"/>
      <c r="WI151"/>
      <c r="WJ151"/>
      <c r="WK151"/>
      <c r="WL151"/>
      <c r="WM151"/>
      <c r="WN151"/>
      <c r="WO151"/>
      <c r="WP151"/>
      <c r="WQ151"/>
      <c r="WR151"/>
      <c r="WS151"/>
      <c r="WT151"/>
      <c r="WU151"/>
      <c r="WV151"/>
      <c r="WW151"/>
      <c r="WX151"/>
      <c r="WY151"/>
      <c r="WZ151"/>
      <c r="XA151"/>
      <c r="XB151"/>
      <c r="XC151"/>
      <c r="XD151"/>
      <c r="XE151"/>
      <c r="XF151"/>
      <c r="XG151"/>
      <c r="XH151"/>
      <c r="XI151"/>
      <c r="XJ151"/>
      <c r="XK151"/>
      <c r="XL151"/>
      <c r="XM151"/>
      <c r="XN151"/>
      <c r="XO151"/>
      <c r="XP151"/>
      <c r="XQ151"/>
      <c r="XR151"/>
      <c r="XS151"/>
      <c r="XT151"/>
      <c r="XU151"/>
      <c r="XV151"/>
      <c r="XW151"/>
      <c r="XX151"/>
      <c r="XY151"/>
      <c r="XZ151"/>
      <c r="YA151"/>
      <c r="YB151"/>
      <c r="YC151"/>
      <c r="YD151"/>
      <c r="YE151"/>
      <c r="YF151"/>
      <c r="YG151"/>
      <c r="YH151"/>
      <c r="YI151"/>
      <c r="YJ151"/>
      <c r="YK151"/>
      <c r="YL151"/>
      <c r="YM151"/>
      <c r="YN151"/>
      <c r="YO151"/>
      <c r="YP151"/>
      <c r="YQ151"/>
      <c r="YR151"/>
      <c r="YS151"/>
      <c r="YT151"/>
      <c r="YU151"/>
      <c r="YV151"/>
      <c r="YW151"/>
      <c r="YX151"/>
      <c r="YY151"/>
      <c r="YZ151"/>
      <c r="ZA151"/>
      <c r="ZB151"/>
      <c r="ZC151"/>
      <c r="ZD151"/>
      <c r="ZE151"/>
      <c r="ZF151"/>
      <c r="ZG151"/>
      <c r="ZH151"/>
      <c r="ZI151"/>
      <c r="ZJ151"/>
      <c r="ZK151"/>
      <c r="ZL151"/>
      <c r="ZM151"/>
      <c r="ZN151"/>
      <c r="ZO151"/>
      <c r="ZP151"/>
      <c r="ZQ151"/>
      <c r="ZR151"/>
      <c r="ZS151"/>
      <c r="ZT151"/>
      <c r="ZU151"/>
      <c r="ZV151"/>
      <c r="ZW151"/>
      <c r="ZX151"/>
      <c r="ZY151"/>
      <c r="ZZ151"/>
    </row>
    <row r="152" spans="1:702" s="18" customFormat="1">
      <c r="A152" s="16" t="s">
        <v>175</v>
      </c>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c r="LQ152"/>
      <c r="LR152"/>
      <c r="LS152"/>
      <c r="LT152"/>
      <c r="LU152"/>
      <c r="LV152"/>
      <c r="LW152"/>
      <c r="LX152"/>
      <c r="LY152"/>
      <c r="LZ152"/>
      <c r="MA152"/>
      <c r="MB152"/>
      <c r="MC152"/>
      <c r="MD152"/>
      <c r="ME152"/>
      <c r="MF152"/>
      <c r="MG152"/>
      <c r="MH152"/>
      <c r="MI152"/>
      <c r="MJ152"/>
      <c r="MK152"/>
      <c r="ML152"/>
      <c r="MM152"/>
      <c r="MN152"/>
      <c r="MO152"/>
      <c r="MP152"/>
      <c r="MQ152"/>
      <c r="MR152"/>
      <c r="MS152"/>
      <c r="MT152"/>
      <c r="MU152"/>
      <c r="MV152"/>
      <c r="MW152"/>
      <c r="MX152"/>
      <c r="MY152"/>
      <c r="MZ152"/>
      <c r="NA152"/>
      <c r="NB152"/>
      <c r="NC152"/>
      <c r="ND152"/>
      <c r="NE152"/>
      <c r="NF152"/>
      <c r="NG152"/>
      <c r="NH152"/>
      <c r="NI152"/>
      <c r="NJ152"/>
      <c r="NK152"/>
      <c r="NL152"/>
      <c r="NM152"/>
      <c r="NN152"/>
      <c r="NO152"/>
      <c r="NP152"/>
      <c r="NQ152"/>
      <c r="NR152"/>
      <c r="NS152"/>
      <c r="NT152"/>
      <c r="NU152"/>
      <c r="NV152"/>
      <c r="NW152"/>
      <c r="NX152"/>
      <c r="NY152"/>
      <c r="NZ152"/>
      <c r="OA152"/>
      <c r="OB152"/>
      <c r="OC152"/>
      <c r="OD152"/>
      <c r="OE152"/>
      <c r="OF152"/>
      <c r="OG152"/>
      <c r="OH152"/>
      <c r="OI152"/>
      <c r="OJ152"/>
      <c r="OK152"/>
      <c r="OL152"/>
      <c r="OM152"/>
      <c r="ON152"/>
      <c r="OO152"/>
      <c r="OP152"/>
      <c r="OQ152"/>
      <c r="OR152"/>
      <c r="OS152"/>
      <c r="OT152"/>
      <c r="OU152"/>
      <c r="OV152"/>
      <c r="OW152"/>
      <c r="OX152"/>
      <c r="OY152"/>
      <c r="OZ152"/>
      <c r="PA152"/>
      <c r="PB152"/>
      <c r="PC152"/>
      <c r="PD152"/>
      <c r="PE152"/>
      <c r="PF152"/>
      <c r="PG152"/>
      <c r="PH152"/>
      <c r="PI152"/>
      <c r="PJ152"/>
      <c r="PK152"/>
      <c r="PL152"/>
      <c r="PM152"/>
      <c r="PN152"/>
      <c r="PO152"/>
      <c r="PP152"/>
      <c r="PQ152"/>
      <c r="PR152"/>
      <c r="PS152"/>
      <c r="PT152"/>
      <c r="PU152"/>
      <c r="PV152"/>
      <c r="PW152"/>
      <c r="PX152"/>
      <c r="PY152"/>
      <c r="PZ152"/>
      <c r="QA152"/>
      <c r="QB152"/>
      <c r="QC152"/>
      <c r="QD152"/>
      <c r="QE152"/>
      <c r="QF152"/>
      <c r="QG152"/>
      <c r="QH152"/>
      <c r="QI152"/>
      <c r="QJ152"/>
      <c r="QK152"/>
      <c r="QL152"/>
      <c r="QM152"/>
      <c r="QN152"/>
      <c r="QO152"/>
      <c r="QP152"/>
      <c r="QQ152"/>
      <c r="QR152"/>
      <c r="QS152"/>
      <c r="QT152"/>
      <c r="QU152"/>
      <c r="QV152"/>
      <c r="QW152"/>
      <c r="QX152"/>
      <c r="QY152"/>
      <c r="QZ152"/>
      <c r="RA152"/>
      <c r="RB152"/>
      <c r="RC152"/>
      <c r="RD152"/>
      <c r="RE152"/>
      <c r="RF152"/>
      <c r="RG152"/>
      <c r="RH152"/>
      <c r="RI152"/>
      <c r="RJ152"/>
      <c r="RK152"/>
      <c r="RL152"/>
      <c r="RM152"/>
      <c r="RN152"/>
      <c r="RO152"/>
      <c r="RP152"/>
      <c r="RQ152"/>
      <c r="RR152"/>
      <c r="RS152"/>
      <c r="RT152"/>
      <c r="RU152"/>
      <c r="RV152"/>
      <c r="RW152"/>
      <c r="RX152"/>
      <c r="RY152"/>
      <c r="RZ152"/>
      <c r="SA152"/>
      <c r="SB152"/>
      <c r="SC152"/>
      <c r="SD152"/>
      <c r="SE152"/>
      <c r="SF152"/>
      <c r="SG152"/>
      <c r="SH152"/>
      <c r="SI152"/>
      <c r="SJ152"/>
      <c r="SK152"/>
      <c r="SL152"/>
      <c r="SM152"/>
      <c r="SN152"/>
      <c r="SO152"/>
      <c r="SP152"/>
      <c r="SQ152"/>
      <c r="SR152"/>
      <c r="SS152"/>
      <c r="ST152"/>
      <c r="SU152"/>
      <c r="SV152"/>
      <c r="SW152"/>
      <c r="SX152"/>
      <c r="SY152"/>
      <c r="SZ152"/>
      <c r="TA152"/>
      <c r="TB152"/>
      <c r="TC152"/>
      <c r="TD152"/>
      <c r="TE152"/>
      <c r="TF152"/>
      <c r="TG152"/>
      <c r="TH152"/>
      <c r="TI152"/>
      <c r="TJ152"/>
      <c r="TK152"/>
      <c r="TL152"/>
      <c r="TM152"/>
      <c r="TN152"/>
      <c r="TO152"/>
      <c r="TP152"/>
      <c r="TQ152"/>
      <c r="TR152"/>
      <c r="TS152"/>
      <c r="TT152"/>
      <c r="TU152"/>
      <c r="TV152"/>
      <c r="TW152"/>
      <c r="TX152"/>
      <c r="TY152"/>
      <c r="TZ152"/>
      <c r="UA152"/>
      <c r="UB152"/>
      <c r="UC152"/>
      <c r="UD152"/>
      <c r="UE152"/>
      <c r="UF152"/>
      <c r="UG152"/>
      <c r="UH152"/>
      <c r="UI152"/>
      <c r="UJ152"/>
      <c r="UK152"/>
      <c r="UL152"/>
      <c r="UM152"/>
      <c r="UN152"/>
      <c r="UO152"/>
      <c r="UP152"/>
      <c r="UQ152"/>
      <c r="UR152"/>
      <c r="US152"/>
      <c r="UT152"/>
      <c r="UU152"/>
      <c r="UV152"/>
      <c r="UW152"/>
      <c r="UX152"/>
      <c r="UY152"/>
      <c r="UZ152"/>
      <c r="VA152"/>
      <c r="VB152"/>
      <c r="VC152"/>
      <c r="VD152"/>
      <c r="VE152"/>
      <c r="VF152"/>
      <c r="VG152"/>
      <c r="VH152"/>
      <c r="VI152"/>
      <c r="VJ152"/>
      <c r="VK152"/>
      <c r="VL152"/>
      <c r="VM152"/>
      <c r="VN152"/>
      <c r="VO152"/>
      <c r="VP152"/>
      <c r="VQ152"/>
      <c r="VR152"/>
      <c r="VS152"/>
      <c r="VT152"/>
      <c r="VU152"/>
      <c r="VV152"/>
      <c r="VW152"/>
      <c r="VX152"/>
      <c r="VY152"/>
      <c r="VZ152"/>
      <c r="WA152"/>
      <c r="WB152"/>
      <c r="WC152"/>
      <c r="WD152"/>
      <c r="WE152"/>
      <c r="WF152"/>
      <c r="WG152"/>
      <c r="WH152"/>
      <c r="WI152"/>
      <c r="WJ152"/>
      <c r="WK152"/>
      <c r="WL152"/>
      <c r="WM152"/>
      <c r="WN152"/>
      <c r="WO152"/>
      <c r="WP152"/>
      <c r="WQ152"/>
      <c r="WR152"/>
      <c r="WS152"/>
      <c r="WT152"/>
      <c r="WU152"/>
      <c r="WV152"/>
      <c r="WW152"/>
      <c r="WX152"/>
      <c r="WY152"/>
      <c r="WZ152"/>
      <c r="XA152"/>
      <c r="XB152"/>
      <c r="XC152"/>
      <c r="XD152"/>
      <c r="XE152"/>
      <c r="XF152"/>
      <c r="XG152"/>
      <c r="XH152"/>
      <c r="XI152"/>
      <c r="XJ152"/>
      <c r="XK152"/>
      <c r="XL152"/>
      <c r="XM152"/>
      <c r="XN152"/>
      <c r="XO152"/>
      <c r="XP152"/>
      <c r="XQ152"/>
      <c r="XR152"/>
      <c r="XS152"/>
      <c r="XT152"/>
      <c r="XU152"/>
      <c r="XV152"/>
      <c r="XW152"/>
      <c r="XX152"/>
      <c r="XY152"/>
      <c r="XZ152"/>
      <c r="YA152"/>
      <c r="YB152"/>
      <c r="YC152"/>
      <c r="YD152"/>
      <c r="YE152"/>
      <c r="YF152"/>
      <c r="YG152"/>
      <c r="YH152"/>
      <c r="YI152"/>
      <c r="YJ152"/>
      <c r="YK152"/>
      <c r="YL152"/>
      <c r="YM152"/>
      <c r="YN152"/>
      <c r="YO152"/>
      <c r="YP152"/>
      <c r="YQ152"/>
      <c r="YR152"/>
      <c r="YS152"/>
      <c r="YT152"/>
      <c r="YU152"/>
      <c r="YV152"/>
      <c r="YW152"/>
      <c r="YX152"/>
      <c r="YY152"/>
      <c r="YZ152"/>
      <c r="ZA152"/>
      <c r="ZB152"/>
      <c r="ZC152"/>
      <c r="ZD152"/>
      <c r="ZE152"/>
      <c r="ZF152"/>
      <c r="ZG152"/>
      <c r="ZH152"/>
      <c r="ZI152"/>
      <c r="ZJ152"/>
      <c r="ZK152"/>
      <c r="ZL152"/>
      <c r="ZM152"/>
      <c r="ZN152"/>
      <c r="ZO152"/>
      <c r="ZP152"/>
      <c r="ZQ152"/>
      <c r="ZR152"/>
      <c r="ZS152"/>
      <c r="ZT152"/>
      <c r="ZU152"/>
      <c r="ZV152"/>
      <c r="ZW152"/>
      <c r="ZX152"/>
      <c r="ZY152"/>
      <c r="ZZ152"/>
    </row>
    <row r="153" spans="1:702" s="18" customFormat="1">
      <c r="A153" s="16" t="s">
        <v>68</v>
      </c>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c r="LQ153"/>
      <c r="LR153"/>
      <c r="LS153"/>
      <c r="LT153"/>
      <c r="LU153"/>
      <c r="LV153"/>
      <c r="LW153"/>
      <c r="LX153"/>
      <c r="LY153"/>
      <c r="LZ153"/>
      <c r="MA153"/>
      <c r="MB153"/>
      <c r="MC153"/>
      <c r="MD153"/>
      <c r="ME153"/>
      <c r="MF153"/>
      <c r="MG153"/>
      <c r="MH153"/>
      <c r="MI153"/>
      <c r="MJ153"/>
      <c r="MK153"/>
      <c r="ML153"/>
      <c r="MM153"/>
      <c r="MN153"/>
      <c r="MO153"/>
      <c r="MP153"/>
      <c r="MQ153"/>
      <c r="MR153"/>
      <c r="MS153"/>
      <c r="MT153"/>
      <c r="MU153"/>
      <c r="MV153"/>
      <c r="MW153"/>
      <c r="MX153"/>
      <c r="MY153"/>
      <c r="MZ153"/>
      <c r="NA153"/>
      <c r="NB153"/>
      <c r="NC153"/>
      <c r="ND153"/>
      <c r="NE153"/>
      <c r="NF153"/>
      <c r="NG153"/>
      <c r="NH153"/>
      <c r="NI153"/>
      <c r="NJ153"/>
      <c r="NK153"/>
      <c r="NL153"/>
      <c r="NM153"/>
      <c r="NN153"/>
      <c r="NO153"/>
      <c r="NP153"/>
      <c r="NQ153"/>
      <c r="NR153"/>
      <c r="NS153"/>
      <c r="NT153"/>
      <c r="NU153"/>
      <c r="NV153"/>
      <c r="NW153"/>
      <c r="NX153"/>
      <c r="NY153"/>
      <c r="NZ153"/>
      <c r="OA153"/>
      <c r="OB153"/>
      <c r="OC153"/>
      <c r="OD153"/>
      <c r="OE153"/>
      <c r="OF153"/>
      <c r="OG153"/>
      <c r="OH153"/>
      <c r="OI153"/>
      <c r="OJ153"/>
      <c r="OK153"/>
      <c r="OL153"/>
      <c r="OM153"/>
      <c r="ON153"/>
      <c r="OO153"/>
      <c r="OP153"/>
      <c r="OQ153"/>
      <c r="OR153"/>
      <c r="OS153"/>
      <c r="OT153"/>
      <c r="OU153"/>
      <c r="OV153"/>
      <c r="OW153"/>
      <c r="OX153"/>
      <c r="OY153"/>
      <c r="OZ153"/>
      <c r="PA153"/>
      <c r="PB153"/>
      <c r="PC153"/>
      <c r="PD153"/>
      <c r="PE153"/>
      <c r="PF153"/>
      <c r="PG153"/>
      <c r="PH153"/>
      <c r="PI153"/>
      <c r="PJ153"/>
      <c r="PK153"/>
      <c r="PL153"/>
      <c r="PM153"/>
      <c r="PN153"/>
      <c r="PO153"/>
      <c r="PP153"/>
      <c r="PQ153"/>
      <c r="PR153"/>
      <c r="PS153"/>
      <c r="PT153"/>
      <c r="PU153"/>
      <c r="PV153"/>
      <c r="PW153"/>
      <c r="PX153"/>
      <c r="PY153"/>
      <c r="PZ153"/>
      <c r="QA153"/>
      <c r="QB153"/>
      <c r="QC153"/>
      <c r="QD153"/>
      <c r="QE153"/>
      <c r="QF153"/>
      <c r="QG153"/>
      <c r="QH153"/>
      <c r="QI153"/>
      <c r="QJ153"/>
      <c r="QK153"/>
      <c r="QL153"/>
      <c r="QM153"/>
      <c r="QN153"/>
      <c r="QO153"/>
      <c r="QP153"/>
      <c r="QQ153"/>
      <c r="QR153"/>
      <c r="QS153"/>
      <c r="QT153"/>
      <c r="QU153"/>
      <c r="QV153"/>
      <c r="QW153"/>
      <c r="QX153"/>
      <c r="QY153"/>
      <c r="QZ153"/>
      <c r="RA153"/>
      <c r="RB153"/>
      <c r="RC153"/>
      <c r="RD153"/>
      <c r="RE153"/>
      <c r="RF153"/>
      <c r="RG153"/>
      <c r="RH153"/>
      <c r="RI153"/>
      <c r="RJ153"/>
      <c r="RK153"/>
      <c r="RL153"/>
      <c r="RM153"/>
      <c r="RN153"/>
      <c r="RO153"/>
      <c r="RP153"/>
      <c r="RQ153"/>
      <c r="RR153"/>
      <c r="RS153"/>
      <c r="RT153"/>
      <c r="RU153"/>
      <c r="RV153"/>
      <c r="RW153"/>
      <c r="RX153"/>
      <c r="RY153"/>
      <c r="RZ153"/>
      <c r="SA153"/>
      <c r="SB153"/>
      <c r="SC153"/>
      <c r="SD153"/>
      <c r="SE153"/>
      <c r="SF153"/>
      <c r="SG153"/>
      <c r="SH153"/>
      <c r="SI153"/>
      <c r="SJ153"/>
      <c r="SK153"/>
      <c r="SL153"/>
      <c r="SM153"/>
      <c r="SN153"/>
      <c r="SO153"/>
      <c r="SP153"/>
      <c r="SQ153"/>
      <c r="SR153"/>
      <c r="SS153"/>
      <c r="ST153"/>
      <c r="SU153"/>
      <c r="SV153"/>
      <c r="SW153"/>
      <c r="SX153"/>
      <c r="SY153"/>
      <c r="SZ153"/>
      <c r="TA153"/>
      <c r="TB153"/>
      <c r="TC153"/>
      <c r="TD153"/>
      <c r="TE153"/>
      <c r="TF153"/>
      <c r="TG153"/>
      <c r="TH153"/>
      <c r="TI153"/>
      <c r="TJ153"/>
      <c r="TK153"/>
      <c r="TL153"/>
      <c r="TM153"/>
      <c r="TN153"/>
      <c r="TO153"/>
      <c r="TP153"/>
      <c r="TQ153"/>
      <c r="TR153"/>
      <c r="TS153"/>
      <c r="TT153"/>
      <c r="TU153"/>
      <c r="TV153"/>
      <c r="TW153"/>
      <c r="TX153"/>
      <c r="TY153"/>
      <c r="TZ153"/>
      <c r="UA153"/>
      <c r="UB153"/>
      <c r="UC153"/>
      <c r="UD153"/>
      <c r="UE153"/>
      <c r="UF153"/>
      <c r="UG153"/>
      <c r="UH153"/>
      <c r="UI153"/>
      <c r="UJ153"/>
      <c r="UK153"/>
      <c r="UL153"/>
      <c r="UM153"/>
      <c r="UN153"/>
      <c r="UO153"/>
      <c r="UP153"/>
      <c r="UQ153"/>
      <c r="UR153"/>
      <c r="US153"/>
      <c r="UT153"/>
      <c r="UU153"/>
      <c r="UV153"/>
      <c r="UW153"/>
      <c r="UX153"/>
      <c r="UY153"/>
      <c r="UZ153"/>
      <c r="VA153"/>
      <c r="VB153"/>
      <c r="VC153"/>
      <c r="VD153"/>
      <c r="VE153"/>
      <c r="VF153"/>
      <c r="VG153"/>
      <c r="VH153"/>
      <c r="VI153"/>
      <c r="VJ153"/>
      <c r="VK153"/>
      <c r="VL153"/>
      <c r="VM153"/>
      <c r="VN153"/>
      <c r="VO153"/>
      <c r="VP153"/>
      <c r="VQ153"/>
      <c r="VR153"/>
      <c r="VS153"/>
      <c r="VT153"/>
      <c r="VU153"/>
      <c r="VV153"/>
      <c r="VW153"/>
      <c r="VX153"/>
      <c r="VY153"/>
      <c r="VZ153"/>
      <c r="WA153"/>
      <c r="WB153"/>
      <c r="WC153"/>
      <c r="WD153"/>
      <c r="WE153"/>
      <c r="WF153"/>
      <c r="WG153"/>
      <c r="WH153"/>
      <c r="WI153"/>
      <c r="WJ153"/>
      <c r="WK153"/>
      <c r="WL153"/>
      <c r="WM153"/>
      <c r="WN153"/>
      <c r="WO153"/>
      <c r="WP153"/>
      <c r="WQ153"/>
      <c r="WR153"/>
      <c r="WS153"/>
      <c r="WT153"/>
      <c r="WU153"/>
      <c r="WV153"/>
      <c r="WW153"/>
      <c r="WX153"/>
      <c r="WY153"/>
      <c r="WZ153"/>
      <c r="XA153"/>
      <c r="XB153"/>
      <c r="XC153"/>
      <c r="XD153"/>
      <c r="XE153"/>
      <c r="XF153"/>
      <c r="XG153"/>
      <c r="XH153"/>
      <c r="XI153"/>
      <c r="XJ153"/>
      <c r="XK153"/>
      <c r="XL153"/>
      <c r="XM153"/>
      <c r="XN153"/>
      <c r="XO153"/>
      <c r="XP153"/>
      <c r="XQ153"/>
      <c r="XR153"/>
      <c r="XS153"/>
      <c r="XT153"/>
      <c r="XU153"/>
      <c r="XV153"/>
      <c r="XW153"/>
      <c r="XX153"/>
      <c r="XY153"/>
      <c r="XZ153"/>
      <c r="YA153"/>
      <c r="YB153"/>
      <c r="YC153"/>
      <c r="YD153"/>
      <c r="YE153"/>
      <c r="YF153"/>
      <c r="YG153"/>
      <c r="YH153"/>
      <c r="YI153"/>
      <c r="YJ153"/>
      <c r="YK153"/>
      <c r="YL153"/>
      <c r="YM153"/>
      <c r="YN153"/>
      <c r="YO153"/>
      <c r="YP153"/>
      <c r="YQ153"/>
      <c r="YR153"/>
      <c r="YS153"/>
      <c r="YT153"/>
      <c r="YU153"/>
      <c r="YV153"/>
      <c r="YW153"/>
      <c r="YX153"/>
      <c r="YY153"/>
      <c r="YZ153"/>
      <c r="ZA153"/>
      <c r="ZB153"/>
      <c r="ZC153"/>
      <c r="ZD153"/>
      <c r="ZE153"/>
      <c r="ZF153"/>
      <c r="ZG153"/>
      <c r="ZH153"/>
      <c r="ZI153"/>
      <c r="ZJ153"/>
      <c r="ZK153"/>
      <c r="ZL153"/>
      <c r="ZM153"/>
      <c r="ZN153"/>
      <c r="ZO153"/>
      <c r="ZP153"/>
      <c r="ZQ153"/>
      <c r="ZR153"/>
      <c r="ZS153"/>
      <c r="ZT153"/>
      <c r="ZU153"/>
      <c r="ZV153"/>
      <c r="ZW153"/>
      <c r="ZX153"/>
      <c r="ZY153"/>
      <c r="ZZ153"/>
    </row>
    <row r="154" spans="1:702" s="18" customFormat="1">
      <c r="A154" s="16" t="s">
        <v>69</v>
      </c>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c r="PC154"/>
      <c r="PD154"/>
      <c r="PE154"/>
      <c r="PF154"/>
      <c r="PG154"/>
      <c r="PH154"/>
      <c r="PI154"/>
      <c r="PJ154"/>
      <c r="PK154"/>
      <c r="PL154"/>
      <c r="PM154"/>
      <c r="PN154"/>
      <c r="PO154"/>
      <c r="PP154"/>
      <c r="PQ154"/>
      <c r="PR154"/>
      <c r="PS154"/>
      <c r="PT154"/>
      <c r="PU154"/>
      <c r="PV154"/>
      <c r="PW154"/>
      <c r="PX154"/>
      <c r="PY154"/>
      <c r="PZ154"/>
      <c r="QA154"/>
      <c r="QB154"/>
      <c r="QC154"/>
      <c r="QD154"/>
      <c r="QE154"/>
      <c r="QF154"/>
      <c r="QG154"/>
      <c r="QH154"/>
      <c r="QI154"/>
      <c r="QJ154"/>
      <c r="QK154"/>
      <c r="QL154"/>
      <c r="QM154"/>
      <c r="QN154"/>
      <c r="QO154"/>
      <c r="QP154"/>
      <c r="QQ154"/>
      <c r="QR154"/>
      <c r="QS154"/>
      <c r="QT154"/>
      <c r="QU154"/>
      <c r="QV154"/>
      <c r="QW154"/>
      <c r="QX154"/>
      <c r="QY154"/>
      <c r="QZ154"/>
      <c r="RA154"/>
      <c r="RB154"/>
      <c r="RC154"/>
      <c r="RD154"/>
      <c r="RE154"/>
      <c r="RF154"/>
      <c r="RG154"/>
      <c r="RH154"/>
      <c r="RI154"/>
      <c r="RJ154"/>
      <c r="RK154"/>
      <c r="RL154"/>
      <c r="RM154"/>
      <c r="RN154"/>
      <c r="RO154"/>
      <c r="RP154"/>
      <c r="RQ154"/>
      <c r="RR154"/>
      <c r="RS154"/>
      <c r="RT154"/>
      <c r="RU154"/>
      <c r="RV154"/>
      <c r="RW154"/>
      <c r="RX154"/>
      <c r="RY154"/>
      <c r="RZ154"/>
      <c r="SA154"/>
      <c r="SB154"/>
      <c r="SC154"/>
      <c r="SD154"/>
      <c r="SE154"/>
      <c r="SF154"/>
      <c r="SG154"/>
      <c r="SH154"/>
      <c r="SI154"/>
      <c r="SJ154"/>
      <c r="SK154"/>
      <c r="SL154"/>
      <c r="SM154"/>
      <c r="SN154"/>
      <c r="SO154"/>
      <c r="SP154"/>
      <c r="SQ154"/>
      <c r="SR154"/>
      <c r="SS154"/>
      <c r="ST154"/>
      <c r="SU154"/>
      <c r="SV154"/>
      <c r="SW154"/>
      <c r="SX154"/>
      <c r="SY154"/>
      <c r="SZ154"/>
      <c r="TA154"/>
      <c r="TB154"/>
      <c r="TC154"/>
      <c r="TD154"/>
      <c r="TE154"/>
      <c r="TF154"/>
      <c r="TG154"/>
      <c r="TH154"/>
      <c r="TI154"/>
      <c r="TJ154"/>
      <c r="TK154"/>
      <c r="TL154"/>
      <c r="TM154"/>
      <c r="TN154"/>
      <c r="TO154"/>
      <c r="TP154"/>
      <c r="TQ154"/>
      <c r="TR154"/>
      <c r="TS154"/>
      <c r="TT154"/>
      <c r="TU154"/>
      <c r="TV154"/>
      <c r="TW154"/>
      <c r="TX154"/>
      <c r="TY154"/>
      <c r="TZ154"/>
      <c r="UA154"/>
      <c r="UB154"/>
      <c r="UC154"/>
      <c r="UD154"/>
      <c r="UE154"/>
      <c r="UF154"/>
      <c r="UG154"/>
      <c r="UH154"/>
      <c r="UI154"/>
      <c r="UJ154"/>
      <c r="UK154"/>
      <c r="UL154"/>
      <c r="UM154"/>
      <c r="UN154"/>
      <c r="UO154"/>
      <c r="UP154"/>
      <c r="UQ154"/>
      <c r="UR154"/>
      <c r="US154"/>
      <c r="UT154"/>
      <c r="UU154"/>
      <c r="UV154"/>
      <c r="UW154"/>
      <c r="UX154"/>
      <c r="UY154"/>
      <c r="UZ154"/>
      <c r="VA154"/>
      <c r="VB154"/>
      <c r="VC154"/>
      <c r="VD154"/>
      <c r="VE154"/>
      <c r="VF154"/>
      <c r="VG154"/>
      <c r="VH154"/>
      <c r="VI154"/>
      <c r="VJ154"/>
      <c r="VK154"/>
      <c r="VL154"/>
      <c r="VM154"/>
      <c r="VN154"/>
      <c r="VO154"/>
      <c r="VP154"/>
      <c r="VQ154"/>
      <c r="VR154"/>
      <c r="VS154"/>
      <c r="VT154"/>
      <c r="VU154"/>
      <c r="VV154"/>
      <c r="VW154"/>
      <c r="VX154"/>
      <c r="VY154"/>
      <c r="VZ154"/>
      <c r="WA154"/>
      <c r="WB154"/>
      <c r="WC154"/>
      <c r="WD154"/>
      <c r="WE154"/>
      <c r="WF154"/>
      <c r="WG154"/>
      <c r="WH154"/>
      <c r="WI154"/>
      <c r="WJ154"/>
      <c r="WK154"/>
      <c r="WL154"/>
      <c r="WM154"/>
      <c r="WN154"/>
      <c r="WO154"/>
      <c r="WP154"/>
      <c r="WQ154"/>
      <c r="WR154"/>
      <c r="WS154"/>
      <c r="WT154"/>
      <c r="WU154"/>
      <c r="WV154"/>
      <c r="WW154"/>
      <c r="WX154"/>
      <c r="WY154"/>
      <c r="WZ154"/>
      <c r="XA154"/>
      <c r="XB154"/>
      <c r="XC154"/>
      <c r="XD154"/>
      <c r="XE154"/>
      <c r="XF154"/>
      <c r="XG154"/>
      <c r="XH154"/>
      <c r="XI154"/>
      <c r="XJ154"/>
      <c r="XK154"/>
      <c r="XL154"/>
      <c r="XM154"/>
      <c r="XN154"/>
      <c r="XO154"/>
      <c r="XP154"/>
      <c r="XQ154"/>
      <c r="XR154"/>
      <c r="XS154"/>
      <c r="XT154"/>
      <c r="XU154"/>
      <c r="XV154"/>
      <c r="XW154"/>
      <c r="XX154"/>
      <c r="XY154"/>
      <c r="XZ154"/>
      <c r="YA154"/>
      <c r="YB154"/>
      <c r="YC154"/>
      <c r="YD154"/>
      <c r="YE154"/>
      <c r="YF154"/>
      <c r="YG154"/>
      <c r="YH154"/>
      <c r="YI154"/>
      <c r="YJ154"/>
      <c r="YK154"/>
      <c r="YL154"/>
      <c r="YM154"/>
      <c r="YN154"/>
      <c r="YO154"/>
      <c r="YP154"/>
      <c r="YQ154"/>
      <c r="YR154"/>
      <c r="YS154"/>
      <c r="YT154"/>
      <c r="YU154"/>
      <c r="YV154"/>
      <c r="YW154"/>
      <c r="YX154"/>
      <c r="YY154"/>
      <c r="YZ154"/>
      <c r="ZA154"/>
      <c r="ZB154"/>
      <c r="ZC154"/>
      <c r="ZD154"/>
      <c r="ZE154"/>
      <c r="ZF154"/>
      <c r="ZG154"/>
      <c r="ZH154"/>
      <c r="ZI154"/>
      <c r="ZJ154"/>
      <c r="ZK154"/>
      <c r="ZL154"/>
      <c r="ZM154"/>
      <c r="ZN154"/>
      <c r="ZO154"/>
      <c r="ZP154"/>
      <c r="ZQ154"/>
      <c r="ZR154"/>
      <c r="ZS154"/>
      <c r="ZT154"/>
      <c r="ZU154"/>
      <c r="ZV154"/>
      <c r="ZW154"/>
      <c r="ZX154"/>
      <c r="ZY154"/>
      <c r="ZZ154"/>
    </row>
    <row r="155" spans="1:702" s="18" customFormat="1">
      <c r="A155" s="16" t="s">
        <v>189</v>
      </c>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c r="LQ155"/>
      <c r="LR155"/>
      <c r="LS155"/>
      <c r="LT155"/>
      <c r="LU155"/>
      <c r="LV155"/>
      <c r="LW155"/>
      <c r="LX155"/>
      <c r="LY155"/>
      <c r="LZ155"/>
      <c r="MA155"/>
      <c r="MB155"/>
      <c r="MC155"/>
      <c r="MD155"/>
      <c r="ME155"/>
      <c r="MF155"/>
      <c r="MG155"/>
      <c r="MH155"/>
      <c r="MI155"/>
      <c r="MJ155"/>
      <c r="MK155"/>
      <c r="ML155"/>
      <c r="MM155"/>
      <c r="MN155"/>
      <c r="MO155"/>
      <c r="MP155"/>
      <c r="MQ155"/>
      <c r="MR155"/>
      <c r="MS155"/>
      <c r="MT155"/>
      <c r="MU155"/>
      <c r="MV155"/>
      <c r="MW155"/>
      <c r="MX155"/>
      <c r="MY155"/>
      <c r="MZ155"/>
      <c r="NA155"/>
      <c r="NB155"/>
      <c r="NC155"/>
      <c r="ND155"/>
      <c r="NE155"/>
      <c r="NF155"/>
      <c r="NG155"/>
      <c r="NH155"/>
      <c r="NI155"/>
      <c r="NJ155"/>
      <c r="NK155"/>
      <c r="NL155"/>
      <c r="NM155"/>
      <c r="NN155"/>
      <c r="NO155"/>
      <c r="NP155"/>
      <c r="NQ155"/>
      <c r="NR155"/>
      <c r="NS155"/>
      <c r="NT155"/>
      <c r="NU155"/>
      <c r="NV155"/>
      <c r="NW155"/>
      <c r="NX155"/>
      <c r="NY155"/>
      <c r="NZ155"/>
      <c r="OA155"/>
      <c r="OB155"/>
      <c r="OC155"/>
      <c r="OD155"/>
      <c r="OE155"/>
      <c r="OF155"/>
      <c r="OG155"/>
      <c r="OH155"/>
      <c r="OI155"/>
      <c r="OJ155"/>
      <c r="OK155"/>
      <c r="OL155"/>
      <c r="OM155"/>
      <c r="ON155"/>
      <c r="OO155"/>
      <c r="OP155"/>
      <c r="OQ155"/>
      <c r="OR155"/>
      <c r="OS155"/>
      <c r="OT155"/>
      <c r="OU155"/>
      <c r="OV155"/>
      <c r="OW155"/>
      <c r="OX155"/>
      <c r="OY155"/>
      <c r="OZ155"/>
      <c r="PA155"/>
      <c r="PB155"/>
      <c r="PC155"/>
      <c r="PD155"/>
      <c r="PE155"/>
      <c r="PF155"/>
      <c r="PG155"/>
      <c r="PH155"/>
      <c r="PI155"/>
      <c r="PJ155"/>
      <c r="PK155"/>
      <c r="PL155"/>
      <c r="PM155"/>
      <c r="PN155"/>
      <c r="PO155"/>
      <c r="PP155"/>
      <c r="PQ155"/>
      <c r="PR155"/>
      <c r="PS155"/>
      <c r="PT155"/>
      <c r="PU155"/>
      <c r="PV155"/>
      <c r="PW155"/>
      <c r="PX155"/>
      <c r="PY155"/>
      <c r="PZ155"/>
      <c r="QA155"/>
      <c r="QB155"/>
      <c r="QC155"/>
      <c r="QD155"/>
      <c r="QE155"/>
      <c r="QF155"/>
      <c r="QG155"/>
      <c r="QH155"/>
      <c r="QI155"/>
      <c r="QJ155"/>
      <c r="QK155"/>
      <c r="QL155"/>
      <c r="QM155"/>
      <c r="QN155"/>
      <c r="QO155"/>
      <c r="QP155"/>
      <c r="QQ155"/>
      <c r="QR155"/>
      <c r="QS155"/>
      <c r="QT155"/>
      <c r="QU155"/>
      <c r="QV155"/>
      <c r="QW155"/>
      <c r="QX155"/>
      <c r="QY155"/>
      <c r="QZ155"/>
      <c r="RA155"/>
      <c r="RB155"/>
      <c r="RC155"/>
      <c r="RD155"/>
      <c r="RE155"/>
      <c r="RF155"/>
      <c r="RG155"/>
      <c r="RH155"/>
      <c r="RI155"/>
      <c r="RJ155"/>
      <c r="RK155"/>
      <c r="RL155"/>
      <c r="RM155"/>
      <c r="RN155"/>
      <c r="RO155"/>
      <c r="RP155"/>
      <c r="RQ155"/>
      <c r="RR155"/>
      <c r="RS155"/>
      <c r="RT155"/>
      <c r="RU155"/>
      <c r="RV155"/>
      <c r="RW155"/>
      <c r="RX155"/>
      <c r="RY155"/>
      <c r="RZ155"/>
      <c r="SA155"/>
      <c r="SB155"/>
      <c r="SC155"/>
      <c r="SD155"/>
      <c r="SE155"/>
      <c r="SF155"/>
      <c r="SG155"/>
      <c r="SH155"/>
      <c r="SI155"/>
      <c r="SJ155"/>
      <c r="SK155"/>
      <c r="SL155"/>
      <c r="SM155"/>
      <c r="SN155"/>
      <c r="SO155"/>
      <c r="SP155"/>
      <c r="SQ155"/>
      <c r="SR155"/>
      <c r="SS155"/>
      <c r="ST155"/>
      <c r="SU155"/>
      <c r="SV155"/>
      <c r="SW155"/>
      <c r="SX155"/>
      <c r="SY155"/>
      <c r="SZ155"/>
      <c r="TA155"/>
      <c r="TB155"/>
      <c r="TC155"/>
      <c r="TD155"/>
      <c r="TE155"/>
      <c r="TF155"/>
      <c r="TG155"/>
      <c r="TH155"/>
      <c r="TI155"/>
      <c r="TJ155"/>
      <c r="TK155"/>
      <c r="TL155"/>
      <c r="TM155"/>
      <c r="TN155"/>
      <c r="TO155"/>
      <c r="TP155"/>
      <c r="TQ155"/>
      <c r="TR155"/>
      <c r="TS155"/>
      <c r="TT155"/>
      <c r="TU155"/>
      <c r="TV155"/>
      <c r="TW155"/>
      <c r="TX155"/>
      <c r="TY155"/>
      <c r="TZ155"/>
      <c r="UA155"/>
      <c r="UB155"/>
      <c r="UC155"/>
      <c r="UD155"/>
      <c r="UE155"/>
      <c r="UF155"/>
      <c r="UG155"/>
      <c r="UH155"/>
      <c r="UI155"/>
      <c r="UJ155"/>
      <c r="UK155"/>
      <c r="UL155"/>
      <c r="UM155"/>
      <c r="UN155"/>
      <c r="UO155"/>
      <c r="UP155"/>
      <c r="UQ155"/>
      <c r="UR155"/>
      <c r="US155"/>
      <c r="UT155"/>
      <c r="UU155"/>
      <c r="UV155"/>
      <c r="UW155"/>
      <c r="UX155"/>
      <c r="UY155"/>
      <c r="UZ155"/>
      <c r="VA155"/>
      <c r="VB155"/>
      <c r="VC155"/>
      <c r="VD155"/>
      <c r="VE155"/>
      <c r="VF155"/>
      <c r="VG155"/>
      <c r="VH155"/>
      <c r="VI155"/>
      <c r="VJ155"/>
      <c r="VK155"/>
      <c r="VL155"/>
      <c r="VM155"/>
      <c r="VN155"/>
      <c r="VO155"/>
      <c r="VP155"/>
      <c r="VQ155"/>
      <c r="VR155"/>
      <c r="VS155"/>
      <c r="VT155"/>
      <c r="VU155"/>
      <c r="VV155"/>
      <c r="VW155"/>
      <c r="VX155"/>
      <c r="VY155"/>
      <c r="VZ155"/>
      <c r="WA155"/>
      <c r="WB155"/>
      <c r="WC155"/>
      <c r="WD155"/>
      <c r="WE155"/>
      <c r="WF155"/>
      <c r="WG155"/>
      <c r="WH155"/>
      <c r="WI155"/>
      <c r="WJ155"/>
      <c r="WK155"/>
      <c r="WL155"/>
      <c r="WM155"/>
      <c r="WN155"/>
      <c r="WO155"/>
      <c r="WP155"/>
      <c r="WQ155"/>
      <c r="WR155"/>
      <c r="WS155"/>
      <c r="WT155"/>
      <c r="WU155"/>
      <c r="WV155"/>
      <c r="WW155"/>
      <c r="WX155"/>
      <c r="WY155"/>
      <c r="WZ155"/>
      <c r="XA155"/>
      <c r="XB155"/>
      <c r="XC155"/>
      <c r="XD155"/>
      <c r="XE155"/>
      <c r="XF155"/>
      <c r="XG155"/>
      <c r="XH155"/>
      <c r="XI155"/>
      <c r="XJ155"/>
      <c r="XK155"/>
      <c r="XL155"/>
      <c r="XM155"/>
      <c r="XN155"/>
      <c r="XO155"/>
      <c r="XP155"/>
      <c r="XQ155"/>
      <c r="XR155"/>
      <c r="XS155"/>
      <c r="XT155"/>
      <c r="XU155"/>
      <c r="XV155"/>
      <c r="XW155"/>
      <c r="XX155"/>
      <c r="XY155"/>
      <c r="XZ155"/>
      <c r="YA155"/>
      <c r="YB155"/>
      <c r="YC155"/>
      <c r="YD155"/>
      <c r="YE155"/>
      <c r="YF155"/>
      <c r="YG155"/>
      <c r="YH155"/>
      <c r="YI155"/>
      <c r="YJ155"/>
      <c r="YK155"/>
      <c r="YL155"/>
      <c r="YM155"/>
      <c r="YN155"/>
      <c r="YO155"/>
      <c r="YP155"/>
      <c r="YQ155"/>
      <c r="YR155"/>
      <c r="YS155"/>
      <c r="YT155"/>
      <c r="YU155"/>
      <c r="YV155"/>
      <c r="YW155"/>
      <c r="YX155"/>
      <c r="YY155"/>
      <c r="YZ155"/>
      <c r="ZA155"/>
      <c r="ZB155"/>
      <c r="ZC155"/>
      <c r="ZD155"/>
      <c r="ZE155"/>
      <c r="ZF155"/>
      <c r="ZG155"/>
      <c r="ZH155"/>
      <c r="ZI155"/>
      <c r="ZJ155"/>
      <c r="ZK155"/>
      <c r="ZL155"/>
      <c r="ZM155"/>
      <c r="ZN155"/>
      <c r="ZO155"/>
      <c r="ZP155"/>
      <c r="ZQ155"/>
      <c r="ZR155"/>
      <c r="ZS155"/>
      <c r="ZT155"/>
      <c r="ZU155"/>
      <c r="ZV155"/>
      <c r="ZW155"/>
      <c r="ZX155"/>
      <c r="ZY155"/>
      <c r="ZZ155"/>
    </row>
    <row r="156" spans="1:702" s="18" customFormat="1">
      <c r="A156" s="63" t="s">
        <v>326</v>
      </c>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c r="LQ156"/>
      <c r="LR156"/>
      <c r="LS156"/>
      <c r="LT156"/>
      <c r="LU156"/>
      <c r="LV156"/>
      <c r="LW156"/>
      <c r="LX156"/>
      <c r="LY156"/>
      <c r="LZ156"/>
      <c r="MA156"/>
      <c r="MB156"/>
      <c r="MC156"/>
      <c r="MD156"/>
      <c r="ME156"/>
      <c r="MF156"/>
      <c r="MG156"/>
      <c r="MH156"/>
      <c r="MI156"/>
      <c r="MJ156"/>
      <c r="MK156"/>
      <c r="ML156"/>
      <c r="MM156"/>
      <c r="MN156"/>
      <c r="MO156"/>
      <c r="MP156"/>
      <c r="MQ156"/>
      <c r="MR156"/>
      <c r="MS156"/>
      <c r="MT156"/>
      <c r="MU156"/>
      <c r="MV156"/>
      <c r="MW156"/>
      <c r="MX156"/>
      <c r="MY156"/>
      <c r="MZ156"/>
      <c r="NA156"/>
      <c r="NB156"/>
      <c r="NC156"/>
      <c r="ND156"/>
      <c r="NE156"/>
      <c r="NF156"/>
      <c r="NG156"/>
      <c r="NH156"/>
      <c r="NI156"/>
      <c r="NJ156"/>
      <c r="NK156"/>
      <c r="NL156"/>
      <c r="NM156"/>
      <c r="NN156"/>
      <c r="NO156"/>
      <c r="NP156"/>
      <c r="NQ156"/>
      <c r="NR156"/>
      <c r="NS156"/>
      <c r="NT156"/>
      <c r="NU156"/>
      <c r="NV156"/>
      <c r="NW156"/>
      <c r="NX156"/>
      <c r="NY156"/>
      <c r="NZ156"/>
      <c r="OA156"/>
      <c r="OB156"/>
      <c r="OC156"/>
      <c r="OD156"/>
      <c r="OE156"/>
      <c r="OF156"/>
      <c r="OG156"/>
      <c r="OH156"/>
      <c r="OI156"/>
      <c r="OJ156"/>
      <c r="OK156"/>
      <c r="OL156"/>
      <c r="OM156"/>
      <c r="ON156"/>
      <c r="OO156"/>
      <c r="OP156"/>
      <c r="OQ156"/>
      <c r="OR156"/>
      <c r="OS156"/>
      <c r="OT156"/>
      <c r="OU156"/>
      <c r="OV156"/>
      <c r="OW156"/>
      <c r="OX156"/>
      <c r="OY156"/>
      <c r="OZ156"/>
      <c r="PA156"/>
      <c r="PB156"/>
      <c r="PC156"/>
      <c r="PD156"/>
      <c r="PE156"/>
      <c r="PF156"/>
      <c r="PG156"/>
      <c r="PH156"/>
      <c r="PI156"/>
      <c r="PJ156"/>
      <c r="PK156"/>
      <c r="PL156"/>
      <c r="PM156"/>
      <c r="PN156"/>
      <c r="PO156"/>
      <c r="PP156"/>
      <c r="PQ156"/>
      <c r="PR156"/>
      <c r="PS156"/>
      <c r="PT156"/>
      <c r="PU156"/>
      <c r="PV156"/>
      <c r="PW156"/>
      <c r="PX156"/>
      <c r="PY156"/>
      <c r="PZ156"/>
      <c r="QA156"/>
      <c r="QB156"/>
      <c r="QC156"/>
      <c r="QD156"/>
      <c r="QE156"/>
      <c r="QF156"/>
      <c r="QG156"/>
      <c r="QH156"/>
      <c r="QI156"/>
      <c r="QJ156"/>
      <c r="QK156"/>
      <c r="QL156"/>
      <c r="QM156"/>
      <c r="QN156"/>
      <c r="QO156"/>
      <c r="QP156"/>
      <c r="QQ156"/>
      <c r="QR156"/>
      <c r="QS156"/>
      <c r="QT156"/>
      <c r="QU156"/>
      <c r="QV156"/>
      <c r="QW156"/>
      <c r="QX156"/>
      <c r="QY156"/>
      <c r="QZ156"/>
      <c r="RA156"/>
      <c r="RB156"/>
      <c r="RC156"/>
      <c r="RD156"/>
      <c r="RE156"/>
      <c r="RF156"/>
      <c r="RG156"/>
      <c r="RH156"/>
      <c r="RI156"/>
      <c r="RJ156"/>
      <c r="RK156"/>
      <c r="RL156"/>
      <c r="RM156"/>
      <c r="RN156"/>
      <c r="RO156"/>
      <c r="RP156"/>
      <c r="RQ156"/>
      <c r="RR156"/>
      <c r="RS156"/>
      <c r="RT156"/>
      <c r="RU156"/>
      <c r="RV156"/>
      <c r="RW156"/>
      <c r="RX156"/>
      <c r="RY156"/>
      <c r="RZ156"/>
      <c r="SA156"/>
      <c r="SB156"/>
      <c r="SC156"/>
      <c r="SD156"/>
      <c r="SE156"/>
      <c r="SF156"/>
      <c r="SG156"/>
      <c r="SH156"/>
      <c r="SI156"/>
      <c r="SJ156"/>
      <c r="SK156"/>
      <c r="SL156"/>
      <c r="SM156"/>
      <c r="SN156"/>
      <c r="SO156"/>
      <c r="SP156"/>
      <c r="SQ156"/>
      <c r="SR156"/>
      <c r="SS156"/>
      <c r="ST156"/>
      <c r="SU156"/>
      <c r="SV156"/>
      <c r="SW156"/>
      <c r="SX156"/>
      <c r="SY156"/>
      <c r="SZ156"/>
      <c r="TA156"/>
      <c r="TB156"/>
      <c r="TC156"/>
      <c r="TD156"/>
      <c r="TE156"/>
      <c r="TF156"/>
      <c r="TG156"/>
      <c r="TH156"/>
      <c r="TI156"/>
      <c r="TJ156"/>
      <c r="TK156"/>
      <c r="TL156"/>
      <c r="TM156"/>
      <c r="TN156"/>
      <c r="TO156"/>
      <c r="TP156"/>
      <c r="TQ156"/>
      <c r="TR156"/>
      <c r="TS156"/>
      <c r="TT156"/>
      <c r="TU156"/>
      <c r="TV156"/>
      <c r="TW156"/>
      <c r="TX156"/>
      <c r="TY156"/>
      <c r="TZ156"/>
      <c r="UA156"/>
      <c r="UB156"/>
      <c r="UC156"/>
      <c r="UD156"/>
      <c r="UE156"/>
      <c r="UF156"/>
      <c r="UG156"/>
      <c r="UH156"/>
      <c r="UI156"/>
      <c r="UJ156"/>
      <c r="UK156"/>
      <c r="UL156"/>
      <c r="UM156"/>
      <c r="UN156"/>
      <c r="UO156"/>
      <c r="UP156"/>
      <c r="UQ156"/>
      <c r="UR156"/>
      <c r="US156"/>
      <c r="UT156"/>
      <c r="UU156"/>
      <c r="UV156"/>
      <c r="UW156"/>
      <c r="UX156"/>
      <c r="UY156"/>
      <c r="UZ156"/>
      <c r="VA156"/>
      <c r="VB156"/>
      <c r="VC156"/>
      <c r="VD156"/>
      <c r="VE156"/>
      <c r="VF156"/>
      <c r="VG156"/>
      <c r="VH156"/>
      <c r="VI156"/>
      <c r="VJ156"/>
      <c r="VK156"/>
      <c r="VL156"/>
      <c r="VM156"/>
      <c r="VN156"/>
      <c r="VO156"/>
      <c r="VP156"/>
      <c r="VQ156"/>
      <c r="VR156"/>
      <c r="VS156"/>
      <c r="VT156"/>
      <c r="VU156"/>
      <c r="VV156"/>
      <c r="VW156"/>
      <c r="VX156"/>
      <c r="VY156"/>
      <c r="VZ156"/>
      <c r="WA156"/>
      <c r="WB156"/>
      <c r="WC156"/>
      <c r="WD156"/>
      <c r="WE156"/>
      <c r="WF156"/>
      <c r="WG156"/>
      <c r="WH156"/>
      <c r="WI156"/>
      <c r="WJ156"/>
      <c r="WK156"/>
      <c r="WL156"/>
      <c r="WM156"/>
      <c r="WN156"/>
      <c r="WO156"/>
      <c r="WP156"/>
      <c r="WQ156"/>
      <c r="WR156"/>
      <c r="WS156"/>
      <c r="WT156"/>
      <c r="WU156"/>
      <c r="WV156"/>
      <c r="WW156"/>
      <c r="WX156"/>
      <c r="WY156"/>
      <c r="WZ156"/>
      <c r="XA156"/>
      <c r="XB156"/>
      <c r="XC156"/>
      <c r="XD156"/>
      <c r="XE156"/>
      <c r="XF156"/>
      <c r="XG156"/>
      <c r="XH156"/>
      <c r="XI156"/>
      <c r="XJ156"/>
      <c r="XK156"/>
      <c r="XL156"/>
      <c r="XM156"/>
      <c r="XN156"/>
      <c r="XO156"/>
      <c r="XP156"/>
      <c r="XQ156"/>
      <c r="XR156"/>
      <c r="XS156"/>
      <c r="XT156"/>
      <c r="XU156"/>
      <c r="XV156"/>
      <c r="XW156"/>
      <c r="XX156"/>
      <c r="XY156"/>
      <c r="XZ156"/>
      <c r="YA156"/>
      <c r="YB156"/>
      <c r="YC156"/>
      <c r="YD156"/>
      <c r="YE156"/>
      <c r="YF156"/>
      <c r="YG156"/>
      <c r="YH156"/>
      <c r="YI156"/>
      <c r="YJ156"/>
      <c r="YK156"/>
      <c r="YL156"/>
      <c r="YM156"/>
      <c r="YN156"/>
      <c r="YO156"/>
      <c r="YP156"/>
      <c r="YQ156"/>
      <c r="YR156"/>
      <c r="YS156"/>
      <c r="YT156"/>
      <c r="YU156"/>
      <c r="YV156"/>
      <c r="YW156"/>
      <c r="YX156"/>
      <c r="YY156"/>
      <c r="YZ156"/>
      <c r="ZA156"/>
      <c r="ZB156"/>
      <c r="ZC156"/>
      <c r="ZD156"/>
      <c r="ZE156"/>
      <c r="ZF156"/>
      <c r="ZG156"/>
      <c r="ZH156"/>
      <c r="ZI156"/>
      <c r="ZJ156"/>
      <c r="ZK156"/>
      <c r="ZL156"/>
      <c r="ZM156"/>
      <c r="ZN156"/>
      <c r="ZO156"/>
      <c r="ZP156"/>
      <c r="ZQ156"/>
      <c r="ZR156"/>
      <c r="ZS156"/>
      <c r="ZT156"/>
      <c r="ZU156"/>
      <c r="ZV156"/>
      <c r="ZW156"/>
      <c r="ZX156"/>
      <c r="ZY156"/>
      <c r="ZZ156"/>
    </row>
    <row r="157" spans="1:702" s="18" customFormat="1">
      <c r="A157" s="149" t="s">
        <v>327</v>
      </c>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c r="LQ157"/>
      <c r="LR157"/>
      <c r="LS157"/>
      <c r="LT157"/>
      <c r="LU157"/>
      <c r="LV157"/>
      <c r="LW157"/>
      <c r="LX157"/>
      <c r="LY157"/>
      <c r="LZ157"/>
      <c r="MA157"/>
      <c r="MB157"/>
      <c r="MC157"/>
      <c r="MD157"/>
      <c r="ME157"/>
      <c r="MF157"/>
      <c r="MG157"/>
      <c r="MH157"/>
      <c r="MI157"/>
      <c r="MJ157"/>
      <c r="MK157"/>
      <c r="ML157"/>
      <c r="MM157"/>
      <c r="MN157"/>
      <c r="MO157"/>
      <c r="MP157"/>
      <c r="MQ157"/>
      <c r="MR157"/>
      <c r="MS157"/>
      <c r="MT157"/>
      <c r="MU157"/>
      <c r="MV157"/>
      <c r="MW157"/>
      <c r="MX157"/>
      <c r="MY157"/>
      <c r="MZ157"/>
      <c r="NA157"/>
      <c r="NB157"/>
      <c r="NC157"/>
      <c r="ND157"/>
      <c r="NE157"/>
      <c r="NF157"/>
      <c r="NG157"/>
      <c r="NH157"/>
      <c r="NI157"/>
      <c r="NJ157"/>
      <c r="NK157"/>
      <c r="NL157"/>
      <c r="NM157"/>
      <c r="NN157"/>
      <c r="NO157"/>
      <c r="NP157"/>
      <c r="NQ157"/>
      <c r="NR157"/>
      <c r="NS157"/>
      <c r="NT157"/>
      <c r="NU157"/>
      <c r="NV157"/>
      <c r="NW157"/>
      <c r="NX157"/>
      <c r="NY157"/>
      <c r="NZ157"/>
      <c r="OA157"/>
      <c r="OB157"/>
      <c r="OC157"/>
      <c r="OD157"/>
      <c r="OE157"/>
      <c r="OF157"/>
      <c r="OG157"/>
      <c r="OH157"/>
      <c r="OI157"/>
      <c r="OJ157"/>
      <c r="OK157"/>
      <c r="OL157"/>
      <c r="OM157"/>
      <c r="ON157"/>
      <c r="OO157"/>
      <c r="OP157"/>
      <c r="OQ157"/>
      <c r="OR157"/>
      <c r="OS157"/>
      <c r="OT157"/>
      <c r="OU157"/>
      <c r="OV157"/>
      <c r="OW157"/>
      <c r="OX157"/>
      <c r="OY157"/>
      <c r="OZ157"/>
      <c r="PA157"/>
      <c r="PB157"/>
      <c r="PC157"/>
      <c r="PD157"/>
      <c r="PE157"/>
      <c r="PF157"/>
      <c r="PG157"/>
      <c r="PH157"/>
      <c r="PI157"/>
      <c r="PJ157"/>
      <c r="PK157"/>
      <c r="PL157"/>
      <c r="PM157"/>
      <c r="PN157"/>
      <c r="PO157"/>
      <c r="PP157"/>
      <c r="PQ157"/>
      <c r="PR157"/>
      <c r="PS157"/>
      <c r="PT157"/>
      <c r="PU157"/>
      <c r="PV157"/>
      <c r="PW157"/>
      <c r="PX157"/>
      <c r="PY157"/>
      <c r="PZ157"/>
      <c r="QA157"/>
      <c r="QB157"/>
      <c r="QC157"/>
      <c r="QD157"/>
      <c r="QE157"/>
      <c r="QF157"/>
      <c r="QG157"/>
      <c r="QH157"/>
      <c r="QI157"/>
      <c r="QJ157"/>
      <c r="QK157"/>
      <c r="QL157"/>
      <c r="QM157"/>
      <c r="QN157"/>
      <c r="QO157"/>
      <c r="QP157"/>
      <c r="QQ157"/>
      <c r="QR157"/>
      <c r="QS157"/>
      <c r="QT157"/>
      <c r="QU157"/>
      <c r="QV157"/>
      <c r="QW157"/>
      <c r="QX157"/>
      <c r="QY157"/>
      <c r="QZ157"/>
      <c r="RA157"/>
      <c r="RB157"/>
      <c r="RC157"/>
      <c r="RD157"/>
      <c r="RE157"/>
      <c r="RF157"/>
      <c r="RG157"/>
      <c r="RH157"/>
      <c r="RI157"/>
      <c r="RJ157"/>
      <c r="RK157"/>
      <c r="RL157"/>
      <c r="RM157"/>
      <c r="RN157"/>
      <c r="RO157"/>
      <c r="RP157"/>
      <c r="RQ157"/>
      <c r="RR157"/>
      <c r="RS157"/>
      <c r="RT157"/>
      <c r="RU157"/>
      <c r="RV157"/>
      <c r="RW157"/>
      <c r="RX157"/>
      <c r="RY157"/>
      <c r="RZ157"/>
      <c r="SA157"/>
      <c r="SB157"/>
      <c r="SC157"/>
      <c r="SD157"/>
      <c r="SE157"/>
      <c r="SF157"/>
      <c r="SG157"/>
      <c r="SH157"/>
      <c r="SI157"/>
      <c r="SJ157"/>
      <c r="SK157"/>
      <c r="SL157"/>
      <c r="SM157"/>
      <c r="SN157"/>
      <c r="SO157"/>
      <c r="SP157"/>
      <c r="SQ157"/>
      <c r="SR157"/>
      <c r="SS157"/>
      <c r="ST157"/>
      <c r="SU157"/>
      <c r="SV157"/>
      <c r="SW157"/>
      <c r="SX157"/>
      <c r="SY157"/>
      <c r="SZ157"/>
      <c r="TA157"/>
      <c r="TB157"/>
      <c r="TC157"/>
      <c r="TD157"/>
      <c r="TE157"/>
      <c r="TF157"/>
      <c r="TG157"/>
      <c r="TH157"/>
      <c r="TI157"/>
      <c r="TJ157"/>
      <c r="TK157"/>
      <c r="TL157"/>
      <c r="TM157"/>
      <c r="TN157"/>
      <c r="TO157"/>
      <c r="TP157"/>
      <c r="TQ157"/>
      <c r="TR157"/>
      <c r="TS157"/>
      <c r="TT157"/>
      <c r="TU157"/>
      <c r="TV157"/>
      <c r="TW157"/>
      <c r="TX157"/>
      <c r="TY157"/>
      <c r="TZ157"/>
      <c r="UA157"/>
      <c r="UB157"/>
      <c r="UC157"/>
      <c r="UD157"/>
      <c r="UE157"/>
      <c r="UF157"/>
      <c r="UG157"/>
      <c r="UH157"/>
      <c r="UI157"/>
      <c r="UJ157"/>
      <c r="UK157"/>
      <c r="UL157"/>
      <c r="UM157"/>
      <c r="UN157"/>
      <c r="UO157"/>
      <c r="UP157"/>
      <c r="UQ157"/>
      <c r="UR157"/>
      <c r="US157"/>
      <c r="UT157"/>
      <c r="UU157"/>
      <c r="UV157"/>
      <c r="UW157"/>
      <c r="UX157"/>
      <c r="UY157"/>
      <c r="UZ157"/>
      <c r="VA157"/>
      <c r="VB157"/>
      <c r="VC157"/>
      <c r="VD157"/>
      <c r="VE157"/>
      <c r="VF157"/>
      <c r="VG157"/>
      <c r="VH157"/>
      <c r="VI157"/>
      <c r="VJ157"/>
      <c r="VK157"/>
      <c r="VL157"/>
      <c r="VM157"/>
      <c r="VN157"/>
      <c r="VO157"/>
      <c r="VP157"/>
      <c r="VQ157"/>
      <c r="VR157"/>
      <c r="VS157"/>
      <c r="VT157"/>
      <c r="VU157"/>
      <c r="VV157"/>
      <c r="VW157"/>
      <c r="VX157"/>
      <c r="VY157"/>
      <c r="VZ157"/>
      <c r="WA157"/>
      <c r="WB157"/>
      <c r="WC157"/>
      <c r="WD157"/>
      <c r="WE157"/>
      <c r="WF157"/>
      <c r="WG157"/>
      <c r="WH157"/>
      <c r="WI157"/>
      <c r="WJ157"/>
      <c r="WK157"/>
      <c r="WL157"/>
      <c r="WM157"/>
      <c r="WN157"/>
      <c r="WO157"/>
      <c r="WP157"/>
      <c r="WQ157"/>
      <c r="WR157"/>
      <c r="WS157"/>
      <c r="WT157"/>
      <c r="WU157"/>
      <c r="WV157"/>
      <c r="WW157"/>
      <c r="WX157"/>
      <c r="WY157"/>
      <c r="WZ157"/>
      <c r="XA157"/>
      <c r="XB157"/>
      <c r="XC157"/>
      <c r="XD157"/>
      <c r="XE157"/>
      <c r="XF157"/>
      <c r="XG157"/>
      <c r="XH157"/>
      <c r="XI157"/>
      <c r="XJ157"/>
      <c r="XK157"/>
      <c r="XL157"/>
      <c r="XM157"/>
      <c r="XN157"/>
      <c r="XO157"/>
      <c r="XP157"/>
      <c r="XQ157"/>
      <c r="XR157"/>
      <c r="XS157"/>
      <c r="XT157"/>
      <c r="XU157"/>
      <c r="XV157"/>
      <c r="XW157"/>
      <c r="XX157"/>
      <c r="XY157"/>
      <c r="XZ157"/>
      <c r="YA157"/>
      <c r="YB157"/>
      <c r="YC157"/>
      <c r="YD157"/>
      <c r="YE157"/>
      <c r="YF157"/>
      <c r="YG157"/>
      <c r="YH157"/>
      <c r="YI157"/>
      <c r="YJ157"/>
      <c r="YK157"/>
      <c r="YL157"/>
      <c r="YM157"/>
      <c r="YN157"/>
      <c r="YO157"/>
      <c r="YP157"/>
      <c r="YQ157"/>
      <c r="YR157"/>
      <c r="YS157"/>
      <c r="YT157"/>
      <c r="YU157"/>
      <c r="YV157"/>
      <c r="YW157"/>
      <c r="YX157"/>
      <c r="YY157"/>
      <c r="YZ157"/>
      <c r="ZA157"/>
      <c r="ZB157"/>
      <c r="ZC157"/>
      <c r="ZD157"/>
      <c r="ZE157"/>
      <c r="ZF157"/>
      <c r="ZG157"/>
      <c r="ZH157"/>
      <c r="ZI157"/>
      <c r="ZJ157"/>
      <c r="ZK157"/>
      <c r="ZL157"/>
      <c r="ZM157"/>
      <c r="ZN157"/>
      <c r="ZO157"/>
      <c r="ZP157"/>
      <c r="ZQ157"/>
      <c r="ZR157"/>
      <c r="ZS157"/>
      <c r="ZT157"/>
      <c r="ZU157"/>
      <c r="ZV157"/>
      <c r="ZW157"/>
      <c r="ZX157"/>
      <c r="ZY157"/>
      <c r="ZZ157"/>
    </row>
    <row r="158" spans="1:702" s="18" customFormat="1">
      <c r="A158" s="16" t="s">
        <v>175</v>
      </c>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c r="LQ158"/>
      <c r="LR158"/>
      <c r="LS158"/>
      <c r="LT158"/>
      <c r="LU158"/>
      <c r="LV158"/>
      <c r="LW158"/>
      <c r="LX158"/>
      <c r="LY158"/>
      <c r="LZ158"/>
      <c r="MA158"/>
      <c r="MB158"/>
      <c r="MC158"/>
      <c r="MD158"/>
      <c r="ME158"/>
      <c r="MF158"/>
      <c r="MG158"/>
      <c r="MH158"/>
      <c r="MI158"/>
      <c r="MJ158"/>
      <c r="MK158"/>
      <c r="ML158"/>
      <c r="MM158"/>
      <c r="MN158"/>
      <c r="MO158"/>
      <c r="MP158"/>
      <c r="MQ158"/>
      <c r="MR158"/>
      <c r="MS158"/>
      <c r="MT158"/>
      <c r="MU158"/>
      <c r="MV158"/>
      <c r="MW158"/>
      <c r="MX158"/>
      <c r="MY158"/>
      <c r="MZ158"/>
      <c r="NA158"/>
      <c r="NB158"/>
      <c r="NC158"/>
      <c r="ND158"/>
      <c r="NE158"/>
      <c r="NF158"/>
      <c r="NG158"/>
      <c r="NH158"/>
      <c r="NI158"/>
      <c r="NJ158"/>
      <c r="NK158"/>
      <c r="NL158"/>
      <c r="NM158"/>
      <c r="NN158"/>
      <c r="NO158"/>
      <c r="NP158"/>
      <c r="NQ158"/>
      <c r="NR158"/>
      <c r="NS158"/>
      <c r="NT158"/>
      <c r="NU158"/>
      <c r="NV158"/>
      <c r="NW158"/>
      <c r="NX158"/>
      <c r="NY158"/>
      <c r="NZ158"/>
      <c r="OA158"/>
      <c r="OB158"/>
      <c r="OC158"/>
      <c r="OD158"/>
      <c r="OE158"/>
      <c r="OF158"/>
      <c r="OG158"/>
      <c r="OH158"/>
      <c r="OI158"/>
      <c r="OJ158"/>
      <c r="OK158"/>
      <c r="OL158"/>
      <c r="OM158"/>
      <c r="ON158"/>
      <c r="OO158"/>
      <c r="OP158"/>
      <c r="OQ158"/>
      <c r="OR158"/>
      <c r="OS158"/>
      <c r="OT158"/>
      <c r="OU158"/>
      <c r="OV158"/>
      <c r="OW158"/>
      <c r="OX158"/>
      <c r="OY158"/>
      <c r="OZ158"/>
      <c r="PA158"/>
      <c r="PB158"/>
      <c r="PC158"/>
      <c r="PD158"/>
      <c r="PE158"/>
      <c r="PF158"/>
      <c r="PG158"/>
      <c r="PH158"/>
      <c r="PI158"/>
      <c r="PJ158"/>
      <c r="PK158"/>
      <c r="PL158"/>
      <c r="PM158"/>
      <c r="PN158"/>
      <c r="PO158"/>
      <c r="PP158"/>
      <c r="PQ158"/>
      <c r="PR158"/>
      <c r="PS158"/>
      <c r="PT158"/>
      <c r="PU158"/>
      <c r="PV158"/>
      <c r="PW158"/>
      <c r="PX158"/>
      <c r="PY158"/>
      <c r="PZ158"/>
      <c r="QA158"/>
      <c r="QB158"/>
      <c r="QC158"/>
      <c r="QD158"/>
      <c r="QE158"/>
      <c r="QF158"/>
      <c r="QG158"/>
      <c r="QH158"/>
      <c r="QI158"/>
      <c r="QJ158"/>
      <c r="QK158"/>
      <c r="QL158"/>
      <c r="QM158"/>
      <c r="QN158"/>
      <c r="QO158"/>
      <c r="QP158"/>
      <c r="QQ158"/>
      <c r="QR158"/>
      <c r="QS158"/>
      <c r="QT158"/>
      <c r="QU158"/>
      <c r="QV158"/>
      <c r="QW158"/>
      <c r="QX158"/>
      <c r="QY158"/>
      <c r="QZ158"/>
      <c r="RA158"/>
      <c r="RB158"/>
      <c r="RC158"/>
      <c r="RD158"/>
      <c r="RE158"/>
      <c r="RF158"/>
      <c r="RG158"/>
      <c r="RH158"/>
      <c r="RI158"/>
      <c r="RJ158"/>
      <c r="RK158"/>
      <c r="RL158"/>
      <c r="RM158"/>
      <c r="RN158"/>
      <c r="RO158"/>
      <c r="RP158"/>
      <c r="RQ158"/>
      <c r="RR158"/>
      <c r="RS158"/>
      <c r="RT158"/>
      <c r="RU158"/>
      <c r="RV158"/>
      <c r="RW158"/>
      <c r="RX158"/>
      <c r="RY158"/>
      <c r="RZ158"/>
      <c r="SA158"/>
      <c r="SB158"/>
      <c r="SC158"/>
      <c r="SD158"/>
      <c r="SE158"/>
      <c r="SF158"/>
      <c r="SG158"/>
      <c r="SH158"/>
      <c r="SI158"/>
      <c r="SJ158"/>
      <c r="SK158"/>
      <c r="SL158"/>
      <c r="SM158"/>
      <c r="SN158"/>
      <c r="SO158"/>
      <c r="SP158"/>
      <c r="SQ158"/>
      <c r="SR158"/>
      <c r="SS158"/>
      <c r="ST158"/>
      <c r="SU158"/>
      <c r="SV158"/>
      <c r="SW158"/>
      <c r="SX158"/>
      <c r="SY158"/>
      <c r="SZ158"/>
      <c r="TA158"/>
      <c r="TB158"/>
      <c r="TC158"/>
      <c r="TD158"/>
      <c r="TE158"/>
      <c r="TF158"/>
      <c r="TG158"/>
      <c r="TH158"/>
      <c r="TI158"/>
      <c r="TJ158"/>
      <c r="TK158"/>
      <c r="TL158"/>
      <c r="TM158"/>
      <c r="TN158"/>
      <c r="TO158"/>
      <c r="TP158"/>
      <c r="TQ158"/>
      <c r="TR158"/>
      <c r="TS158"/>
      <c r="TT158"/>
      <c r="TU158"/>
      <c r="TV158"/>
      <c r="TW158"/>
      <c r="TX158"/>
      <c r="TY158"/>
      <c r="TZ158"/>
      <c r="UA158"/>
      <c r="UB158"/>
      <c r="UC158"/>
      <c r="UD158"/>
      <c r="UE158"/>
      <c r="UF158"/>
      <c r="UG158"/>
      <c r="UH158"/>
      <c r="UI158"/>
      <c r="UJ158"/>
      <c r="UK158"/>
      <c r="UL158"/>
      <c r="UM158"/>
      <c r="UN158"/>
      <c r="UO158"/>
      <c r="UP158"/>
      <c r="UQ158"/>
      <c r="UR158"/>
      <c r="US158"/>
      <c r="UT158"/>
      <c r="UU158"/>
      <c r="UV158"/>
      <c r="UW158"/>
      <c r="UX158"/>
      <c r="UY158"/>
      <c r="UZ158"/>
      <c r="VA158"/>
      <c r="VB158"/>
      <c r="VC158"/>
      <c r="VD158"/>
      <c r="VE158"/>
      <c r="VF158"/>
      <c r="VG158"/>
      <c r="VH158"/>
      <c r="VI158"/>
      <c r="VJ158"/>
      <c r="VK158"/>
      <c r="VL158"/>
      <c r="VM158"/>
      <c r="VN158"/>
      <c r="VO158"/>
      <c r="VP158"/>
      <c r="VQ158"/>
      <c r="VR158"/>
      <c r="VS158"/>
      <c r="VT158"/>
      <c r="VU158"/>
      <c r="VV158"/>
      <c r="VW158"/>
      <c r="VX158"/>
      <c r="VY158"/>
      <c r="VZ158"/>
      <c r="WA158"/>
      <c r="WB158"/>
      <c r="WC158"/>
      <c r="WD158"/>
      <c r="WE158"/>
      <c r="WF158"/>
      <c r="WG158"/>
      <c r="WH158"/>
      <c r="WI158"/>
      <c r="WJ158"/>
      <c r="WK158"/>
      <c r="WL158"/>
      <c r="WM158"/>
      <c r="WN158"/>
      <c r="WO158"/>
      <c r="WP158"/>
      <c r="WQ158"/>
      <c r="WR158"/>
      <c r="WS158"/>
      <c r="WT158"/>
      <c r="WU158"/>
      <c r="WV158"/>
      <c r="WW158"/>
      <c r="WX158"/>
      <c r="WY158"/>
      <c r="WZ158"/>
      <c r="XA158"/>
      <c r="XB158"/>
      <c r="XC158"/>
      <c r="XD158"/>
      <c r="XE158"/>
      <c r="XF158"/>
      <c r="XG158"/>
      <c r="XH158"/>
      <c r="XI158"/>
      <c r="XJ158"/>
      <c r="XK158"/>
      <c r="XL158"/>
      <c r="XM158"/>
      <c r="XN158"/>
      <c r="XO158"/>
      <c r="XP158"/>
      <c r="XQ158"/>
      <c r="XR158"/>
      <c r="XS158"/>
      <c r="XT158"/>
      <c r="XU158"/>
      <c r="XV158"/>
      <c r="XW158"/>
      <c r="XX158"/>
      <c r="XY158"/>
      <c r="XZ158"/>
      <c r="YA158"/>
      <c r="YB158"/>
      <c r="YC158"/>
      <c r="YD158"/>
      <c r="YE158"/>
      <c r="YF158"/>
      <c r="YG158"/>
      <c r="YH158"/>
      <c r="YI158"/>
      <c r="YJ158"/>
      <c r="YK158"/>
      <c r="YL158"/>
      <c r="YM158"/>
      <c r="YN158"/>
      <c r="YO158"/>
      <c r="YP158"/>
      <c r="YQ158"/>
      <c r="YR158"/>
      <c r="YS158"/>
      <c r="YT158"/>
      <c r="YU158"/>
      <c r="YV158"/>
      <c r="YW158"/>
      <c r="YX158"/>
      <c r="YY158"/>
      <c r="YZ158"/>
      <c r="ZA158"/>
      <c r="ZB158"/>
      <c r="ZC158"/>
      <c r="ZD158"/>
      <c r="ZE158"/>
      <c r="ZF158"/>
      <c r="ZG158"/>
      <c r="ZH158"/>
      <c r="ZI158"/>
      <c r="ZJ158"/>
      <c r="ZK158"/>
      <c r="ZL158"/>
      <c r="ZM158"/>
      <c r="ZN158"/>
      <c r="ZO158"/>
      <c r="ZP158"/>
      <c r="ZQ158"/>
      <c r="ZR158"/>
      <c r="ZS158"/>
      <c r="ZT158"/>
      <c r="ZU158"/>
      <c r="ZV158"/>
      <c r="ZW158"/>
      <c r="ZX158"/>
      <c r="ZY158"/>
      <c r="ZZ158"/>
    </row>
    <row r="159" spans="1:702" s="18" customFormat="1">
      <c r="A159" s="16" t="s">
        <v>68</v>
      </c>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c r="LQ159"/>
      <c r="LR159"/>
      <c r="LS159"/>
      <c r="LT159"/>
      <c r="LU159"/>
      <c r="LV159"/>
      <c r="LW159"/>
      <c r="LX159"/>
      <c r="LY159"/>
      <c r="LZ159"/>
      <c r="MA159"/>
      <c r="MB159"/>
      <c r="MC159"/>
      <c r="MD159"/>
      <c r="ME159"/>
      <c r="MF159"/>
      <c r="MG159"/>
      <c r="MH159"/>
      <c r="MI159"/>
      <c r="MJ159"/>
      <c r="MK159"/>
      <c r="ML159"/>
      <c r="MM159"/>
      <c r="MN159"/>
      <c r="MO159"/>
      <c r="MP159"/>
      <c r="MQ159"/>
      <c r="MR159"/>
      <c r="MS159"/>
      <c r="MT159"/>
      <c r="MU159"/>
      <c r="MV159"/>
      <c r="MW159"/>
      <c r="MX159"/>
      <c r="MY159"/>
      <c r="MZ159"/>
      <c r="NA159"/>
      <c r="NB159"/>
      <c r="NC159"/>
      <c r="ND159"/>
      <c r="NE159"/>
      <c r="NF159"/>
      <c r="NG159"/>
      <c r="NH159"/>
      <c r="NI159"/>
      <c r="NJ159"/>
      <c r="NK159"/>
      <c r="NL159"/>
      <c r="NM159"/>
      <c r="NN159"/>
      <c r="NO159"/>
      <c r="NP159"/>
      <c r="NQ159"/>
      <c r="NR159"/>
      <c r="NS159"/>
      <c r="NT159"/>
      <c r="NU159"/>
      <c r="NV159"/>
      <c r="NW159"/>
      <c r="NX159"/>
      <c r="NY159"/>
      <c r="NZ159"/>
      <c r="OA159"/>
      <c r="OB159"/>
      <c r="OC159"/>
      <c r="OD159"/>
      <c r="OE159"/>
      <c r="OF159"/>
      <c r="OG159"/>
      <c r="OH159"/>
      <c r="OI159"/>
      <c r="OJ159"/>
      <c r="OK159"/>
      <c r="OL159"/>
      <c r="OM159"/>
      <c r="ON159"/>
      <c r="OO159"/>
      <c r="OP159"/>
      <c r="OQ159"/>
      <c r="OR159"/>
      <c r="OS159"/>
      <c r="OT159"/>
      <c r="OU159"/>
      <c r="OV159"/>
      <c r="OW159"/>
      <c r="OX159"/>
      <c r="OY159"/>
      <c r="OZ159"/>
      <c r="PA159"/>
      <c r="PB159"/>
      <c r="PC159"/>
      <c r="PD159"/>
      <c r="PE159"/>
      <c r="PF159"/>
      <c r="PG159"/>
      <c r="PH159"/>
      <c r="PI159"/>
      <c r="PJ159"/>
      <c r="PK159"/>
      <c r="PL159"/>
      <c r="PM159"/>
      <c r="PN159"/>
      <c r="PO159"/>
      <c r="PP159"/>
      <c r="PQ159"/>
      <c r="PR159"/>
      <c r="PS159"/>
      <c r="PT159"/>
      <c r="PU159"/>
      <c r="PV159"/>
      <c r="PW159"/>
      <c r="PX159"/>
      <c r="PY159"/>
      <c r="PZ159"/>
      <c r="QA159"/>
      <c r="QB159"/>
      <c r="QC159"/>
      <c r="QD159"/>
      <c r="QE159"/>
      <c r="QF159"/>
      <c r="QG159"/>
      <c r="QH159"/>
      <c r="QI159"/>
      <c r="QJ159"/>
      <c r="QK159"/>
      <c r="QL159"/>
      <c r="QM159"/>
      <c r="QN159"/>
      <c r="QO159"/>
      <c r="QP159"/>
      <c r="QQ159"/>
      <c r="QR159"/>
      <c r="QS159"/>
      <c r="QT159"/>
      <c r="QU159"/>
      <c r="QV159"/>
      <c r="QW159"/>
      <c r="QX159"/>
      <c r="QY159"/>
      <c r="QZ159"/>
      <c r="RA159"/>
      <c r="RB159"/>
      <c r="RC159"/>
      <c r="RD159"/>
      <c r="RE159"/>
      <c r="RF159"/>
      <c r="RG159"/>
      <c r="RH159"/>
      <c r="RI159"/>
      <c r="RJ159"/>
      <c r="RK159"/>
      <c r="RL159"/>
      <c r="RM159"/>
      <c r="RN159"/>
      <c r="RO159"/>
      <c r="RP159"/>
      <c r="RQ159"/>
      <c r="RR159"/>
      <c r="RS159"/>
      <c r="RT159"/>
      <c r="RU159"/>
      <c r="RV159"/>
      <c r="RW159"/>
      <c r="RX159"/>
      <c r="RY159"/>
      <c r="RZ159"/>
      <c r="SA159"/>
      <c r="SB159"/>
      <c r="SC159"/>
      <c r="SD159"/>
      <c r="SE159"/>
      <c r="SF159"/>
      <c r="SG159"/>
      <c r="SH159"/>
      <c r="SI159"/>
      <c r="SJ159"/>
      <c r="SK159"/>
      <c r="SL159"/>
      <c r="SM159"/>
      <c r="SN159"/>
      <c r="SO159"/>
      <c r="SP159"/>
      <c r="SQ159"/>
      <c r="SR159"/>
      <c r="SS159"/>
      <c r="ST159"/>
      <c r="SU159"/>
      <c r="SV159"/>
      <c r="SW159"/>
      <c r="SX159"/>
      <c r="SY159"/>
      <c r="SZ159"/>
      <c r="TA159"/>
      <c r="TB159"/>
      <c r="TC159"/>
      <c r="TD159"/>
      <c r="TE159"/>
      <c r="TF159"/>
      <c r="TG159"/>
      <c r="TH159"/>
      <c r="TI159"/>
      <c r="TJ159"/>
      <c r="TK159"/>
      <c r="TL159"/>
      <c r="TM159"/>
      <c r="TN159"/>
      <c r="TO159"/>
      <c r="TP159"/>
      <c r="TQ159"/>
      <c r="TR159"/>
      <c r="TS159"/>
      <c r="TT159"/>
      <c r="TU159"/>
      <c r="TV159"/>
      <c r="TW159"/>
      <c r="TX159"/>
      <c r="TY159"/>
      <c r="TZ159"/>
      <c r="UA159"/>
      <c r="UB159"/>
      <c r="UC159"/>
      <c r="UD159"/>
      <c r="UE159"/>
      <c r="UF159"/>
      <c r="UG159"/>
      <c r="UH159"/>
      <c r="UI159"/>
      <c r="UJ159"/>
      <c r="UK159"/>
      <c r="UL159"/>
      <c r="UM159"/>
      <c r="UN159"/>
      <c r="UO159"/>
      <c r="UP159"/>
      <c r="UQ159"/>
      <c r="UR159"/>
      <c r="US159"/>
      <c r="UT159"/>
      <c r="UU159"/>
      <c r="UV159"/>
      <c r="UW159"/>
      <c r="UX159"/>
      <c r="UY159"/>
      <c r="UZ159"/>
      <c r="VA159"/>
      <c r="VB159"/>
      <c r="VC159"/>
      <c r="VD159"/>
      <c r="VE159"/>
      <c r="VF159"/>
      <c r="VG159"/>
      <c r="VH159"/>
      <c r="VI159"/>
      <c r="VJ159"/>
      <c r="VK159"/>
      <c r="VL159"/>
      <c r="VM159"/>
      <c r="VN159"/>
      <c r="VO159"/>
      <c r="VP159"/>
      <c r="VQ159"/>
      <c r="VR159"/>
      <c r="VS159"/>
      <c r="VT159"/>
      <c r="VU159"/>
      <c r="VV159"/>
      <c r="VW159"/>
      <c r="VX159"/>
      <c r="VY159"/>
      <c r="VZ159"/>
      <c r="WA159"/>
      <c r="WB159"/>
      <c r="WC159"/>
      <c r="WD159"/>
      <c r="WE159"/>
      <c r="WF159"/>
      <c r="WG159"/>
      <c r="WH159"/>
      <c r="WI159"/>
      <c r="WJ159"/>
      <c r="WK159"/>
      <c r="WL159"/>
      <c r="WM159"/>
      <c r="WN159"/>
      <c r="WO159"/>
      <c r="WP159"/>
      <c r="WQ159"/>
      <c r="WR159"/>
      <c r="WS159"/>
      <c r="WT159"/>
      <c r="WU159"/>
      <c r="WV159"/>
      <c r="WW159"/>
      <c r="WX159"/>
      <c r="WY159"/>
      <c r="WZ159"/>
      <c r="XA159"/>
      <c r="XB159"/>
      <c r="XC159"/>
      <c r="XD159"/>
      <c r="XE159"/>
      <c r="XF159"/>
      <c r="XG159"/>
      <c r="XH159"/>
      <c r="XI159"/>
      <c r="XJ159"/>
      <c r="XK159"/>
      <c r="XL159"/>
      <c r="XM159"/>
      <c r="XN159"/>
      <c r="XO159"/>
      <c r="XP159"/>
      <c r="XQ159"/>
      <c r="XR159"/>
      <c r="XS159"/>
      <c r="XT159"/>
      <c r="XU159"/>
      <c r="XV159"/>
      <c r="XW159"/>
      <c r="XX159"/>
      <c r="XY159"/>
      <c r="XZ159"/>
      <c r="YA159"/>
      <c r="YB159"/>
      <c r="YC159"/>
      <c r="YD159"/>
      <c r="YE159"/>
      <c r="YF159"/>
      <c r="YG159"/>
      <c r="YH159"/>
      <c r="YI159"/>
      <c r="YJ159"/>
      <c r="YK159"/>
      <c r="YL159"/>
      <c r="YM159"/>
      <c r="YN159"/>
      <c r="YO159"/>
      <c r="YP159"/>
      <c r="YQ159"/>
      <c r="YR159"/>
      <c r="YS159"/>
      <c r="YT159"/>
      <c r="YU159"/>
      <c r="YV159"/>
      <c r="YW159"/>
      <c r="YX159"/>
      <c r="YY159"/>
      <c r="YZ159"/>
      <c r="ZA159"/>
      <c r="ZB159"/>
      <c r="ZC159"/>
      <c r="ZD159"/>
      <c r="ZE159"/>
      <c r="ZF159"/>
      <c r="ZG159"/>
      <c r="ZH159"/>
      <c r="ZI159"/>
      <c r="ZJ159"/>
      <c r="ZK159"/>
      <c r="ZL159"/>
      <c r="ZM159"/>
      <c r="ZN159"/>
      <c r="ZO159"/>
      <c r="ZP159"/>
      <c r="ZQ159"/>
      <c r="ZR159"/>
      <c r="ZS159"/>
      <c r="ZT159"/>
      <c r="ZU159"/>
      <c r="ZV159"/>
      <c r="ZW159"/>
      <c r="ZX159"/>
      <c r="ZY159"/>
      <c r="ZZ159"/>
    </row>
    <row r="160" spans="1:702" s="18" customFormat="1">
      <c r="A160" s="16" t="s">
        <v>69</v>
      </c>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c r="LQ160"/>
      <c r="LR160"/>
      <c r="LS160"/>
      <c r="LT160"/>
      <c r="LU160"/>
      <c r="LV160"/>
      <c r="LW160"/>
      <c r="LX160"/>
      <c r="LY160"/>
      <c r="LZ160"/>
      <c r="MA160"/>
      <c r="MB160"/>
      <c r="MC160"/>
      <c r="MD160"/>
      <c r="ME160"/>
      <c r="MF160"/>
      <c r="MG160"/>
      <c r="MH160"/>
      <c r="MI160"/>
      <c r="MJ160"/>
      <c r="MK160"/>
      <c r="ML160"/>
      <c r="MM160"/>
      <c r="MN160"/>
      <c r="MO160"/>
      <c r="MP160"/>
      <c r="MQ160"/>
      <c r="MR160"/>
      <c r="MS160"/>
      <c r="MT160"/>
      <c r="MU160"/>
      <c r="MV160"/>
      <c r="MW160"/>
      <c r="MX160"/>
      <c r="MY160"/>
      <c r="MZ160"/>
      <c r="NA160"/>
      <c r="NB160"/>
      <c r="NC160"/>
      <c r="ND160"/>
      <c r="NE160"/>
      <c r="NF160"/>
      <c r="NG160"/>
      <c r="NH160"/>
      <c r="NI160"/>
      <c r="NJ160"/>
      <c r="NK160"/>
      <c r="NL160"/>
      <c r="NM160"/>
      <c r="NN160"/>
      <c r="NO160"/>
      <c r="NP160"/>
      <c r="NQ160"/>
      <c r="NR160"/>
      <c r="NS160"/>
      <c r="NT160"/>
      <c r="NU160"/>
      <c r="NV160"/>
      <c r="NW160"/>
      <c r="NX160"/>
      <c r="NY160"/>
      <c r="NZ160"/>
      <c r="OA160"/>
      <c r="OB160"/>
      <c r="OC160"/>
      <c r="OD160"/>
      <c r="OE160"/>
      <c r="OF160"/>
      <c r="OG160"/>
      <c r="OH160"/>
      <c r="OI160"/>
      <c r="OJ160"/>
      <c r="OK160"/>
      <c r="OL160"/>
      <c r="OM160"/>
      <c r="ON160"/>
      <c r="OO160"/>
      <c r="OP160"/>
      <c r="OQ160"/>
      <c r="OR160"/>
      <c r="OS160"/>
      <c r="OT160"/>
      <c r="OU160"/>
      <c r="OV160"/>
      <c r="OW160"/>
      <c r="OX160"/>
      <c r="OY160"/>
      <c r="OZ160"/>
      <c r="PA160"/>
      <c r="PB160"/>
      <c r="PC160"/>
      <c r="PD160"/>
      <c r="PE160"/>
      <c r="PF160"/>
      <c r="PG160"/>
      <c r="PH160"/>
      <c r="PI160"/>
      <c r="PJ160"/>
      <c r="PK160"/>
      <c r="PL160"/>
      <c r="PM160"/>
      <c r="PN160"/>
      <c r="PO160"/>
      <c r="PP160"/>
      <c r="PQ160"/>
      <c r="PR160"/>
      <c r="PS160"/>
      <c r="PT160"/>
      <c r="PU160"/>
      <c r="PV160"/>
      <c r="PW160"/>
      <c r="PX160"/>
      <c r="PY160"/>
      <c r="PZ160"/>
      <c r="QA160"/>
      <c r="QB160"/>
      <c r="QC160"/>
      <c r="QD160"/>
      <c r="QE160"/>
      <c r="QF160"/>
      <c r="QG160"/>
      <c r="QH160"/>
      <c r="QI160"/>
      <c r="QJ160"/>
      <c r="QK160"/>
      <c r="QL160"/>
      <c r="QM160"/>
      <c r="QN160"/>
      <c r="QO160"/>
      <c r="QP160"/>
      <c r="QQ160"/>
      <c r="QR160"/>
      <c r="QS160"/>
      <c r="QT160"/>
      <c r="QU160"/>
      <c r="QV160"/>
      <c r="QW160"/>
      <c r="QX160"/>
      <c r="QY160"/>
      <c r="QZ160"/>
      <c r="RA160"/>
      <c r="RB160"/>
      <c r="RC160"/>
      <c r="RD160"/>
      <c r="RE160"/>
      <c r="RF160"/>
      <c r="RG160"/>
      <c r="RH160"/>
      <c r="RI160"/>
      <c r="RJ160"/>
      <c r="RK160"/>
      <c r="RL160"/>
      <c r="RM160"/>
      <c r="RN160"/>
      <c r="RO160"/>
      <c r="RP160"/>
      <c r="RQ160"/>
      <c r="RR160"/>
      <c r="RS160"/>
      <c r="RT160"/>
      <c r="RU160"/>
      <c r="RV160"/>
      <c r="RW160"/>
      <c r="RX160"/>
      <c r="RY160"/>
      <c r="RZ160"/>
      <c r="SA160"/>
      <c r="SB160"/>
      <c r="SC160"/>
      <c r="SD160"/>
      <c r="SE160"/>
      <c r="SF160"/>
      <c r="SG160"/>
      <c r="SH160"/>
      <c r="SI160"/>
      <c r="SJ160"/>
      <c r="SK160"/>
      <c r="SL160"/>
      <c r="SM160"/>
      <c r="SN160"/>
      <c r="SO160"/>
      <c r="SP160"/>
      <c r="SQ160"/>
      <c r="SR160"/>
      <c r="SS160"/>
      <c r="ST160"/>
      <c r="SU160"/>
      <c r="SV160"/>
      <c r="SW160"/>
      <c r="SX160"/>
      <c r="SY160"/>
      <c r="SZ160"/>
      <c r="TA160"/>
      <c r="TB160"/>
      <c r="TC160"/>
      <c r="TD160"/>
      <c r="TE160"/>
      <c r="TF160"/>
      <c r="TG160"/>
      <c r="TH160"/>
      <c r="TI160"/>
      <c r="TJ160"/>
      <c r="TK160"/>
      <c r="TL160"/>
      <c r="TM160"/>
      <c r="TN160"/>
      <c r="TO160"/>
      <c r="TP160"/>
      <c r="TQ160"/>
      <c r="TR160"/>
      <c r="TS160"/>
      <c r="TT160"/>
      <c r="TU160"/>
      <c r="TV160"/>
      <c r="TW160"/>
      <c r="TX160"/>
      <c r="TY160"/>
      <c r="TZ160"/>
      <c r="UA160"/>
      <c r="UB160"/>
      <c r="UC160"/>
      <c r="UD160"/>
      <c r="UE160"/>
      <c r="UF160"/>
      <c r="UG160"/>
      <c r="UH160"/>
      <c r="UI160"/>
      <c r="UJ160"/>
      <c r="UK160"/>
      <c r="UL160"/>
      <c r="UM160"/>
      <c r="UN160"/>
      <c r="UO160"/>
      <c r="UP160"/>
      <c r="UQ160"/>
      <c r="UR160"/>
      <c r="US160"/>
      <c r="UT160"/>
      <c r="UU160"/>
      <c r="UV160"/>
      <c r="UW160"/>
      <c r="UX160"/>
      <c r="UY160"/>
      <c r="UZ160"/>
      <c r="VA160"/>
      <c r="VB160"/>
      <c r="VC160"/>
      <c r="VD160"/>
      <c r="VE160"/>
      <c r="VF160"/>
      <c r="VG160"/>
      <c r="VH160"/>
      <c r="VI160"/>
      <c r="VJ160"/>
      <c r="VK160"/>
      <c r="VL160"/>
      <c r="VM160"/>
      <c r="VN160"/>
      <c r="VO160"/>
      <c r="VP160"/>
      <c r="VQ160"/>
      <c r="VR160"/>
      <c r="VS160"/>
      <c r="VT160"/>
      <c r="VU160"/>
      <c r="VV160"/>
      <c r="VW160"/>
      <c r="VX160"/>
      <c r="VY160"/>
      <c r="VZ160"/>
      <c r="WA160"/>
      <c r="WB160"/>
      <c r="WC160"/>
      <c r="WD160"/>
      <c r="WE160"/>
      <c r="WF160"/>
      <c r="WG160"/>
      <c r="WH160"/>
      <c r="WI160"/>
      <c r="WJ160"/>
      <c r="WK160"/>
      <c r="WL160"/>
      <c r="WM160"/>
      <c r="WN160"/>
      <c r="WO160"/>
      <c r="WP160"/>
      <c r="WQ160"/>
      <c r="WR160"/>
      <c r="WS160"/>
      <c r="WT160"/>
      <c r="WU160"/>
      <c r="WV160"/>
      <c r="WW160"/>
      <c r="WX160"/>
      <c r="WY160"/>
      <c r="WZ160"/>
      <c r="XA160"/>
      <c r="XB160"/>
      <c r="XC160"/>
      <c r="XD160"/>
      <c r="XE160"/>
      <c r="XF160"/>
      <c r="XG160"/>
      <c r="XH160"/>
      <c r="XI160"/>
      <c r="XJ160"/>
      <c r="XK160"/>
      <c r="XL160"/>
      <c r="XM160"/>
      <c r="XN160"/>
      <c r="XO160"/>
      <c r="XP160"/>
      <c r="XQ160"/>
      <c r="XR160"/>
      <c r="XS160"/>
      <c r="XT160"/>
      <c r="XU160"/>
      <c r="XV160"/>
      <c r="XW160"/>
      <c r="XX160"/>
      <c r="XY160"/>
      <c r="XZ160"/>
      <c r="YA160"/>
      <c r="YB160"/>
      <c r="YC160"/>
      <c r="YD160"/>
      <c r="YE160"/>
      <c r="YF160"/>
      <c r="YG160"/>
      <c r="YH160"/>
      <c r="YI160"/>
      <c r="YJ160"/>
      <c r="YK160"/>
      <c r="YL160"/>
      <c r="YM160"/>
      <c r="YN160"/>
      <c r="YO160"/>
      <c r="YP160"/>
      <c r="YQ160"/>
      <c r="YR160"/>
      <c r="YS160"/>
      <c r="YT160"/>
      <c r="YU160"/>
      <c r="YV160"/>
      <c r="YW160"/>
      <c r="YX160"/>
      <c r="YY160"/>
      <c r="YZ160"/>
      <c r="ZA160"/>
      <c r="ZB160"/>
      <c r="ZC160"/>
      <c r="ZD160"/>
      <c r="ZE160"/>
      <c r="ZF160"/>
      <c r="ZG160"/>
      <c r="ZH160"/>
      <c r="ZI160"/>
      <c r="ZJ160"/>
      <c r="ZK160"/>
      <c r="ZL160"/>
      <c r="ZM160"/>
      <c r="ZN160"/>
      <c r="ZO160"/>
      <c r="ZP160"/>
      <c r="ZQ160"/>
      <c r="ZR160"/>
      <c r="ZS160"/>
      <c r="ZT160"/>
      <c r="ZU160"/>
      <c r="ZV160"/>
      <c r="ZW160"/>
      <c r="ZX160"/>
      <c r="ZY160"/>
      <c r="ZZ160"/>
    </row>
    <row r="161" spans="1:702" s="18" customFormat="1">
      <c r="A161" s="16" t="s">
        <v>189</v>
      </c>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c r="LQ161"/>
      <c r="LR161"/>
      <c r="LS161"/>
      <c r="LT161"/>
      <c r="LU161"/>
      <c r="LV161"/>
      <c r="LW161"/>
      <c r="LX161"/>
      <c r="LY161"/>
      <c r="LZ161"/>
      <c r="MA161"/>
      <c r="MB161"/>
      <c r="MC161"/>
      <c r="MD161"/>
      <c r="ME161"/>
      <c r="MF161"/>
      <c r="MG161"/>
      <c r="MH161"/>
      <c r="MI161"/>
      <c r="MJ161"/>
      <c r="MK161"/>
      <c r="ML161"/>
      <c r="MM161"/>
      <c r="MN161"/>
      <c r="MO161"/>
      <c r="MP161"/>
      <c r="MQ161"/>
      <c r="MR161"/>
      <c r="MS161"/>
      <c r="MT161"/>
      <c r="MU161"/>
      <c r="MV161"/>
      <c r="MW161"/>
      <c r="MX161"/>
      <c r="MY161"/>
      <c r="MZ161"/>
      <c r="NA161"/>
      <c r="NB161"/>
      <c r="NC161"/>
      <c r="ND161"/>
      <c r="NE161"/>
      <c r="NF161"/>
      <c r="NG161"/>
      <c r="NH161"/>
      <c r="NI161"/>
      <c r="NJ161"/>
      <c r="NK161"/>
      <c r="NL161"/>
      <c r="NM161"/>
      <c r="NN161"/>
      <c r="NO161"/>
      <c r="NP161"/>
      <c r="NQ161"/>
      <c r="NR161"/>
      <c r="NS161"/>
      <c r="NT161"/>
      <c r="NU161"/>
      <c r="NV161"/>
      <c r="NW161"/>
      <c r="NX161"/>
      <c r="NY161"/>
      <c r="NZ161"/>
      <c r="OA161"/>
      <c r="OB161"/>
      <c r="OC161"/>
      <c r="OD161"/>
      <c r="OE161"/>
      <c r="OF161"/>
      <c r="OG161"/>
      <c r="OH161"/>
      <c r="OI161"/>
      <c r="OJ161"/>
      <c r="OK161"/>
      <c r="OL161"/>
      <c r="OM161"/>
      <c r="ON161"/>
      <c r="OO161"/>
      <c r="OP161"/>
      <c r="OQ161"/>
      <c r="OR161"/>
      <c r="OS161"/>
      <c r="OT161"/>
      <c r="OU161"/>
      <c r="OV161"/>
      <c r="OW161"/>
      <c r="OX161"/>
      <c r="OY161"/>
      <c r="OZ161"/>
      <c r="PA161"/>
      <c r="PB161"/>
      <c r="PC161"/>
      <c r="PD161"/>
      <c r="PE161"/>
      <c r="PF161"/>
      <c r="PG161"/>
      <c r="PH161"/>
      <c r="PI161"/>
      <c r="PJ161"/>
      <c r="PK161"/>
      <c r="PL161"/>
      <c r="PM161"/>
      <c r="PN161"/>
      <c r="PO161"/>
      <c r="PP161"/>
      <c r="PQ161"/>
      <c r="PR161"/>
      <c r="PS161"/>
      <c r="PT161"/>
      <c r="PU161"/>
      <c r="PV161"/>
      <c r="PW161"/>
      <c r="PX161"/>
      <c r="PY161"/>
      <c r="PZ161"/>
      <c r="QA161"/>
      <c r="QB161"/>
      <c r="QC161"/>
      <c r="QD161"/>
      <c r="QE161"/>
      <c r="QF161"/>
      <c r="QG161"/>
      <c r="QH161"/>
      <c r="QI161"/>
      <c r="QJ161"/>
      <c r="QK161"/>
      <c r="QL161"/>
      <c r="QM161"/>
      <c r="QN161"/>
      <c r="QO161"/>
      <c r="QP161"/>
      <c r="QQ161"/>
      <c r="QR161"/>
      <c r="QS161"/>
      <c r="QT161"/>
      <c r="QU161"/>
      <c r="QV161"/>
      <c r="QW161"/>
      <c r="QX161"/>
      <c r="QY161"/>
      <c r="QZ161"/>
      <c r="RA161"/>
      <c r="RB161"/>
      <c r="RC161"/>
      <c r="RD161"/>
      <c r="RE161"/>
      <c r="RF161"/>
      <c r="RG161"/>
      <c r="RH161"/>
      <c r="RI161"/>
      <c r="RJ161"/>
      <c r="RK161"/>
      <c r="RL161"/>
      <c r="RM161"/>
      <c r="RN161"/>
      <c r="RO161"/>
      <c r="RP161"/>
      <c r="RQ161"/>
      <c r="RR161"/>
      <c r="RS161"/>
      <c r="RT161"/>
      <c r="RU161"/>
      <c r="RV161"/>
      <c r="RW161"/>
      <c r="RX161"/>
      <c r="RY161"/>
      <c r="RZ161"/>
      <c r="SA161"/>
      <c r="SB161"/>
      <c r="SC161"/>
      <c r="SD161"/>
      <c r="SE161"/>
      <c r="SF161"/>
      <c r="SG161"/>
      <c r="SH161"/>
      <c r="SI161"/>
      <c r="SJ161"/>
      <c r="SK161"/>
      <c r="SL161"/>
      <c r="SM161"/>
      <c r="SN161"/>
      <c r="SO161"/>
      <c r="SP161"/>
      <c r="SQ161"/>
      <c r="SR161"/>
      <c r="SS161"/>
      <c r="ST161"/>
      <c r="SU161"/>
      <c r="SV161"/>
      <c r="SW161"/>
      <c r="SX161"/>
      <c r="SY161"/>
      <c r="SZ161"/>
      <c r="TA161"/>
      <c r="TB161"/>
      <c r="TC161"/>
      <c r="TD161"/>
      <c r="TE161"/>
      <c r="TF161"/>
      <c r="TG161"/>
      <c r="TH161"/>
      <c r="TI161"/>
      <c r="TJ161"/>
      <c r="TK161"/>
      <c r="TL161"/>
      <c r="TM161"/>
      <c r="TN161"/>
      <c r="TO161"/>
      <c r="TP161"/>
      <c r="TQ161"/>
      <c r="TR161"/>
      <c r="TS161"/>
      <c r="TT161"/>
      <c r="TU161"/>
      <c r="TV161"/>
      <c r="TW161"/>
      <c r="TX161"/>
      <c r="TY161"/>
      <c r="TZ161"/>
      <c r="UA161"/>
      <c r="UB161"/>
      <c r="UC161"/>
      <c r="UD161"/>
      <c r="UE161"/>
      <c r="UF161"/>
      <c r="UG161"/>
      <c r="UH161"/>
      <c r="UI161"/>
      <c r="UJ161"/>
      <c r="UK161"/>
      <c r="UL161"/>
      <c r="UM161"/>
      <c r="UN161"/>
      <c r="UO161"/>
      <c r="UP161"/>
      <c r="UQ161"/>
      <c r="UR161"/>
      <c r="US161"/>
      <c r="UT161"/>
      <c r="UU161"/>
      <c r="UV161"/>
      <c r="UW161"/>
      <c r="UX161"/>
      <c r="UY161"/>
      <c r="UZ161"/>
      <c r="VA161"/>
      <c r="VB161"/>
      <c r="VC161"/>
      <c r="VD161"/>
      <c r="VE161"/>
      <c r="VF161"/>
      <c r="VG161"/>
      <c r="VH161"/>
      <c r="VI161"/>
      <c r="VJ161"/>
      <c r="VK161"/>
      <c r="VL161"/>
      <c r="VM161"/>
      <c r="VN161"/>
      <c r="VO161"/>
      <c r="VP161"/>
      <c r="VQ161"/>
      <c r="VR161"/>
      <c r="VS161"/>
      <c r="VT161"/>
      <c r="VU161"/>
      <c r="VV161"/>
      <c r="VW161"/>
      <c r="VX161"/>
      <c r="VY161"/>
      <c r="VZ161"/>
      <c r="WA161"/>
      <c r="WB161"/>
      <c r="WC161"/>
      <c r="WD161"/>
      <c r="WE161"/>
      <c r="WF161"/>
      <c r="WG161"/>
      <c r="WH161"/>
      <c r="WI161"/>
      <c r="WJ161"/>
      <c r="WK161"/>
      <c r="WL161"/>
      <c r="WM161"/>
      <c r="WN161"/>
      <c r="WO161"/>
      <c r="WP161"/>
      <c r="WQ161"/>
      <c r="WR161"/>
      <c r="WS161"/>
      <c r="WT161"/>
      <c r="WU161"/>
      <c r="WV161"/>
      <c r="WW161"/>
      <c r="WX161"/>
      <c r="WY161"/>
      <c r="WZ161"/>
      <c r="XA161"/>
      <c r="XB161"/>
      <c r="XC161"/>
      <c r="XD161"/>
      <c r="XE161"/>
      <c r="XF161"/>
      <c r="XG161"/>
      <c r="XH161"/>
      <c r="XI161"/>
      <c r="XJ161"/>
      <c r="XK161"/>
      <c r="XL161"/>
      <c r="XM161"/>
      <c r="XN161"/>
      <c r="XO161"/>
      <c r="XP161"/>
      <c r="XQ161"/>
      <c r="XR161"/>
      <c r="XS161"/>
      <c r="XT161"/>
      <c r="XU161"/>
      <c r="XV161"/>
      <c r="XW161"/>
      <c r="XX161"/>
      <c r="XY161"/>
      <c r="XZ161"/>
      <c r="YA161"/>
      <c r="YB161"/>
      <c r="YC161"/>
      <c r="YD161"/>
      <c r="YE161"/>
      <c r="YF161"/>
      <c r="YG161"/>
      <c r="YH161"/>
      <c r="YI161"/>
      <c r="YJ161"/>
      <c r="YK161"/>
      <c r="YL161"/>
      <c r="YM161"/>
      <c r="YN161"/>
      <c r="YO161"/>
      <c r="YP161"/>
      <c r="YQ161"/>
      <c r="YR161"/>
      <c r="YS161"/>
      <c r="YT161"/>
      <c r="YU161"/>
      <c r="YV161"/>
      <c r="YW161"/>
      <c r="YX161"/>
      <c r="YY161"/>
      <c r="YZ161"/>
      <c r="ZA161"/>
      <c r="ZB161"/>
      <c r="ZC161"/>
      <c r="ZD161"/>
      <c r="ZE161"/>
      <c r="ZF161"/>
      <c r="ZG161"/>
      <c r="ZH161"/>
      <c r="ZI161"/>
      <c r="ZJ161"/>
      <c r="ZK161"/>
      <c r="ZL161"/>
      <c r="ZM161"/>
      <c r="ZN161"/>
      <c r="ZO161"/>
      <c r="ZP161"/>
      <c r="ZQ161"/>
      <c r="ZR161"/>
      <c r="ZS161"/>
      <c r="ZT161"/>
      <c r="ZU161"/>
      <c r="ZV161"/>
      <c r="ZW161"/>
      <c r="ZX161"/>
      <c r="ZY161"/>
      <c r="ZZ161"/>
    </row>
    <row r="162" spans="1:702" s="18" customFormat="1">
      <c r="A162" s="63" t="s">
        <v>326</v>
      </c>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c r="LQ162"/>
      <c r="LR162"/>
      <c r="LS162"/>
      <c r="LT162"/>
      <c r="LU162"/>
      <c r="LV162"/>
      <c r="LW162"/>
      <c r="LX162"/>
      <c r="LY162"/>
      <c r="LZ162"/>
      <c r="MA162"/>
      <c r="MB162"/>
      <c r="MC162"/>
      <c r="MD162"/>
      <c r="ME162"/>
      <c r="MF162"/>
      <c r="MG162"/>
      <c r="MH162"/>
      <c r="MI162"/>
      <c r="MJ162"/>
      <c r="MK162"/>
      <c r="ML162"/>
      <c r="MM162"/>
      <c r="MN162"/>
      <c r="MO162"/>
      <c r="MP162"/>
      <c r="MQ162"/>
      <c r="MR162"/>
      <c r="MS162"/>
      <c r="MT162"/>
      <c r="MU162"/>
      <c r="MV162"/>
      <c r="MW162"/>
      <c r="MX162"/>
      <c r="MY162"/>
      <c r="MZ162"/>
      <c r="NA162"/>
      <c r="NB162"/>
      <c r="NC162"/>
      <c r="ND162"/>
      <c r="NE162"/>
      <c r="NF162"/>
      <c r="NG162"/>
      <c r="NH162"/>
      <c r="NI162"/>
      <c r="NJ162"/>
      <c r="NK162"/>
      <c r="NL162"/>
      <c r="NM162"/>
      <c r="NN162"/>
      <c r="NO162"/>
      <c r="NP162"/>
      <c r="NQ162"/>
      <c r="NR162"/>
      <c r="NS162"/>
      <c r="NT162"/>
      <c r="NU162"/>
      <c r="NV162"/>
      <c r="NW162"/>
      <c r="NX162"/>
      <c r="NY162"/>
      <c r="NZ162"/>
      <c r="OA162"/>
      <c r="OB162"/>
      <c r="OC162"/>
      <c r="OD162"/>
      <c r="OE162"/>
      <c r="OF162"/>
      <c r="OG162"/>
      <c r="OH162"/>
      <c r="OI162"/>
      <c r="OJ162"/>
      <c r="OK162"/>
      <c r="OL162"/>
      <c r="OM162"/>
      <c r="ON162"/>
      <c r="OO162"/>
      <c r="OP162"/>
      <c r="OQ162"/>
      <c r="OR162"/>
      <c r="OS162"/>
      <c r="OT162"/>
      <c r="OU162"/>
      <c r="OV162"/>
      <c r="OW162"/>
      <c r="OX162"/>
      <c r="OY162"/>
      <c r="OZ162"/>
      <c r="PA162"/>
      <c r="PB162"/>
      <c r="PC162"/>
      <c r="PD162"/>
      <c r="PE162"/>
      <c r="PF162"/>
      <c r="PG162"/>
      <c r="PH162"/>
      <c r="PI162"/>
      <c r="PJ162"/>
      <c r="PK162"/>
      <c r="PL162"/>
      <c r="PM162"/>
      <c r="PN162"/>
      <c r="PO162"/>
      <c r="PP162"/>
      <c r="PQ162"/>
      <c r="PR162"/>
      <c r="PS162"/>
      <c r="PT162"/>
      <c r="PU162"/>
      <c r="PV162"/>
      <c r="PW162"/>
      <c r="PX162"/>
      <c r="PY162"/>
      <c r="PZ162"/>
      <c r="QA162"/>
      <c r="QB162"/>
      <c r="QC162"/>
      <c r="QD162"/>
      <c r="QE162"/>
      <c r="QF162"/>
      <c r="QG162"/>
      <c r="QH162"/>
      <c r="QI162"/>
      <c r="QJ162"/>
      <c r="QK162"/>
      <c r="QL162"/>
      <c r="QM162"/>
      <c r="QN162"/>
      <c r="QO162"/>
      <c r="QP162"/>
      <c r="QQ162"/>
      <c r="QR162"/>
      <c r="QS162"/>
      <c r="QT162"/>
      <c r="QU162"/>
      <c r="QV162"/>
      <c r="QW162"/>
      <c r="QX162"/>
      <c r="QY162"/>
      <c r="QZ162"/>
      <c r="RA162"/>
      <c r="RB162"/>
      <c r="RC162"/>
      <c r="RD162"/>
      <c r="RE162"/>
      <c r="RF162"/>
      <c r="RG162"/>
      <c r="RH162"/>
      <c r="RI162"/>
      <c r="RJ162"/>
      <c r="RK162"/>
      <c r="RL162"/>
      <c r="RM162"/>
      <c r="RN162"/>
      <c r="RO162"/>
      <c r="RP162"/>
      <c r="RQ162"/>
      <c r="RR162"/>
      <c r="RS162"/>
      <c r="RT162"/>
      <c r="RU162"/>
      <c r="RV162"/>
      <c r="RW162"/>
      <c r="RX162"/>
      <c r="RY162"/>
      <c r="RZ162"/>
      <c r="SA162"/>
      <c r="SB162"/>
      <c r="SC162"/>
      <c r="SD162"/>
      <c r="SE162"/>
      <c r="SF162"/>
      <c r="SG162"/>
      <c r="SH162"/>
      <c r="SI162"/>
      <c r="SJ162"/>
      <c r="SK162"/>
      <c r="SL162"/>
      <c r="SM162"/>
      <c r="SN162"/>
      <c r="SO162"/>
      <c r="SP162"/>
      <c r="SQ162"/>
      <c r="SR162"/>
      <c r="SS162"/>
      <c r="ST162"/>
      <c r="SU162"/>
      <c r="SV162"/>
      <c r="SW162"/>
      <c r="SX162"/>
      <c r="SY162"/>
      <c r="SZ162"/>
      <c r="TA162"/>
      <c r="TB162"/>
      <c r="TC162"/>
      <c r="TD162"/>
      <c r="TE162"/>
      <c r="TF162"/>
      <c r="TG162"/>
      <c r="TH162"/>
      <c r="TI162"/>
      <c r="TJ162"/>
      <c r="TK162"/>
      <c r="TL162"/>
      <c r="TM162"/>
      <c r="TN162"/>
      <c r="TO162"/>
      <c r="TP162"/>
      <c r="TQ162"/>
      <c r="TR162"/>
      <c r="TS162"/>
      <c r="TT162"/>
      <c r="TU162"/>
      <c r="TV162"/>
      <c r="TW162"/>
      <c r="TX162"/>
      <c r="TY162"/>
      <c r="TZ162"/>
      <c r="UA162"/>
      <c r="UB162"/>
      <c r="UC162"/>
      <c r="UD162"/>
      <c r="UE162"/>
      <c r="UF162"/>
      <c r="UG162"/>
      <c r="UH162"/>
      <c r="UI162"/>
      <c r="UJ162"/>
      <c r="UK162"/>
      <c r="UL162"/>
      <c r="UM162"/>
      <c r="UN162"/>
      <c r="UO162"/>
      <c r="UP162"/>
      <c r="UQ162"/>
      <c r="UR162"/>
      <c r="US162"/>
      <c r="UT162"/>
      <c r="UU162"/>
      <c r="UV162"/>
      <c r="UW162"/>
      <c r="UX162"/>
      <c r="UY162"/>
      <c r="UZ162"/>
      <c r="VA162"/>
      <c r="VB162"/>
      <c r="VC162"/>
      <c r="VD162"/>
      <c r="VE162"/>
      <c r="VF162"/>
      <c r="VG162"/>
      <c r="VH162"/>
      <c r="VI162"/>
      <c r="VJ162"/>
      <c r="VK162"/>
      <c r="VL162"/>
      <c r="VM162"/>
      <c r="VN162"/>
      <c r="VO162"/>
      <c r="VP162"/>
      <c r="VQ162"/>
      <c r="VR162"/>
      <c r="VS162"/>
      <c r="VT162"/>
      <c r="VU162"/>
      <c r="VV162"/>
      <c r="VW162"/>
      <c r="VX162"/>
      <c r="VY162"/>
      <c r="VZ162"/>
      <c r="WA162"/>
      <c r="WB162"/>
      <c r="WC162"/>
      <c r="WD162"/>
      <c r="WE162"/>
      <c r="WF162"/>
      <c r="WG162"/>
      <c r="WH162"/>
      <c r="WI162"/>
      <c r="WJ162"/>
      <c r="WK162"/>
      <c r="WL162"/>
      <c r="WM162"/>
      <c r="WN162"/>
      <c r="WO162"/>
      <c r="WP162"/>
      <c r="WQ162"/>
      <c r="WR162"/>
      <c r="WS162"/>
      <c r="WT162"/>
      <c r="WU162"/>
      <c r="WV162"/>
      <c r="WW162"/>
      <c r="WX162"/>
      <c r="WY162"/>
      <c r="WZ162"/>
      <c r="XA162"/>
      <c r="XB162"/>
      <c r="XC162"/>
      <c r="XD162"/>
      <c r="XE162"/>
      <c r="XF162"/>
      <c r="XG162"/>
      <c r="XH162"/>
      <c r="XI162"/>
      <c r="XJ162"/>
      <c r="XK162"/>
      <c r="XL162"/>
      <c r="XM162"/>
      <c r="XN162"/>
      <c r="XO162"/>
      <c r="XP162"/>
      <c r="XQ162"/>
      <c r="XR162"/>
      <c r="XS162"/>
      <c r="XT162"/>
      <c r="XU162"/>
      <c r="XV162"/>
      <c r="XW162"/>
      <c r="XX162"/>
      <c r="XY162"/>
      <c r="XZ162"/>
      <c r="YA162"/>
      <c r="YB162"/>
      <c r="YC162"/>
      <c r="YD162"/>
      <c r="YE162"/>
      <c r="YF162"/>
      <c r="YG162"/>
      <c r="YH162"/>
      <c r="YI162"/>
      <c r="YJ162"/>
      <c r="YK162"/>
      <c r="YL162"/>
      <c r="YM162"/>
      <c r="YN162"/>
      <c r="YO162"/>
      <c r="YP162"/>
      <c r="YQ162"/>
      <c r="YR162"/>
      <c r="YS162"/>
      <c r="YT162"/>
      <c r="YU162"/>
      <c r="YV162"/>
      <c r="YW162"/>
      <c r="YX162"/>
      <c r="YY162"/>
      <c r="YZ162"/>
      <c r="ZA162"/>
      <c r="ZB162"/>
      <c r="ZC162"/>
      <c r="ZD162"/>
      <c r="ZE162"/>
      <c r="ZF162"/>
      <c r="ZG162"/>
      <c r="ZH162"/>
      <c r="ZI162"/>
      <c r="ZJ162"/>
      <c r="ZK162"/>
      <c r="ZL162"/>
      <c r="ZM162"/>
      <c r="ZN162"/>
      <c r="ZO162"/>
      <c r="ZP162"/>
      <c r="ZQ162"/>
      <c r="ZR162"/>
      <c r="ZS162"/>
      <c r="ZT162"/>
      <c r="ZU162"/>
      <c r="ZV162"/>
      <c r="ZW162"/>
      <c r="ZX162"/>
      <c r="ZY162"/>
      <c r="ZZ162"/>
    </row>
    <row r="163" spans="1:702" s="18" customFormat="1">
      <c r="A163" s="149" t="s">
        <v>327</v>
      </c>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c r="LQ163"/>
      <c r="LR163"/>
      <c r="LS163"/>
      <c r="LT163"/>
      <c r="LU163"/>
      <c r="LV163"/>
      <c r="LW163"/>
      <c r="LX163"/>
      <c r="LY163"/>
      <c r="LZ163"/>
      <c r="MA163"/>
      <c r="MB163"/>
      <c r="MC163"/>
      <c r="MD163"/>
      <c r="ME163"/>
      <c r="MF163"/>
      <c r="MG163"/>
      <c r="MH163"/>
      <c r="MI163"/>
      <c r="MJ163"/>
      <c r="MK163"/>
      <c r="ML163"/>
      <c r="MM163"/>
      <c r="MN163"/>
      <c r="MO163"/>
      <c r="MP163"/>
      <c r="MQ163"/>
      <c r="MR163"/>
      <c r="MS163"/>
      <c r="MT163"/>
      <c r="MU163"/>
      <c r="MV163"/>
      <c r="MW163"/>
      <c r="MX163"/>
      <c r="MY163"/>
      <c r="MZ163"/>
      <c r="NA163"/>
      <c r="NB163"/>
      <c r="NC163"/>
      <c r="ND163"/>
      <c r="NE163"/>
      <c r="NF163"/>
      <c r="NG163"/>
      <c r="NH163"/>
      <c r="NI163"/>
      <c r="NJ163"/>
      <c r="NK163"/>
      <c r="NL163"/>
      <c r="NM163"/>
      <c r="NN163"/>
      <c r="NO163"/>
      <c r="NP163"/>
      <c r="NQ163"/>
      <c r="NR163"/>
      <c r="NS163"/>
      <c r="NT163"/>
      <c r="NU163"/>
      <c r="NV163"/>
      <c r="NW163"/>
      <c r="NX163"/>
      <c r="NY163"/>
      <c r="NZ163"/>
      <c r="OA163"/>
      <c r="OB163"/>
      <c r="OC163"/>
      <c r="OD163"/>
      <c r="OE163"/>
      <c r="OF163"/>
      <c r="OG163"/>
      <c r="OH163"/>
      <c r="OI163"/>
      <c r="OJ163"/>
      <c r="OK163"/>
      <c r="OL163"/>
      <c r="OM163"/>
      <c r="ON163"/>
      <c r="OO163"/>
      <c r="OP163"/>
      <c r="OQ163"/>
      <c r="OR163"/>
      <c r="OS163"/>
      <c r="OT163"/>
      <c r="OU163"/>
      <c r="OV163"/>
      <c r="OW163"/>
      <c r="OX163"/>
      <c r="OY163"/>
      <c r="OZ163"/>
      <c r="PA163"/>
      <c r="PB163"/>
      <c r="PC163"/>
      <c r="PD163"/>
      <c r="PE163"/>
      <c r="PF163"/>
      <c r="PG163"/>
      <c r="PH163"/>
      <c r="PI163"/>
      <c r="PJ163"/>
      <c r="PK163"/>
      <c r="PL163"/>
      <c r="PM163"/>
      <c r="PN163"/>
      <c r="PO163"/>
      <c r="PP163"/>
      <c r="PQ163"/>
      <c r="PR163"/>
      <c r="PS163"/>
      <c r="PT163"/>
      <c r="PU163"/>
      <c r="PV163"/>
      <c r="PW163"/>
      <c r="PX163"/>
      <c r="PY163"/>
      <c r="PZ163"/>
      <c r="QA163"/>
      <c r="QB163"/>
      <c r="QC163"/>
      <c r="QD163"/>
      <c r="QE163"/>
      <c r="QF163"/>
      <c r="QG163"/>
      <c r="QH163"/>
      <c r="QI163"/>
      <c r="QJ163"/>
      <c r="QK163"/>
      <c r="QL163"/>
      <c r="QM163"/>
      <c r="QN163"/>
      <c r="QO163"/>
      <c r="QP163"/>
      <c r="QQ163"/>
      <c r="QR163"/>
      <c r="QS163"/>
      <c r="QT163"/>
      <c r="QU163"/>
      <c r="QV163"/>
      <c r="QW163"/>
      <c r="QX163"/>
      <c r="QY163"/>
      <c r="QZ163"/>
      <c r="RA163"/>
      <c r="RB163"/>
      <c r="RC163"/>
      <c r="RD163"/>
      <c r="RE163"/>
      <c r="RF163"/>
      <c r="RG163"/>
      <c r="RH163"/>
      <c r="RI163"/>
      <c r="RJ163"/>
      <c r="RK163"/>
      <c r="RL163"/>
      <c r="RM163"/>
      <c r="RN163"/>
      <c r="RO163"/>
      <c r="RP163"/>
      <c r="RQ163"/>
      <c r="RR163"/>
      <c r="RS163"/>
      <c r="RT163"/>
      <c r="RU163"/>
      <c r="RV163"/>
      <c r="RW163"/>
      <c r="RX163"/>
      <c r="RY163"/>
      <c r="RZ163"/>
      <c r="SA163"/>
      <c r="SB163"/>
      <c r="SC163"/>
      <c r="SD163"/>
      <c r="SE163"/>
      <c r="SF163"/>
      <c r="SG163"/>
      <c r="SH163"/>
      <c r="SI163"/>
      <c r="SJ163"/>
      <c r="SK163"/>
      <c r="SL163"/>
      <c r="SM163"/>
      <c r="SN163"/>
      <c r="SO163"/>
      <c r="SP163"/>
      <c r="SQ163"/>
      <c r="SR163"/>
      <c r="SS163"/>
      <c r="ST163"/>
      <c r="SU163"/>
      <c r="SV163"/>
      <c r="SW163"/>
      <c r="SX163"/>
      <c r="SY163"/>
      <c r="SZ163"/>
      <c r="TA163"/>
      <c r="TB163"/>
      <c r="TC163"/>
      <c r="TD163"/>
      <c r="TE163"/>
      <c r="TF163"/>
      <c r="TG163"/>
      <c r="TH163"/>
      <c r="TI163"/>
      <c r="TJ163"/>
      <c r="TK163"/>
      <c r="TL163"/>
      <c r="TM163"/>
      <c r="TN163"/>
      <c r="TO163"/>
      <c r="TP163"/>
      <c r="TQ163"/>
      <c r="TR163"/>
      <c r="TS163"/>
      <c r="TT163"/>
      <c r="TU163"/>
      <c r="TV163"/>
      <c r="TW163"/>
      <c r="TX163"/>
      <c r="TY163"/>
      <c r="TZ163"/>
      <c r="UA163"/>
      <c r="UB163"/>
      <c r="UC163"/>
      <c r="UD163"/>
      <c r="UE163"/>
      <c r="UF163"/>
      <c r="UG163"/>
      <c r="UH163"/>
      <c r="UI163"/>
      <c r="UJ163"/>
      <c r="UK163"/>
      <c r="UL163"/>
      <c r="UM163"/>
      <c r="UN163"/>
      <c r="UO163"/>
      <c r="UP163"/>
      <c r="UQ163"/>
      <c r="UR163"/>
      <c r="US163"/>
      <c r="UT163"/>
      <c r="UU163"/>
      <c r="UV163"/>
      <c r="UW163"/>
      <c r="UX163"/>
      <c r="UY163"/>
      <c r="UZ163"/>
      <c r="VA163"/>
      <c r="VB163"/>
      <c r="VC163"/>
      <c r="VD163"/>
      <c r="VE163"/>
      <c r="VF163"/>
      <c r="VG163"/>
      <c r="VH163"/>
      <c r="VI163"/>
      <c r="VJ163"/>
      <c r="VK163"/>
      <c r="VL163"/>
      <c r="VM163"/>
      <c r="VN163"/>
      <c r="VO163"/>
      <c r="VP163"/>
      <c r="VQ163"/>
      <c r="VR163"/>
      <c r="VS163"/>
      <c r="VT163"/>
      <c r="VU163"/>
      <c r="VV163"/>
      <c r="VW163"/>
      <c r="VX163"/>
      <c r="VY163"/>
      <c r="VZ163"/>
      <c r="WA163"/>
      <c r="WB163"/>
      <c r="WC163"/>
      <c r="WD163"/>
      <c r="WE163"/>
      <c r="WF163"/>
      <c r="WG163"/>
      <c r="WH163"/>
      <c r="WI163"/>
      <c r="WJ163"/>
      <c r="WK163"/>
      <c r="WL163"/>
      <c r="WM163"/>
      <c r="WN163"/>
      <c r="WO163"/>
      <c r="WP163"/>
      <c r="WQ163"/>
      <c r="WR163"/>
      <c r="WS163"/>
      <c r="WT163"/>
      <c r="WU163"/>
      <c r="WV163"/>
      <c r="WW163"/>
      <c r="WX163"/>
      <c r="WY163"/>
      <c r="WZ163"/>
      <c r="XA163"/>
      <c r="XB163"/>
      <c r="XC163"/>
      <c r="XD163"/>
      <c r="XE163"/>
      <c r="XF163"/>
      <c r="XG163"/>
      <c r="XH163"/>
      <c r="XI163"/>
      <c r="XJ163"/>
      <c r="XK163"/>
      <c r="XL163"/>
      <c r="XM163"/>
      <c r="XN163"/>
      <c r="XO163"/>
      <c r="XP163"/>
      <c r="XQ163"/>
      <c r="XR163"/>
      <c r="XS163"/>
      <c r="XT163"/>
      <c r="XU163"/>
      <c r="XV163"/>
      <c r="XW163"/>
      <c r="XX163"/>
      <c r="XY163"/>
      <c r="XZ163"/>
      <c r="YA163"/>
      <c r="YB163"/>
      <c r="YC163"/>
      <c r="YD163"/>
      <c r="YE163"/>
      <c r="YF163"/>
      <c r="YG163"/>
      <c r="YH163"/>
      <c r="YI163"/>
      <c r="YJ163"/>
      <c r="YK163"/>
      <c r="YL163"/>
      <c r="YM163"/>
      <c r="YN163"/>
      <c r="YO163"/>
      <c r="YP163"/>
      <c r="YQ163"/>
      <c r="YR163"/>
      <c r="YS163"/>
      <c r="YT163"/>
      <c r="YU163"/>
      <c r="YV163"/>
      <c r="YW163"/>
      <c r="YX163"/>
      <c r="YY163"/>
      <c r="YZ163"/>
      <c r="ZA163"/>
      <c r="ZB163"/>
      <c r="ZC163"/>
      <c r="ZD163"/>
      <c r="ZE163"/>
      <c r="ZF163"/>
      <c r="ZG163"/>
      <c r="ZH163"/>
      <c r="ZI163"/>
      <c r="ZJ163"/>
      <c r="ZK163"/>
      <c r="ZL163"/>
      <c r="ZM163"/>
      <c r="ZN163"/>
      <c r="ZO163"/>
      <c r="ZP163"/>
      <c r="ZQ163"/>
      <c r="ZR163"/>
      <c r="ZS163"/>
      <c r="ZT163"/>
      <c r="ZU163"/>
      <c r="ZV163"/>
      <c r="ZW163"/>
      <c r="ZX163"/>
      <c r="ZY163"/>
      <c r="ZZ163"/>
    </row>
    <row r="164" spans="1:702" s="18" customFormat="1">
      <c r="A164" s="16" t="s">
        <v>175</v>
      </c>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c r="LQ164"/>
      <c r="LR164"/>
      <c r="LS164"/>
      <c r="LT164"/>
      <c r="LU164"/>
      <c r="LV164"/>
      <c r="LW164"/>
      <c r="LX164"/>
      <c r="LY164"/>
      <c r="LZ164"/>
      <c r="MA164"/>
      <c r="MB164"/>
      <c r="MC164"/>
      <c r="MD164"/>
      <c r="ME164"/>
      <c r="MF164"/>
      <c r="MG164"/>
      <c r="MH164"/>
      <c r="MI164"/>
      <c r="MJ164"/>
      <c r="MK164"/>
      <c r="ML164"/>
      <c r="MM164"/>
      <c r="MN164"/>
      <c r="MO164"/>
      <c r="MP164"/>
      <c r="MQ164"/>
      <c r="MR164"/>
      <c r="MS164"/>
      <c r="MT164"/>
      <c r="MU164"/>
      <c r="MV164"/>
      <c r="MW164"/>
      <c r="MX164"/>
      <c r="MY164"/>
      <c r="MZ164"/>
      <c r="NA164"/>
      <c r="NB164"/>
      <c r="NC164"/>
      <c r="ND164"/>
      <c r="NE164"/>
      <c r="NF164"/>
      <c r="NG164"/>
      <c r="NH164"/>
      <c r="NI164"/>
      <c r="NJ164"/>
      <c r="NK164"/>
      <c r="NL164"/>
      <c r="NM164"/>
      <c r="NN164"/>
      <c r="NO164"/>
      <c r="NP164"/>
      <c r="NQ164"/>
      <c r="NR164"/>
      <c r="NS164"/>
      <c r="NT164"/>
      <c r="NU164"/>
      <c r="NV164"/>
      <c r="NW164"/>
      <c r="NX164"/>
      <c r="NY164"/>
      <c r="NZ164"/>
      <c r="OA164"/>
      <c r="OB164"/>
      <c r="OC164"/>
      <c r="OD164"/>
      <c r="OE164"/>
      <c r="OF164"/>
      <c r="OG164"/>
      <c r="OH164"/>
      <c r="OI164"/>
      <c r="OJ164"/>
      <c r="OK164"/>
      <c r="OL164"/>
      <c r="OM164"/>
      <c r="ON164"/>
      <c r="OO164"/>
      <c r="OP164"/>
      <c r="OQ164"/>
      <c r="OR164"/>
      <c r="OS164"/>
      <c r="OT164"/>
      <c r="OU164"/>
      <c r="OV164"/>
      <c r="OW164"/>
      <c r="OX164"/>
      <c r="OY164"/>
      <c r="OZ164"/>
      <c r="PA164"/>
      <c r="PB164"/>
      <c r="PC164"/>
      <c r="PD164"/>
      <c r="PE164"/>
      <c r="PF164"/>
      <c r="PG164"/>
      <c r="PH164"/>
      <c r="PI164"/>
      <c r="PJ164"/>
      <c r="PK164"/>
      <c r="PL164"/>
      <c r="PM164"/>
      <c r="PN164"/>
      <c r="PO164"/>
      <c r="PP164"/>
      <c r="PQ164"/>
      <c r="PR164"/>
      <c r="PS164"/>
      <c r="PT164"/>
      <c r="PU164"/>
      <c r="PV164"/>
      <c r="PW164"/>
      <c r="PX164"/>
      <c r="PY164"/>
      <c r="PZ164"/>
      <c r="QA164"/>
      <c r="QB164"/>
      <c r="QC164"/>
      <c r="QD164"/>
      <c r="QE164"/>
      <c r="QF164"/>
      <c r="QG164"/>
      <c r="QH164"/>
      <c r="QI164"/>
      <c r="QJ164"/>
      <c r="QK164"/>
      <c r="QL164"/>
      <c r="QM164"/>
      <c r="QN164"/>
      <c r="QO164"/>
      <c r="QP164"/>
      <c r="QQ164"/>
      <c r="QR164"/>
      <c r="QS164"/>
      <c r="QT164"/>
      <c r="QU164"/>
      <c r="QV164"/>
      <c r="QW164"/>
      <c r="QX164"/>
      <c r="QY164"/>
      <c r="QZ164"/>
      <c r="RA164"/>
      <c r="RB164"/>
      <c r="RC164"/>
      <c r="RD164"/>
      <c r="RE164"/>
      <c r="RF164"/>
      <c r="RG164"/>
      <c r="RH164"/>
      <c r="RI164"/>
      <c r="RJ164"/>
      <c r="RK164"/>
      <c r="RL164"/>
      <c r="RM164"/>
      <c r="RN164"/>
      <c r="RO164"/>
      <c r="RP164"/>
      <c r="RQ164"/>
      <c r="RR164"/>
      <c r="RS164"/>
      <c r="RT164"/>
      <c r="RU164"/>
      <c r="RV164"/>
      <c r="RW164"/>
      <c r="RX164"/>
      <c r="RY164"/>
      <c r="RZ164"/>
      <c r="SA164"/>
      <c r="SB164"/>
      <c r="SC164"/>
      <c r="SD164"/>
      <c r="SE164"/>
      <c r="SF164"/>
      <c r="SG164"/>
      <c r="SH164"/>
      <c r="SI164"/>
      <c r="SJ164"/>
      <c r="SK164"/>
      <c r="SL164"/>
      <c r="SM164"/>
      <c r="SN164"/>
      <c r="SO164"/>
      <c r="SP164"/>
      <c r="SQ164"/>
      <c r="SR164"/>
      <c r="SS164"/>
      <c r="ST164"/>
      <c r="SU164"/>
      <c r="SV164"/>
      <c r="SW164"/>
      <c r="SX164"/>
      <c r="SY164"/>
      <c r="SZ164"/>
      <c r="TA164"/>
      <c r="TB164"/>
      <c r="TC164"/>
      <c r="TD164"/>
      <c r="TE164"/>
      <c r="TF164"/>
      <c r="TG164"/>
      <c r="TH164"/>
      <c r="TI164"/>
      <c r="TJ164"/>
      <c r="TK164"/>
      <c r="TL164"/>
      <c r="TM164"/>
      <c r="TN164"/>
      <c r="TO164"/>
      <c r="TP164"/>
      <c r="TQ164"/>
      <c r="TR164"/>
      <c r="TS164"/>
      <c r="TT164"/>
      <c r="TU164"/>
      <c r="TV164"/>
      <c r="TW164"/>
      <c r="TX164"/>
      <c r="TY164"/>
      <c r="TZ164"/>
      <c r="UA164"/>
      <c r="UB164"/>
      <c r="UC164"/>
      <c r="UD164"/>
      <c r="UE164"/>
      <c r="UF164"/>
      <c r="UG164"/>
      <c r="UH164"/>
      <c r="UI164"/>
      <c r="UJ164"/>
      <c r="UK164"/>
      <c r="UL164"/>
      <c r="UM164"/>
      <c r="UN164"/>
      <c r="UO164"/>
      <c r="UP164"/>
      <c r="UQ164"/>
      <c r="UR164"/>
      <c r="US164"/>
      <c r="UT164"/>
      <c r="UU164"/>
      <c r="UV164"/>
      <c r="UW164"/>
      <c r="UX164"/>
      <c r="UY164"/>
      <c r="UZ164"/>
      <c r="VA164"/>
      <c r="VB164"/>
      <c r="VC164"/>
      <c r="VD164"/>
      <c r="VE164"/>
      <c r="VF164"/>
      <c r="VG164"/>
      <c r="VH164"/>
      <c r="VI164"/>
      <c r="VJ164"/>
      <c r="VK164"/>
      <c r="VL164"/>
      <c r="VM164"/>
      <c r="VN164"/>
      <c r="VO164"/>
      <c r="VP164"/>
      <c r="VQ164"/>
      <c r="VR164"/>
      <c r="VS164"/>
      <c r="VT164"/>
      <c r="VU164"/>
      <c r="VV164"/>
      <c r="VW164"/>
      <c r="VX164"/>
      <c r="VY164"/>
      <c r="VZ164"/>
      <c r="WA164"/>
      <c r="WB164"/>
      <c r="WC164"/>
      <c r="WD164"/>
      <c r="WE164"/>
      <c r="WF164"/>
      <c r="WG164"/>
      <c r="WH164"/>
      <c r="WI164"/>
      <c r="WJ164"/>
      <c r="WK164"/>
      <c r="WL164"/>
      <c r="WM164"/>
      <c r="WN164"/>
      <c r="WO164"/>
      <c r="WP164"/>
      <c r="WQ164"/>
      <c r="WR164"/>
      <c r="WS164"/>
      <c r="WT164"/>
      <c r="WU164"/>
      <c r="WV164"/>
      <c r="WW164"/>
      <c r="WX164"/>
      <c r="WY164"/>
      <c r="WZ164"/>
      <c r="XA164"/>
      <c r="XB164"/>
      <c r="XC164"/>
      <c r="XD164"/>
      <c r="XE164"/>
      <c r="XF164"/>
      <c r="XG164"/>
      <c r="XH164"/>
      <c r="XI164"/>
      <c r="XJ164"/>
      <c r="XK164"/>
      <c r="XL164"/>
      <c r="XM164"/>
      <c r="XN164"/>
      <c r="XO164"/>
      <c r="XP164"/>
      <c r="XQ164"/>
      <c r="XR164"/>
      <c r="XS164"/>
      <c r="XT164"/>
      <c r="XU164"/>
      <c r="XV164"/>
      <c r="XW164"/>
      <c r="XX164"/>
      <c r="XY164"/>
      <c r="XZ164"/>
      <c r="YA164"/>
      <c r="YB164"/>
      <c r="YC164"/>
      <c r="YD164"/>
      <c r="YE164"/>
      <c r="YF164"/>
      <c r="YG164"/>
      <c r="YH164"/>
      <c r="YI164"/>
      <c r="YJ164"/>
      <c r="YK164"/>
      <c r="YL164"/>
      <c r="YM164"/>
      <c r="YN164"/>
      <c r="YO164"/>
      <c r="YP164"/>
      <c r="YQ164"/>
      <c r="YR164"/>
      <c r="YS164"/>
      <c r="YT164"/>
      <c r="YU164"/>
      <c r="YV164"/>
      <c r="YW164"/>
      <c r="YX164"/>
      <c r="YY164"/>
      <c r="YZ164"/>
      <c r="ZA164"/>
      <c r="ZB164"/>
      <c r="ZC164"/>
      <c r="ZD164"/>
      <c r="ZE164"/>
      <c r="ZF164"/>
      <c r="ZG164"/>
      <c r="ZH164"/>
      <c r="ZI164"/>
      <c r="ZJ164"/>
      <c r="ZK164"/>
      <c r="ZL164"/>
      <c r="ZM164"/>
      <c r="ZN164"/>
      <c r="ZO164"/>
      <c r="ZP164"/>
      <c r="ZQ164"/>
      <c r="ZR164"/>
      <c r="ZS164"/>
      <c r="ZT164"/>
      <c r="ZU164"/>
      <c r="ZV164"/>
      <c r="ZW164"/>
      <c r="ZX164"/>
      <c r="ZY164"/>
      <c r="ZZ164"/>
    </row>
    <row r="165" spans="1:702" s="18" customFormat="1">
      <c r="A165" s="16" t="s">
        <v>68</v>
      </c>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c r="LP165"/>
      <c r="LQ165"/>
      <c r="LR165"/>
      <c r="LS165"/>
      <c r="LT165"/>
      <c r="LU165"/>
      <c r="LV165"/>
      <c r="LW165"/>
      <c r="LX165"/>
      <c r="LY165"/>
      <c r="LZ165"/>
      <c r="MA165"/>
      <c r="MB165"/>
      <c r="MC165"/>
      <c r="MD165"/>
      <c r="ME165"/>
      <c r="MF165"/>
      <c r="MG165"/>
      <c r="MH165"/>
      <c r="MI165"/>
      <c r="MJ165"/>
      <c r="MK165"/>
      <c r="ML165"/>
      <c r="MM165"/>
      <c r="MN165"/>
      <c r="MO165"/>
      <c r="MP165"/>
      <c r="MQ165"/>
      <c r="MR165"/>
      <c r="MS165"/>
      <c r="MT165"/>
      <c r="MU165"/>
      <c r="MV165"/>
      <c r="MW165"/>
      <c r="MX165"/>
      <c r="MY165"/>
      <c r="MZ165"/>
      <c r="NA165"/>
      <c r="NB165"/>
      <c r="NC165"/>
      <c r="ND165"/>
      <c r="NE165"/>
      <c r="NF165"/>
      <c r="NG165"/>
      <c r="NH165"/>
      <c r="NI165"/>
      <c r="NJ165"/>
      <c r="NK165"/>
      <c r="NL165"/>
      <c r="NM165"/>
      <c r="NN165"/>
      <c r="NO165"/>
      <c r="NP165"/>
      <c r="NQ165"/>
      <c r="NR165"/>
      <c r="NS165"/>
      <c r="NT165"/>
      <c r="NU165"/>
      <c r="NV165"/>
      <c r="NW165"/>
      <c r="NX165"/>
      <c r="NY165"/>
      <c r="NZ165"/>
      <c r="OA165"/>
      <c r="OB165"/>
      <c r="OC165"/>
      <c r="OD165"/>
      <c r="OE165"/>
      <c r="OF165"/>
      <c r="OG165"/>
      <c r="OH165"/>
      <c r="OI165"/>
      <c r="OJ165"/>
      <c r="OK165"/>
      <c r="OL165"/>
      <c r="OM165"/>
      <c r="ON165"/>
      <c r="OO165"/>
      <c r="OP165"/>
      <c r="OQ165"/>
      <c r="OR165"/>
      <c r="OS165"/>
      <c r="OT165"/>
      <c r="OU165"/>
      <c r="OV165"/>
      <c r="OW165"/>
      <c r="OX165"/>
      <c r="OY165"/>
      <c r="OZ165"/>
      <c r="PA165"/>
      <c r="PB165"/>
      <c r="PC165"/>
      <c r="PD165"/>
      <c r="PE165"/>
      <c r="PF165"/>
      <c r="PG165"/>
      <c r="PH165"/>
      <c r="PI165"/>
      <c r="PJ165"/>
      <c r="PK165"/>
      <c r="PL165"/>
      <c r="PM165"/>
      <c r="PN165"/>
      <c r="PO165"/>
      <c r="PP165"/>
      <c r="PQ165"/>
      <c r="PR165"/>
      <c r="PS165"/>
      <c r="PT165"/>
      <c r="PU165"/>
      <c r="PV165"/>
      <c r="PW165"/>
      <c r="PX165"/>
      <c r="PY165"/>
      <c r="PZ165"/>
      <c r="QA165"/>
      <c r="QB165"/>
      <c r="QC165"/>
      <c r="QD165"/>
      <c r="QE165"/>
      <c r="QF165"/>
      <c r="QG165"/>
      <c r="QH165"/>
      <c r="QI165"/>
      <c r="QJ165"/>
      <c r="QK165"/>
      <c r="QL165"/>
      <c r="QM165"/>
      <c r="QN165"/>
      <c r="QO165"/>
      <c r="QP165"/>
      <c r="QQ165"/>
      <c r="QR165"/>
      <c r="QS165"/>
      <c r="QT165"/>
      <c r="QU165"/>
      <c r="QV165"/>
      <c r="QW165"/>
      <c r="QX165"/>
      <c r="QY165"/>
      <c r="QZ165"/>
      <c r="RA165"/>
      <c r="RB165"/>
      <c r="RC165"/>
      <c r="RD165"/>
      <c r="RE165"/>
      <c r="RF165"/>
      <c r="RG165"/>
      <c r="RH165"/>
      <c r="RI165"/>
      <c r="RJ165"/>
      <c r="RK165"/>
      <c r="RL165"/>
      <c r="RM165"/>
      <c r="RN165"/>
      <c r="RO165"/>
      <c r="RP165"/>
      <c r="RQ165"/>
      <c r="RR165"/>
      <c r="RS165"/>
      <c r="RT165"/>
      <c r="RU165"/>
      <c r="RV165"/>
      <c r="RW165"/>
      <c r="RX165"/>
      <c r="RY165"/>
      <c r="RZ165"/>
      <c r="SA165"/>
      <c r="SB165"/>
      <c r="SC165"/>
      <c r="SD165"/>
      <c r="SE165"/>
      <c r="SF165"/>
      <c r="SG165"/>
      <c r="SH165"/>
      <c r="SI165"/>
      <c r="SJ165"/>
      <c r="SK165"/>
      <c r="SL165"/>
      <c r="SM165"/>
      <c r="SN165"/>
      <c r="SO165"/>
      <c r="SP165"/>
      <c r="SQ165"/>
      <c r="SR165"/>
      <c r="SS165"/>
      <c r="ST165"/>
      <c r="SU165"/>
      <c r="SV165"/>
      <c r="SW165"/>
      <c r="SX165"/>
      <c r="SY165"/>
      <c r="SZ165"/>
      <c r="TA165"/>
      <c r="TB165"/>
      <c r="TC165"/>
      <c r="TD165"/>
      <c r="TE165"/>
      <c r="TF165"/>
      <c r="TG165"/>
      <c r="TH165"/>
      <c r="TI165"/>
      <c r="TJ165"/>
      <c r="TK165"/>
      <c r="TL165"/>
      <c r="TM165"/>
      <c r="TN165"/>
      <c r="TO165"/>
      <c r="TP165"/>
      <c r="TQ165"/>
      <c r="TR165"/>
      <c r="TS165"/>
      <c r="TT165"/>
      <c r="TU165"/>
      <c r="TV165"/>
      <c r="TW165"/>
      <c r="TX165"/>
      <c r="TY165"/>
      <c r="TZ165"/>
      <c r="UA165"/>
      <c r="UB165"/>
      <c r="UC165"/>
      <c r="UD165"/>
      <c r="UE165"/>
      <c r="UF165"/>
      <c r="UG165"/>
      <c r="UH165"/>
      <c r="UI165"/>
      <c r="UJ165"/>
      <c r="UK165"/>
      <c r="UL165"/>
      <c r="UM165"/>
      <c r="UN165"/>
      <c r="UO165"/>
      <c r="UP165"/>
      <c r="UQ165"/>
      <c r="UR165"/>
      <c r="US165"/>
      <c r="UT165"/>
      <c r="UU165"/>
      <c r="UV165"/>
      <c r="UW165"/>
      <c r="UX165"/>
      <c r="UY165"/>
      <c r="UZ165"/>
      <c r="VA165"/>
      <c r="VB165"/>
      <c r="VC165"/>
      <c r="VD165"/>
      <c r="VE165"/>
      <c r="VF165"/>
      <c r="VG165"/>
      <c r="VH165"/>
      <c r="VI165"/>
      <c r="VJ165"/>
      <c r="VK165"/>
      <c r="VL165"/>
      <c r="VM165"/>
      <c r="VN165"/>
      <c r="VO165"/>
      <c r="VP165"/>
      <c r="VQ165"/>
      <c r="VR165"/>
      <c r="VS165"/>
      <c r="VT165"/>
      <c r="VU165"/>
      <c r="VV165"/>
      <c r="VW165"/>
      <c r="VX165"/>
      <c r="VY165"/>
      <c r="VZ165"/>
      <c r="WA165"/>
      <c r="WB165"/>
      <c r="WC165"/>
      <c r="WD165"/>
      <c r="WE165"/>
      <c r="WF165"/>
      <c r="WG165"/>
      <c r="WH165"/>
      <c r="WI165"/>
      <c r="WJ165"/>
      <c r="WK165"/>
      <c r="WL165"/>
      <c r="WM165"/>
      <c r="WN165"/>
      <c r="WO165"/>
      <c r="WP165"/>
      <c r="WQ165"/>
      <c r="WR165"/>
      <c r="WS165"/>
      <c r="WT165"/>
      <c r="WU165"/>
      <c r="WV165"/>
      <c r="WW165"/>
      <c r="WX165"/>
      <c r="WY165"/>
      <c r="WZ165"/>
      <c r="XA165"/>
      <c r="XB165"/>
      <c r="XC165"/>
      <c r="XD165"/>
      <c r="XE165"/>
      <c r="XF165"/>
      <c r="XG165"/>
      <c r="XH165"/>
      <c r="XI165"/>
      <c r="XJ165"/>
      <c r="XK165"/>
      <c r="XL165"/>
      <c r="XM165"/>
      <c r="XN165"/>
      <c r="XO165"/>
      <c r="XP165"/>
      <c r="XQ165"/>
      <c r="XR165"/>
      <c r="XS165"/>
      <c r="XT165"/>
      <c r="XU165"/>
      <c r="XV165"/>
      <c r="XW165"/>
      <c r="XX165"/>
      <c r="XY165"/>
      <c r="XZ165"/>
      <c r="YA165"/>
      <c r="YB165"/>
      <c r="YC165"/>
      <c r="YD165"/>
      <c r="YE165"/>
      <c r="YF165"/>
      <c r="YG165"/>
      <c r="YH165"/>
      <c r="YI165"/>
      <c r="YJ165"/>
      <c r="YK165"/>
      <c r="YL165"/>
      <c r="YM165"/>
      <c r="YN165"/>
      <c r="YO165"/>
      <c r="YP165"/>
      <c r="YQ165"/>
      <c r="YR165"/>
      <c r="YS165"/>
      <c r="YT165"/>
      <c r="YU165"/>
      <c r="YV165"/>
      <c r="YW165"/>
      <c r="YX165"/>
      <c r="YY165"/>
      <c r="YZ165"/>
      <c r="ZA165"/>
      <c r="ZB165"/>
      <c r="ZC165"/>
      <c r="ZD165"/>
      <c r="ZE165"/>
      <c r="ZF165"/>
      <c r="ZG165"/>
      <c r="ZH165"/>
      <c r="ZI165"/>
      <c r="ZJ165"/>
      <c r="ZK165"/>
      <c r="ZL165"/>
      <c r="ZM165"/>
      <c r="ZN165"/>
      <c r="ZO165"/>
      <c r="ZP165"/>
      <c r="ZQ165"/>
      <c r="ZR165"/>
      <c r="ZS165"/>
      <c r="ZT165"/>
      <c r="ZU165"/>
      <c r="ZV165"/>
      <c r="ZW165"/>
      <c r="ZX165"/>
      <c r="ZY165"/>
      <c r="ZZ165"/>
    </row>
    <row r="166" spans="1:702" s="18" customFormat="1">
      <c r="A166" s="16" t="s">
        <v>69</v>
      </c>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c r="LP166"/>
      <c r="LQ166"/>
      <c r="LR166"/>
      <c r="LS166"/>
      <c r="LT166"/>
      <c r="LU166"/>
      <c r="LV166"/>
      <c r="LW166"/>
      <c r="LX166"/>
      <c r="LY166"/>
      <c r="LZ166"/>
      <c r="MA166"/>
      <c r="MB166"/>
      <c r="MC166"/>
      <c r="MD166"/>
      <c r="ME166"/>
      <c r="MF166"/>
      <c r="MG166"/>
      <c r="MH166"/>
      <c r="MI166"/>
      <c r="MJ166"/>
      <c r="MK166"/>
      <c r="ML166"/>
      <c r="MM166"/>
      <c r="MN166"/>
      <c r="MO166"/>
      <c r="MP166"/>
      <c r="MQ166"/>
      <c r="MR166"/>
      <c r="MS166"/>
      <c r="MT166"/>
      <c r="MU166"/>
      <c r="MV166"/>
      <c r="MW166"/>
      <c r="MX166"/>
      <c r="MY166"/>
      <c r="MZ166"/>
      <c r="NA166"/>
      <c r="NB166"/>
      <c r="NC166"/>
      <c r="ND166"/>
      <c r="NE166"/>
      <c r="NF166"/>
      <c r="NG166"/>
      <c r="NH166"/>
      <c r="NI166"/>
      <c r="NJ166"/>
      <c r="NK166"/>
      <c r="NL166"/>
      <c r="NM166"/>
      <c r="NN166"/>
      <c r="NO166"/>
      <c r="NP166"/>
      <c r="NQ166"/>
      <c r="NR166"/>
      <c r="NS166"/>
      <c r="NT166"/>
      <c r="NU166"/>
      <c r="NV166"/>
      <c r="NW166"/>
      <c r="NX166"/>
      <c r="NY166"/>
      <c r="NZ166"/>
      <c r="OA166"/>
      <c r="OB166"/>
      <c r="OC166"/>
      <c r="OD166"/>
      <c r="OE166"/>
      <c r="OF166"/>
      <c r="OG166"/>
      <c r="OH166"/>
      <c r="OI166"/>
      <c r="OJ166"/>
      <c r="OK166"/>
      <c r="OL166"/>
      <c r="OM166"/>
      <c r="ON166"/>
      <c r="OO166"/>
      <c r="OP166"/>
      <c r="OQ166"/>
      <c r="OR166"/>
      <c r="OS166"/>
      <c r="OT166"/>
      <c r="OU166"/>
      <c r="OV166"/>
      <c r="OW166"/>
      <c r="OX166"/>
      <c r="OY166"/>
      <c r="OZ166"/>
      <c r="PA166"/>
      <c r="PB166"/>
      <c r="PC166"/>
      <c r="PD166"/>
      <c r="PE166"/>
      <c r="PF166"/>
      <c r="PG166"/>
      <c r="PH166"/>
      <c r="PI166"/>
      <c r="PJ166"/>
      <c r="PK166"/>
      <c r="PL166"/>
      <c r="PM166"/>
      <c r="PN166"/>
      <c r="PO166"/>
      <c r="PP166"/>
      <c r="PQ166"/>
      <c r="PR166"/>
      <c r="PS166"/>
      <c r="PT166"/>
      <c r="PU166"/>
      <c r="PV166"/>
      <c r="PW166"/>
      <c r="PX166"/>
      <c r="PY166"/>
      <c r="PZ166"/>
      <c r="QA166"/>
      <c r="QB166"/>
      <c r="QC166"/>
      <c r="QD166"/>
      <c r="QE166"/>
      <c r="QF166"/>
      <c r="QG166"/>
      <c r="QH166"/>
      <c r="QI166"/>
      <c r="QJ166"/>
      <c r="QK166"/>
      <c r="QL166"/>
      <c r="QM166"/>
      <c r="QN166"/>
      <c r="QO166"/>
      <c r="QP166"/>
      <c r="QQ166"/>
      <c r="QR166"/>
      <c r="QS166"/>
      <c r="QT166"/>
      <c r="QU166"/>
      <c r="QV166"/>
      <c r="QW166"/>
      <c r="QX166"/>
      <c r="QY166"/>
      <c r="QZ166"/>
      <c r="RA166"/>
      <c r="RB166"/>
      <c r="RC166"/>
      <c r="RD166"/>
      <c r="RE166"/>
      <c r="RF166"/>
      <c r="RG166"/>
      <c r="RH166"/>
      <c r="RI166"/>
      <c r="RJ166"/>
      <c r="RK166"/>
      <c r="RL166"/>
      <c r="RM166"/>
      <c r="RN166"/>
      <c r="RO166"/>
      <c r="RP166"/>
      <c r="RQ166"/>
      <c r="RR166"/>
      <c r="RS166"/>
      <c r="RT166"/>
      <c r="RU166"/>
      <c r="RV166"/>
      <c r="RW166"/>
      <c r="RX166"/>
      <c r="RY166"/>
      <c r="RZ166"/>
      <c r="SA166"/>
      <c r="SB166"/>
      <c r="SC166"/>
      <c r="SD166"/>
      <c r="SE166"/>
      <c r="SF166"/>
      <c r="SG166"/>
      <c r="SH166"/>
      <c r="SI166"/>
      <c r="SJ166"/>
      <c r="SK166"/>
      <c r="SL166"/>
      <c r="SM166"/>
      <c r="SN166"/>
      <c r="SO166"/>
      <c r="SP166"/>
      <c r="SQ166"/>
      <c r="SR166"/>
      <c r="SS166"/>
      <c r="ST166"/>
      <c r="SU166"/>
      <c r="SV166"/>
      <c r="SW166"/>
      <c r="SX166"/>
      <c r="SY166"/>
      <c r="SZ166"/>
      <c r="TA166"/>
      <c r="TB166"/>
      <c r="TC166"/>
      <c r="TD166"/>
      <c r="TE166"/>
      <c r="TF166"/>
      <c r="TG166"/>
      <c r="TH166"/>
      <c r="TI166"/>
      <c r="TJ166"/>
      <c r="TK166"/>
      <c r="TL166"/>
      <c r="TM166"/>
      <c r="TN166"/>
      <c r="TO166"/>
      <c r="TP166"/>
      <c r="TQ166"/>
      <c r="TR166"/>
      <c r="TS166"/>
      <c r="TT166"/>
      <c r="TU166"/>
      <c r="TV166"/>
      <c r="TW166"/>
      <c r="TX166"/>
      <c r="TY166"/>
      <c r="TZ166"/>
      <c r="UA166"/>
      <c r="UB166"/>
      <c r="UC166"/>
      <c r="UD166"/>
      <c r="UE166"/>
      <c r="UF166"/>
      <c r="UG166"/>
      <c r="UH166"/>
      <c r="UI166"/>
      <c r="UJ166"/>
      <c r="UK166"/>
      <c r="UL166"/>
      <c r="UM166"/>
      <c r="UN166"/>
      <c r="UO166"/>
      <c r="UP166"/>
      <c r="UQ166"/>
      <c r="UR166"/>
      <c r="US166"/>
      <c r="UT166"/>
      <c r="UU166"/>
      <c r="UV166"/>
      <c r="UW166"/>
      <c r="UX166"/>
      <c r="UY166"/>
      <c r="UZ166"/>
      <c r="VA166"/>
      <c r="VB166"/>
      <c r="VC166"/>
      <c r="VD166"/>
      <c r="VE166"/>
      <c r="VF166"/>
      <c r="VG166"/>
      <c r="VH166"/>
      <c r="VI166"/>
      <c r="VJ166"/>
      <c r="VK166"/>
      <c r="VL166"/>
      <c r="VM166"/>
      <c r="VN166"/>
      <c r="VO166"/>
      <c r="VP166"/>
      <c r="VQ166"/>
      <c r="VR166"/>
      <c r="VS166"/>
      <c r="VT166"/>
      <c r="VU166"/>
      <c r="VV166"/>
      <c r="VW166"/>
      <c r="VX166"/>
      <c r="VY166"/>
      <c r="VZ166"/>
      <c r="WA166"/>
      <c r="WB166"/>
      <c r="WC166"/>
      <c r="WD166"/>
      <c r="WE166"/>
      <c r="WF166"/>
      <c r="WG166"/>
      <c r="WH166"/>
      <c r="WI166"/>
      <c r="WJ166"/>
      <c r="WK166"/>
      <c r="WL166"/>
      <c r="WM166"/>
      <c r="WN166"/>
      <c r="WO166"/>
      <c r="WP166"/>
      <c r="WQ166"/>
      <c r="WR166"/>
      <c r="WS166"/>
      <c r="WT166"/>
      <c r="WU166"/>
      <c r="WV166"/>
      <c r="WW166"/>
      <c r="WX166"/>
      <c r="WY166"/>
      <c r="WZ166"/>
      <c r="XA166"/>
      <c r="XB166"/>
      <c r="XC166"/>
      <c r="XD166"/>
      <c r="XE166"/>
      <c r="XF166"/>
      <c r="XG166"/>
      <c r="XH166"/>
      <c r="XI166"/>
      <c r="XJ166"/>
      <c r="XK166"/>
      <c r="XL166"/>
      <c r="XM166"/>
      <c r="XN166"/>
      <c r="XO166"/>
      <c r="XP166"/>
      <c r="XQ166"/>
      <c r="XR166"/>
      <c r="XS166"/>
      <c r="XT166"/>
      <c r="XU166"/>
      <c r="XV166"/>
      <c r="XW166"/>
      <c r="XX166"/>
      <c r="XY166"/>
      <c r="XZ166"/>
      <c r="YA166"/>
      <c r="YB166"/>
      <c r="YC166"/>
      <c r="YD166"/>
      <c r="YE166"/>
      <c r="YF166"/>
      <c r="YG166"/>
      <c r="YH166"/>
      <c r="YI166"/>
      <c r="YJ166"/>
      <c r="YK166"/>
      <c r="YL166"/>
      <c r="YM166"/>
      <c r="YN166"/>
      <c r="YO166"/>
      <c r="YP166"/>
      <c r="YQ166"/>
      <c r="YR166"/>
      <c r="YS166"/>
      <c r="YT166"/>
      <c r="YU166"/>
      <c r="YV166"/>
      <c r="YW166"/>
      <c r="YX166"/>
      <c r="YY166"/>
      <c r="YZ166"/>
      <c r="ZA166"/>
      <c r="ZB166"/>
      <c r="ZC166"/>
      <c r="ZD166"/>
      <c r="ZE166"/>
      <c r="ZF166"/>
      <c r="ZG166"/>
      <c r="ZH166"/>
      <c r="ZI166"/>
      <c r="ZJ166"/>
      <c r="ZK166"/>
      <c r="ZL166"/>
      <c r="ZM166"/>
      <c r="ZN166"/>
      <c r="ZO166"/>
      <c r="ZP166"/>
      <c r="ZQ166"/>
      <c r="ZR166"/>
      <c r="ZS166"/>
      <c r="ZT166"/>
      <c r="ZU166"/>
      <c r="ZV166"/>
      <c r="ZW166"/>
      <c r="ZX166"/>
      <c r="ZY166"/>
      <c r="ZZ166"/>
    </row>
    <row r="167" spans="1:702" s="18" customFormat="1">
      <c r="A167" s="16" t="s">
        <v>189</v>
      </c>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c r="LP167"/>
      <c r="LQ167"/>
      <c r="LR167"/>
      <c r="LS167"/>
      <c r="LT167"/>
      <c r="LU167"/>
      <c r="LV167"/>
      <c r="LW167"/>
      <c r="LX167"/>
      <c r="LY167"/>
      <c r="LZ167"/>
      <c r="MA167"/>
      <c r="MB167"/>
      <c r="MC167"/>
      <c r="MD167"/>
      <c r="ME167"/>
      <c r="MF167"/>
      <c r="MG167"/>
      <c r="MH167"/>
      <c r="MI167"/>
      <c r="MJ167"/>
      <c r="MK167"/>
      <c r="ML167"/>
      <c r="MM167"/>
      <c r="MN167"/>
      <c r="MO167"/>
      <c r="MP167"/>
      <c r="MQ167"/>
      <c r="MR167"/>
      <c r="MS167"/>
      <c r="MT167"/>
      <c r="MU167"/>
      <c r="MV167"/>
      <c r="MW167"/>
      <c r="MX167"/>
      <c r="MY167"/>
      <c r="MZ167"/>
      <c r="NA167"/>
      <c r="NB167"/>
      <c r="NC167"/>
      <c r="ND167"/>
      <c r="NE167"/>
      <c r="NF167"/>
      <c r="NG167"/>
      <c r="NH167"/>
      <c r="NI167"/>
      <c r="NJ167"/>
      <c r="NK167"/>
      <c r="NL167"/>
      <c r="NM167"/>
      <c r="NN167"/>
      <c r="NO167"/>
      <c r="NP167"/>
      <c r="NQ167"/>
      <c r="NR167"/>
      <c r="NS167"/>
      <c r="NT167"/>
      <c r="NU167"/>
      <c r="NV167"/>
      <c r="NW167"/>
      <c r="NX167"/>
      <c r="NY167"/>
      <c r="NZ167"/>
      <c r="OA167"/>
      <c r="OB167"/>
      <c r="OC167"/>
      <c r="OD167"/>
      <c r="OE167"/>
      <c r="OF167"/>
      <c r="OG167"/>
      <c r="OH167"/>
      <c r="OI167"/>
      <c r="OJ167"/>
      <c r="OK167"/>
      <c r="OL167"/>
      <c r="OM167"/>
      <c r="ON167"/>
      <c r="OO167"/>
      <c r="OP167"/>
      <c r="OQ167"/>
      <c r="OR167"/>
      <c r="OS167"/>
      <c r="OT167"/>
      <c r="OU167"/>
      <c r="OV167"/>
      <c r="OW167"/>
      <c r="OX167"/>
      <c r="OY167"/>
      <c r="OZ167"/>
      <c r="PA167"/>
      <c r="PB167"/>
      <c r="PC167"/>
      <c r="PD167"/>
      <c r="PE167"/>
      <c r="PF167"/>
      <c r="PG167"/>
      <c r="PH167"/>
      <c r="PI167"/>
      <c r="PJ167"/>
      <c r="PK167"/>
      <c r="PL167"/>
      <c r="PM167"/>
      <c r="PN167"/>
      <c r="PO167"/>
      <c r="PP167"/>
      <c r="PQ167"/>
      <c r="PR167"/>
      <c r="PS167"/>
      <c r="PT167"/>
      <c r="PU167"/>
      <c r="PV167"/>
      <c r="PW167"/>
      <c r="PX167"/>
      <c r="PY167"/>
      <c r="PZ167"/>
      <c r="QA167"/>
      <c r="QB167"/>
      <c r="QC167"/>
      <c r="QD167"/>
      <c r="QE167"/>
      <c r="QF167"/>
      <c r="QG167"/>
      <c r="QH167"/>
      <c r="QI167"/>
      <c r="QJ167"/>
      <c r="QK167"/>
      <c r="QL167"/>
      <c r="QM167"/>
      <c r="QN167"/>
      <c r="QO167"/>
      <c r="QP167"/>
      <c r="QQ167"/>
      <c r="QR167"/>
      <c r="QS167"/>
      <c r="QT167"/>
      <c r="QU167"/>
      <c r="QV167"/>
      <c r="QW167"/>
      <c r="QX167"/>
      <c r="QY167"/>
      <c r="QZ167"/>
      <c r="RA167"/>
      <c r="RB167"/>
      <c r="RC167"/>
      <c r="RD167"/>
      <c r="RE167"/>
      <c r="RF167"/>
      <c r="RG167"/>
      <c r="RH167"/>
      <c r="RI167"/>
      <c r="RJ167"/>
      <c r="RK167"/>
      <c r="RL167"/>
      <c r="RM167"/>
      <c r="RN167"/>
      <c r="RO167"/>
      <c r="RP167"/>
      <c r="RQ167"/>
      <c r="RR167"/>
      <c r="RS167"/>
      <c r="RT167"/>
      <c r="RU167"/>
      <c r="RV167"/>
      <c r="RW167"/>
      <c r="RX167"/>
      <c r="RY167"/>
      <c r="RZ167"/>
      <c r="SA167"/>
      <c r="SB167"/>
      <c r="SC167"/>
      <c r="SD167"/>
      <c r="SE167"/>
      <c r="SF167"/>
      <c r="SG167"/>
      <c r="SH167"/>
      <c r="SI167"/>
      <c r="SJ167"/>
      <c r="SK167"/>
      <c r="SL167"/>
      <c r="SM167"/>
      <c r="SN167"/>
      <c r="SO167"/>
      <c r="SP167"/>
      <c r="SQ167"/>
      <c r="SR167"/>
      <c r="SS167"/>
      <c r="ST167"/>
      <c r="SU167"/>
      <c r="SV167"/>
      <c r="SW167"/>
      <c r="SX167"/>
      <c r="SY167"/>
      <c r="SZ167"/>
      <c r="TA167"/>
      <c r="TB167"/>
      <c r="TC167"/>
      <c r="TD167"/>
      <c r="TE167"/>
      <c r="TF167"/>
      <c r="TG167"/>
      <c r="TH167"/>
      <c r="TI167"/>
      <c r="TJ167"/>
      <c r="TK167"/>
      <c r="TL167"/>
      <c r="TM167"/>
      <c r="TN167"/>
      <c r="TO167"/>
      <c r="TP167"/>
      <c r="TQ167"/>
      <c r="TR167"/>
      <c r="TS167"/>
      <c r="TT167"/>
      <c r="TU167"/>
      <c r="TV167"/>
      <c r="TW167"/>
      <c r="TX167"/>
      <c r="TY167"/>
      <c r="TZ167"/>
      <c r="UA167"/>
      <c r="UB167"/>
      <c r="UC167"/>
      <c r="UD167"/>
      <c r="UE167"/>
      <c r="UF167"/>
      <c r="UG167"/>
      <c r="UH167"/>
      <c r="UI167"/>
      <c r="UJ167"/>
      <c r="UK167"/>
      <c r="UL167"/>
      <c r="UM167"/>
      <c r="UN167"/>
      <c r="UO167"/>
      <c r="UP167"/>
      <c r="UQ167"/>
      <c r="UR167"/>
      <c r="US167"/>
      <c r="UT167"/>
      <c r="UU167"/>
      <c r="UV167"/>
      <c r="UW167"/>
      <c r="UX167"/>
      <c r="UY167"/>
      <c r="UZ167"/>
      <c r="VA167"/>
      <c r="VB167"/>
      <c r="VC167"/>
      <c r="VD167"/>
      <c r="VE167"/>
      <c r="VF167"/>
      <c r="VG167"/>
      <c r="VH167"/>
      <c r="VI167"/>
      <c r="VJ167"/>
      <c r="VK167"/>
      <c r="VL167"/>
      <c r="VM167"/>
      <c r="VN167"/>
      <c r="VO167"/>
      <c r="VP167"/>
      <c r="VQ167"/>
      <c r="VR167"/>
      <c r="VS167"/>
      <c r="VT167"/>
      <c r="VU167"/>
      <c r="VV167"/>
      <c r="VW167"/>
      <c r="VX167"/>
      <c r="VY167"/>
      <c r="VZ167"/>
      <c r="WA167"/>
      <c r="WB167"/>
      <c r="WC167"/>
      <c r="WD167"/>
      <c r="WE167"/>
      <c r="WF167"/>
      <c r="WG167"/>
      <c r="WH167"/>
      <c r="WI167"/>
      <c r="WJ167"/>
      <c r="WK167"/>
      <c r="WL167"/>
      <c r="WM167"/>
      <c r="WN167"/>
      <c r="WO167"/>
      <c r="WP167"/>
      <c r="WQ167"/>
      <c r="WR167"/>
      <c r="WS167"/>
      <c r="WT167"/>
      <c r="WU167"/>
      <c r="WV167"/>
      <c r="WW167"/>
      <c r="WX167"/>
      <c r="WY167"/>
      <c r="WZ167"/>
      <c r="XA167"/>
      <c r="XB167"/>
      <c r="XC167"/>
      <c r="XD167"/>
      <c r="XE167"/>
      <c r="XF167"/>
      <c r="XG167"/>
      <c r="XH167"/>
      <c r="XI167"/>
      <c r="XJ167"/>
      <c r="XK167"/>
      <c r="XL167"/>
      <c r="XM167"/>
      <c r="XN167"/>
      <c r="XO167"/>
      <c r="XP167"/>
      <c r="XQ167"/>
      <c r="XR167"/>
      <c r="XS167"/>
      <c r="XT167"/>
      <c r="XU167"/>
      <c r="XV167"/>
      <c r="XW167"/>
      <c r="XX167"/>
      <c r="XY167"/>
      <c r="XZ167"/>
      <c r="YA167"/>
      <c r="YB167"/>
      <c r="YC167"/>
      <c r="YD167"/>
      <c r="YE167"/>
      <c r="YF167"/>
      <c r="YG167"/>
      <c r="YH167"/>
      <c r="YI167"/>
      <c r="YJ167"/>
      <c r="YK167"/>
      <c r="YL167"/>
      <c r="YM167"/>
      <c r="YN167"/>
      <c r="YO167"/>
      <c r="YP167"/>
      <c r="YQ167"/>
      <c r="YR167"/>
      <c r="YS167"/>
      <c r="YT167"/>
      <c r="YU167"/>
      <c r="YV167"/>
      <c r="YW167"/>
      <c r="YX167"/>
      <c r="YY167"/>
      <c r="YZ167"/>
      <c r="ZA167"/>
      <c r="ZB167"/>
      <c r="ZC167"/>
      <c r="ZD167"/>
      <c r="ZE167"/>
      <c r="ZF167"/>
      <c r="ZG167"/>
      <c r="ZH167"/>
      <c r="ZI167"/>
      <c r="ZJ167"/>
      <c r="ZK167"/>
      <c r="ZL167"/>
      <c r="ZM167"/>
      <c r="ZN167"/>
      <c r="ZO167"/>
      <c r="ZP167"/>
      <c r="ZQ167"/>
      <c r="ZR167"/>
      <c r="ZS167"/>
      <c r="ZT167"/>
      <c r="ZU167"/>
      <c r="ZV167"/>
      <c r="ZW167"/>
      <c r="ZX167"/>
      <c r="ZY167"/>
      <c r="ZZ167"/>
    </row>
    <row r="168" spans="1:702" s="18" customFormat="1">
      <c r="A168" s="63" t="s">
        <v>326</v>
      </c>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c r="LP168"/>
      <c r="LQ168"/>
      <c r="LR168"/>
      <c r="LS168"/>
      <c r="LT168"/>
      <c r="LU168"/>
      <c r="LV168"/>
      <c r="LW168"/>
      <c r="LX168"/>
      <c r="LY168"/>
      <c r="LZ168"/>
      <c r="MA168"/>
      <c r="MB168"/>
      <c r="MC168"/>
      <c r="MD168"/>
      <c r="ME168"/>
      <c r="MF168"/>
      <c r="MG168"/>
      <c r="MH168"/>
      <c r="MI168"/>
      <c r="MJ168"/>
      <c r="MK168"/>
      <c r="ML168"/>
      <c r="MM168"/>
      <c r="MN168"/>
      <c r="MO168"/>
      <c r="MP168"/>
      <c r="MQ168"/>
      <c r="MR168"/>
      <c r="MS168"/>
      <c r="MT168"/>
      <c r="MU168"/>
      <c r="MV168"/>
      <c r="MW168"/>
      <c r="MX168"/>
      <c r="MY168"/>
      <c r="MZ168"/>
      <c r="NA168"/>
      <c r="NB168"/>
      <c r="NC168"/>
      <c r="ND168"/>
      <c r="NE168"/>
      <c r="NF168"/>
      <c r="NG168"/>
      <c r="NH168"/>
      <c r="NI168"/>
      <c r="NJ168"/>
      <c r="NK168"/>
      <c r="NL168"/>
      <c r="NM168"/>
      <c r="NN168"/>
      <c r="NO168"/>
      <c r="NP168"/>
      <c r="NQ168"/>
      <c r="NR168"/>
      <c r="NS168"/>
      <c r="NT168"/>
      <c r="NU168"/>
      <c r="NV168"/>
      <c r="NW168"/>
      <c r="NX168"/>
      <c r="NY168"/>
      <c r="NZ168"/>
      <c r="OA168"/>
      <c r="OB168"/>
      <c r="OC168"/>
      <c r="OD168"/>
      <c r="OE168"/>
      <c r="OF168"/>
      <c r="OG168"/>
      <c r="OH168"/>
      <c r="OI168"/>
      <c r="OJ168"/>
      <c r="OK168"/>
      <c r="OL168"/>
      <c r="OM168"/>
      <c r="ON168"/>
      <c r="OO168"/>
      <c r="OP168"/>
      <c r="OQ168"/>
      <c r="OR168"/>
      <c r="OS168"/>
      <c r="OT168"/>
      <c r="OU168"/>
      <c r="OV168"/>
      <c r="OW168"/>
      <c r="OX168"/>
      <c r="OY168"/>
      <c r="OZ168"/>
      <c r="PA168"/>
      <c r="PB168"/>
      <c r="PC168"/>
      <c r="PD168"/>
      <c r="PE168"/>
      <c r="PF168"/>
      <c r="PG168"/>
      <c r="PH168"/>
      <c r="PI168"/>
      <c r="PJ168"/>
      <c r="PK168"/>
      <c r="PL168"/>
      <c r="PM168"/>
      <c r="PN168"/>
      <c r="PO168"/>
      <c r="PP168"/>
      <c r="PQ168"/>
      <c r="PR168"/>
      <c r="PS168"/>
      <c r="PT168"/>
      <c r="PU168"/>
      <c r="PV168"/>
      <c r="PW168"/>
      <c r="PX168"/>
      <c r="PY168"/>
      <c r="PZ168"/>
      <c r="QA168"/>
      <c r="QB168"/>
      <c r="QC168"/>
      <c r="QD168"/>
      <c r="QE168"/>
      <c r="QF168"/>
      <c r="QG168"/>
      <c r="QH168"/>
      <c r="QI168"/>
      <c r="QJ168"/>
      <c r="QK168"/>
      <c r="QL168"/>
      <c r="QM168"/>
      <c r="QN168"/>
      <c r="QO168"/>
      <c r="QP168"/>
      <c r="QQ168"/>
      <c r="QR168"/>
      <c r="QS168"/>
      <c r="QT168"/>
      <c r="QU168"/>
      <c r="QV168"/>
      <c r="QW168"/>
      <c r="QX168"/>
      <c r="QY168"/>
      <c r="QZ168"/>
      <c r="RA168"/>
      <c r="RB168"/>
      <c r="RC168"/>
      <c r="RD168"/>
      <c r="RE168"/>
      <c r="RF168"/>
      <c r="RG168"/>
      <c r="RH168"/>
      <c r="RI168"/>
      <c r="RJ168"/>
      <c r="RK168"/>
      <c r="RL168"/>
      <c r="RM168"/>
      <c r="RN168"/>
      <c r="RO168"/>
      <c r="RP168"/>
      <c r="RQ168"/>
      <c r="RR168"/>
      <c r="RS168"/>
      <c r="RT168"/>
      <c r="RU168"/>
      <c r="RV168"/>
      <c r="RW168"/>
      <c r="RX168"/>
      <c r="RY168"/>
      <c r="RZ168"/>
      <c r="SA168"/>
      <c r="SB168"/>
      <c r="SC168"/>
      <c r="SD168"/>
      <c r="SE168"/>
      <c r="SF168"/>
      <c r="SG168"/>
      <c r="SH168"/>
      <c r="SI168"/>
      <c r="SJ168"/>
      <c r="SK168"/>
      <c r="SL168"/>
      <c r="SM168"/>
      <c r="SN168"/>
      <c r="SO168"/>
      <c r="SP168"/>
      <c r="SQ168"/>
      <c r="SR168"/>
      <c r="SS168"/>
      <c r="ST168"/>
      <c r="SU168"/>
      <c r="SV168"/>
      <c r="SW168"/>
      <c r="SX168"/>
      <c r="SY168"/>
      <c r="SZ168"/>
      <c r="TA168"/>
      <c r="TB168"/>
      <c r="TC168"/>
      <c r="TD168"/>
      <c r="TE168"/>
      <c r="TF168"/>
      <c r="TG168"/>
      <c r="TH168"/>
      <c r="TI168"/>
      <c r="TJ168"/>
      <c r="TK168"/>
      <c r="TL168"/>
      <c r="TM168"/>
      <c r="TN168"/>
      <c r="TO168"/>
      <c r="TP168"/>
      <c r="TQ168"/>
      <c r="TR168"/>
      <c r="TS168"/>
      <c r="TT168"/>
      <c r="TU168"/>
      <c r="TV168"/>
      <c r="TW168"/>
      <c r="TX168"/>
      <c r="TY168"/>
      <c r="TZ168"/>
      <c r="UA168"/>
      <c r="UB168"/>
      <c r="UC168"/>
      <c r="UD168"/>
      <c r="UE168"/>
      <c r="UF168"/>
      <c r="UG168"/>
      <c r="UH168"/>
      <c r="UI168"/>
      <c r="UJ168"/>
      <c r="UK168"/>
      <c r="UL168"/>
      <c r="UM168"/>
      <c r="UN168"/>
      <c r="UO168"/>
      <c r="UP168"/>
      <c r="UQ168"/>
      <c r="UR168"/>
      <c r="US168"/>
      <c r="UT168"/>
      <c r="UU168"/>
      <c r="UV168"/>
      <c r="UW168"/>
      <c r="UX168"/>
      <c r="UY168"/>
      <c r="UZ168"/>
      <c r="VA168"/>
      <c r="VB168"/>
      <c r="VC168"/>
      <c r="VD168"/>
      <c r="VE168"/>
      <c r="VF168"/>
      <c r="VG168"/>
      <c r="VH168"/>
      <c r="VI168"/>
      <c r="VJ168"/>
      <c r="VK168"/>
      <c r="VL168"/>
      <c r="VM168"/>
      <c r="VN168"/>
      <c r="VO168"/>
      <c r="VP168"/>
      <c r="VQ168"/>
      <c r="VR168"/>
      <c r="VS168"/>
      <c r="VT168"/>
      <c r="VU168"/>
      <c r="VV168"/>
      <c r="VW168"/>
      <c r="VX168"/>
      <c r="VY168"/>
      <c r="VZ168"/>
      <c r="WA168"/>
      <c r="WB168"/>
      <c r="WC168"/>
      <c r="WD168"/>
      <c r="WE168"/>
      <c r="WF168"/>
      <c r="WG168"/>
      <c r="WH168"/>
      <c r="WI168"/>
      <c r="WJ168"/>
      <c r="WK168"/>
      <c r="WL168"/>
      <c r="WM168"/>
      <c r="WN168"/>
      <c r="WO168"/>
      <c r="WP168"/>
      <c r="WQ168"/>
      <c r="WR168"/>
      <c r="WS168"/>
      <c r="WT168"/>
      <c r="WU168"/>
      <c r="WV168"/>
      <c r="WW168"/>
      <c r="WX168"/>
      <c r="WY168"/>
      <c r="WZ168"/>
      <c r="XA168"/>
      <c r="XB168"/>
      <c r="XC168"/>
      <c r="XD168"/>
      <c r="XE168"/>
      <c r="XF168"/>
      <c r="XG168"/>
      <c r="XH168"/>
      <c r="XI168"/>
      <c r="XJ168"/>
      <c r="XK168"/>
      <c r="XL168"/>
      <c r="XM168"/>
      <c r="XN168"/>
      <c r="XO168"/>
      <c r="XP168"/>
      <c r="XQ168"/>
      <c r="XR168"/>
      <c r="XS168"/>
      <c r="XT168"/>
      <c r="XU168"/>
      <c r="XV168"/>
      <c r="XW168"/>
      <c r="XX168"/>
      <c r="XY168"/>
      <c r="XZ168"/>
      <c r="YA168"/>
      <c r="YB168"/>
      <c r="YC168"/>
      <c r="YD168"/>
      <c r="YE168"/>
      <c r="YF168"/>
      <c r="YG168"/>
      <c r="YH168"/>
      <c r="YI168"/>
      <c r="YJ168"/>
      <c r="YK168"/>
      <c r="YL168"/>
      <c r="YM168"/>
      <c r="YN168"/>
      <c r="YO168"/>
      <c r="YP168"/>
      <c r="YQ168"/>
      <c r="YR168"/>
      <c r="YS168"/>
      <c r="YT168"/>
      <c r="YU168"/>
      <c r="YV168"/>
      <c r="YW168"/>
      <c r="YX168"/>
      <c r="YY168"/>
      <c r="YZ168"/>
      <c r="ZA168"/>
      <c r="ZB168"/>
      <c r="ZC168"/>
      <c r="ZD168"/>
      <c r="ZE168"/>
      <c r="ZF168"/>
      <c r="ZG168"/>
      <c r="ZH168"/>
      <c r="ZI168"/>
      <c r="ZJ168"/>
      <c r="ZK168"/>
      <c r="ZL168"/>
      <c r="ZM168"/>
      <c r="ZN168"/>
      <c r="ZO168"/>
      <c r="ZP168"/>
      <c r="ZQ168"/>
      <c r="ZR168"/>
      <c r="ZS168"/>
      <c r="ZT168"/>
      <c r="ZU168"/>
      <c r="ZV168"/>
      <c r="ZW168"/>
      <c r="ZX168"/>
      <c r="ZY168"/>
      <c r="ZZ168"/>
    </row>
    <row r="169" spans="1:702" s="18" customFormat="1">
      <c r="A169" s="149" t="s">
        <v>327</v>
      </c>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c r="LP169"/>
      <c r="LQ169"/>
      <c r="LR169"/>
      <c r="LS169"/>
      <c r="LT169"/>
      <c r="LU169"/>
      <c r="LV169"/>
      <c r="LW169"/>
      <c r="LX169"/>
      <c r="LY169"/>
      <c r="LZ169"/>
      <c r="MA169"/>
      <c r="MB169"/>
      <c r="MC169"/>
      <c r="MD169"/>
      <c r="ME169"/>
      <c r="MF169"/>
      <c r="MG169"/>
      <c r="MH169"/>
      <c r="MI169"/>
      <c r="MJ169"/>
      <c r="MK169"/>
      <c r="ML169"/>
      <c r="MM169"/>
      <c r="MN169"/>
      <c r="MO169"/>
      <c r="MP169"/>
      <c r="MQ169"/>
      <c r="MR169"/>
      <c r="MS169"/>
      <c r="MT169"/>
      <c r="MU169"/>
      <c r="MV169"/>
      <c r="MW169"/>
      <c r="MX169"/>
      <c r="MY169"/>
      <c r="MZ169"/>
      <c r="NA169"/>
      <c r="NB169"/>
      <c r="NC169"/>
      <c r="ND169"/>
      <c r="NE169"/>
      <c r="NF169"/>
      <c r="NG169"/>
      <c r="NH169"/>
      <c r="NI169"/>
      <c r="NJ169"/>
      <c r="NK169"/>
      <c r="NL169"/>
      <c r="NM169"/>
      <c r="NN169"/>
      <c r="NO169"/>
      <c r="NP169"/>
      <c r="NQ169"/>
      <c r="NR169"/>
      <c r="NS169"/>
      <c r="NT169"/>
      <c r="NU169"/>
      <c r="NV169"/>
      <c r="NW169"/>
      <c r="NX169"/>
      <c r="NY169"/>
      <c r="NZ169"/>
      <c r="OA169"/>
      <c r="OB169"/>
      <c r="OC169"/>
      <c r="OD169"/>
      <c r="OE169"/>
      <c r="OF169"/>
      <c r="OG169"/>
      <c r="OH169"/>
      <c r="OI169"/>
      <c r="OJ169"/>
      <c r="OK169"/>
      <c r="OL169"/>
      <c r="OM169"/>
      <c r="ON169"/>
      <c r="OO169"/>
      <c r="OP169"/>
      <c r="OQ169"/>
      <c r="OR169"/>
      <c r="OS169"/>
      <c r="OT169"/>
      <c r="OU169"/>
      <c r="OV169"/>
      <c r="OW169"/>
      <c r="OX169"/>
      <c r="OY169"/>
      <c r="OZ169"/>
      <c r="PA169"/>
      <c r="PB169"/>
      <c r="PC169"/>
      <c r="PD169"/>
      <c r="PE169"/>
      <c r="PF169"/>
      <c r="PG169"/>
      <c r="PH169"/>
      <c r="PI169"/>
      <c r="PJ169"/>
      <c r="PK169"/>
      <c r="PL169"/>
      <c r="PM169"/>
      <c r="PN169"/>
      <c r="PO169"/>
      <c r="PP169"/>
      <c r="PQ169"/>
      <c r="PR169"/>
      <c r="PS169"/>
      <c r="PT169"/>
      <c r="PU169"/>
      <c r="PV169"/>
      <c r="PW169"/>
      <c r="PX169"/>
      <c r="PY169"/>
      <c r="PZ169"/>
      <c r="QA169"/>
      <c r="QB169"/>
      <c r="QC169"/>
      <c r="QD169"/>
      <c r="QE169"/>
      <c r="QF169"/>
      <c r="QG169"/>
      <c r="QH169"/>
      <c r="QI169"/>
      <c r="QJ169"/>
      <c r="QK169"/>
      <c r="QL169"/>
      <c r="QM169"/>
      <c r="QN169"/>
      <c r="QO169"/>
      <c r="QP169"/>
      <c r="QQ169"/>
      <c r="QR169"/>
      <c r="QS169"/>
      <c r="QT169"/>
      <c r="QU169"/>
      <c r="QV169"/>
      <c r="QW169"/>
      <c r="QX169"/>
      <c r="QY169"/>
      <c r="QZ169"/>
      <c r="RA169"/>
      <c r="RB169"/>
      <c r="RC169"/>
      <c r="RD169"/>
      <c r="RE169"/>
      <c r="RF169"/>
      <c r="RG169"/>
      <c r="RH169"/>
      <c r="RI169"/>
      <c r="RJ169"/>
      <c r="RK169"/>
      <c r="RL169"/>
      <c r="RM169"/>
      <c r="RN169"/>
      <c r="RO169"/>
      <c r="RP169"/>
      <c r="RQ169"/>
      <c r="RR169"/>
      <c r="RS169"/>
      <c r="RT169"/>
      <c r="RU169"/>
      <c r="RV169"/>
      <c r="RW169"/>
      <c r="RX169"/>
      <c r="RY169"/>
      <c r="RZ169"/>
      <c r="SA169"/>
      <c r="SB169"/>
      <c r="SC169"/>
      <c r="SD169"/>
      <c r="SE169"/>
      <c r="SF169"/>
      <c r="SG169"/>
      <c r="SH169"/>
      <c r="SI169"/>
      <c r="SJ169"/>
      <c r="SK169"/>
      <c r="SL169"/>
      <c r="SM169"/>
      <c r="SN169"/>
      <c r="SO169"/>
      <c r="SP169"/>
      <c r="SQ169"/>
      <c r="SR169"/>
      <c r="SS169"/>
      <c r="ST169"/>
      <c r="SU169"/>
      <c r="SV169"/>
      <c r="SW169"/>
      <c r="SX169"/>
      <c r="SY169"/>
      <c r="SZ169"/>
      <c r="TA169"/>
      <c r="TB169"/>
      <c r="TC169"/>
      <c r="TD169"/>
      <c r="TE169"/>
      <c r="TF169"/>
      <c r="TG169"/>
      <c r="TH169"/>
      <c r="TI169"/>
      <c r="TJ169"/>
      <c r="TK169"/>
      <c r="TL169"/>
      <c r="TM169"/>
      <c r="TN169"/>
      <c r="TO169"/>
      <c r="TP169"/>
      <c r="TQ169"/>
      <c r="TR169"/>
      <c r="TS169"/>
      <c r="TT169"/>
      <c r="TU169"/>
      <c r="TV169"/>
      <c r="TW169"/>
      <c r="TX169"/>
      <c r="TY169"/>
      <c r="TZ169"/>
      <c r="UA169"/>
      <c r="UB169"/>
      <c r="UC169"/>
      <c r="UD169"/>
      <c r="UE169"/>
      <c r="UF169"/>
      <c r="UG169"/>
      <c r="UH169"/>
      <c r="UI169"/>
      <c r="UJ169"/>
      <c r="UK169"/>
      <c r="UL169"/>
      <c r="UM169"/>
      <c r="UN169"/>
      <c r="UO169"/>
      <c r="UP169"/>
      <c r="UQ169"/>
      <c r="UR169"/>
      <c r="US169"/>
      <c r="UT169"/>
      <c r="UU169"/>
      <c r="UV169"/>
      <c r="UW169"/>
      <c r="UX169"/>
      <c r="UY169"/>
      <c r="UZ169"/>
      <c r="VA169"/>
      <c r="VB169"/>
      <c r="VC169"/>
      <c r="VD169"/>
      <c r="VE169"/>
      <c r="VF169"/>
      <c r="VG169"/>
      <c r="VH169"/>
      <c r="VI169"/>
      <c r="VJ169"/>
      <c r="VK169"/>
      <c r="VL169"/>
      <c r="VM169"/>
      <c r="VN169"/>
      <c r="VO169"/>
      <c r="VP169"/>
      <c r="VQ169"/>
      <c r="VR169"/>
      <c r="VS169"/>
      <c r="VT169"/>
      <c r="VU169"/>
      <c r="VV169"/>
      <c r="VW169"/>
      <c r="VX169"/>
      <c r="VY169"/>
      <c r="VZ169"/>
      <c r="WA169"/>
      <c r="WB169"/>
      <c r="WC169"/>
      <c r="WD169"/>
      <c r="WE169"/>
      <c r="WF169"/>
      <c r="WG169"/>
      <c r="WH169"/>
      <c r="WI169"/>
      <c r="WJ169"/>
      <c r="WK169"/>
      <c r="WL169"/>
      <c r="WM169"/>
      <c r="WN169"/>
      <c r="WO169"/>
      <c r="WP169"/>
      <c r="WQ169"/>
      <c r="WR169"/>
      <c r="WS169"/>
      <c r="WT169"/>
      <c r="WU169"/>
      <c r="WV169"/>
      <c r="WW169"/>
      <c r="WX169"/>
      <c r="WY169"/>
      <c r="WZ169"/>
      <c r="XA169"/>
      <c r="XB169"/>
      <c r="XC169"/>
      <c r="XD169"/>
      <c r="XE169"/>
      <c r="XF169"/>
      <c r="XG169"/>
      <c r="XH169"/>
      <c r="XI169"/>
      <c r="XJ169"/>
      <c r="XK169"/>
      <c r="XL169"/>
      <c r="XM169"/>
      <c r="XN169"/>
      <c r="XO169"/>
      <c r="XP169"/>
      <c r="XQ169"/>
      <c r="XR169"/>
      <c r="XS169"/>
      <c r="XT169"/>
      <c r="XU169"/>
      <c r="XV169"/>
      <c r="XW169"/>
      <c r="XX169"/>
      <c r="XY169"/>
      <c r="XZ169"/>
      <c r="YA169"/>
      <c r="YB169"/>
      <c r="YC169"/>
      <c r="YD169"/>
      <c r="YE169"/>
      <c r="YF169"/>
      <c r="YG169"/>
      <c r="YH169"/>
      <c r="YI169"/>
      <c r="YJ169"/>
      <c r="YK169"/>
      <c r="YL169"/>
      <c r="YM169"/>
      <c r="YN169"/>
      <c r="YO169"/>
      <c r="YP169"/>
      <c r="YQ169"/>
      <c r="YR169"/>
      <c r="YS169"/>
      <c r="YT169"/>
      <c r="YU169"/>
      <c r="YV169"/>
      <c r="YW169"/>
      <c r="YX169"/>
      <c r="YY169"/>
      <c r="YZ169"/>
      <c r="ZA169"/>
      <c r="ZB169"/>
      <c r="ZC169"/>
      <c r="ZD169"/>
      <c r="ZE169"/>
      <c r="ZF169"/>
      <c r="ZG169"/>
      <c r="ZH169"/>
      <c r="ZI169"/>
      <c r="ZJ169"/>
      <c r="ZK169"/>
      <c r="ZL169"/>
      <c r="ZM169"/>
      <c r="ZN169"/>
      <c r="ZO169"/>
      <c r="ZP169"/>
      <c r="ZQ169"/>
      <c r="ZR169"/>
      <c r="ZS169"/>
      <c r="ZT169"/>
      <c r="ZU169"/>
      <c r="ZV169"/>
      <c r="ZW169"/>
      <c r="ZX169"/>
      <c r="ZY169"/>
      <c r="ZZ169"/>
    </row>
    <row r="170" spans="1:702" s="18" customFormat="1">
      <c r="A170" s="16" t="s">
        <v>175</v>
      </c>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c r="LP170"/>
      <c r="LQ170"/>
      <c r="LR170"/>
      <c r="LS170"/>
      <c r="LT170"/>
      <c r="LU170"/>
      <c r="LV170"/>
      <c r="LW170"/>
      <c r="LX170"/>
      <c r="LY170"/>
      <c r="LZ170"/>
      <c r="MA170"/>
      <c r="MB170"/>
      <c r="MC170"/>
      <c r="MD170"/>
      <c r="ME170"/>
      <c r="MF170"/>
      <c r="MG170"/>
      <c r="MH170"/>
      <c r="MI170"/>
      <c r="MJ170"/>
      <c r="MK170"/>
      <c r="ML170"/>
      <c r="MM170"/>
      <c r="MN170"/>
      <c r="MO170"/>
      <c r="MP170"/>
      <c r="MQ170"/>
      <c r="MR170"/>
      <c r="MS170"/>
      <c r="MT170"/>
      <c r="MU170"/>
      <c r="MV170"/>
      <c r="MW170"/>
      <c r="MX170"/>
      <c r="MY170"/>
      <c r="MZ170"/>
      <c r="NA170"/>
      <c r="NB170"/>
      <c r="NC170"/>
      <c r="ND170"/>
      <c r="NE170"/>
      <c r="NF170"/>
      <c r="NG170"/>
      <c r="NH170"/>
      <c r="NI170"/>
      <c r="NJ170"/>
      <c r="NK170"/>
      <c r="NL170"/>
      <c r="NM170"/>
      <c r="NN170"/>
      <c r="NO170"/>
      <c r="NP170"/>
      <c r="NQ170"/>
      <c r="NR170"/>
      <c r="NS170"/>
      <c r="NT170"/>
      <c r="NU170"/>
      <c r="NV170"/>
      <c r="NW170"/>
      <c r="NX170"/>
      <c r="NY170"/>
      <c r="NZ170"/>
      <c r="OA170"/>
      <c r="OB170"/>
      <c r="OC170"/>
      <c r="OD170"/>
      <c r="OE170"/>
      <c r="OF170"/>
      <c r="OG170"/>
      <c r="OH170"/>
      <c r="OI170"/>
      <c r="OJ170"/>
      <c r="OK170"/>
      <c r="OL170"/>
      <c r="OM170"/>
      <c r="ON170"/>
      <c r="OO170"/>
      <c r="OP170"/>
      <c r="OQ170"/>
      <c r="OR170"/>
      <c r="OS170"/>
      <c r="OT170"/>
      <c r="OU170"/>
      <c r="OV170"/>
      <c r="OW170"/>
      <c r="OX170"/>
      <c r="OY170"/>
      <c r="OZ170"/>
      <c r="PA170"/>
      <c r="PB170"/>
      <c r="PC170"/>
      <c r="PD170"/>
      <c r="PE170"/>
      <c r="PF170"/>
      <c r="PG170"/>
      <c r="PH170"/>
      <c r="PI170"/>
      <c r="PJ170"/>
      <c r="PK170"/>
      <c r="PL170"/>
      <c r="PM170"/>
      <c r="PN170"/>
      <c r="PO170"/>
      <c r="PP170"/>
      <c r="PQ170"/>
      <c r="PR170"/>
      <c r="PS170"/>
      <c r="PT170"/>
      <c r="PU170"/>
      <c r="PV170"/>
      <c r="PW170"/>
      <c r="PX170"/>
      <c r="PY170"/>
      <c r="PZ170"/>
      <c r="QA170"/>
      <c r="QB170"/>
      <c r="QC170"/>
      <c r="QD170"/>
      <c r="QE170"/>
      <c r="QF170"/>
      <c r="QG170"/>
      <c r="QH170"/>
      <c r="QI170"/>
      <c r="QJ170"/>
      <c r="QK170"/>
      <c r="QL170"/>
      <c r="QM170"/>
      <c r="QN170"/>
      <c r="QO170"/>
      <c r="QP170"/>
      <c r="QQ170"/>
      <c r="QR170"/>
      <c r="QS170"/>
      <c r="QT170"/>
      <c r="QU170"/>
      <c r="QV170"/>
      <c r="QW170"/>
      <c r="QX170"/>
      <c r="QY170"/>
      <c r="QZ170"/>
      <c r="RA170"/>
      <c r="RB170"/>
      <c r="RC170"/>
      <c r="RD170"/>
      <c r="RE170"/>
      <c r="RF170"/>
      <c r="RG170"/>
      <c r="RH170"/>
      <c r="RI170"/>
      <c r="RJ170"/>
      <c r="RK170"/>
      <c r="RL170"/>
      <c r="RM170"/>
      <c r="RN170"/>
      <c r="RO170"/>
      <c r="RP170"/>
      <c r="RQ170"/>
      <c r="RR170"/>
      <c r="RS170"/>
      <c r="RT170"/>
      <c r="RU170"/>
      <c r="RV170"/>
      <c r="RW170"/>
      <c r="RX170"/>
      <c r="RY170"/>
      <c r="RZ170"/>
      <c r="SA170"/>
      <c r="SB170"/>
      <c r="SC170"/>
      <c r="SD170"/>
      <c r="SE170"/>
      <c r="SF170"/>
      <c r="SG170"/>
      <c r="SH170"/>
      <c r="SI170"/>
      <c r="SJ170"/>
      <c r="SK170"/>
      <c r="SL170"/>
      <c r="SM170"/>
      <c r="SN170"/>
      <c r="SO170"/>
      <c r="SP170"/>
      <c r="SQ170"/>
      <c r="SR170"/>
      <c r="SS170"/>
      <c r="ST170"/>
      <c r="SU170"/>
      <c r="SV170"/>
      <c r="SW170"/>
      <c r="SX170"/>
      <c r="SY170"/>
      <c r="SZ170"/>
      <c r="TA170"/>
      <c r="TB170"/>
      <c r="TC170"/>
      <c r="TD170"/>
      <c r="TE170"/>
      <c r="TF170"/>
      <c r="TG170"/>
      <c r="TH170"/>
      <c r="TI170"/>
      <c r="TJ170"/>
      <c r="TK170"/>
      <c r="TL170"/>
      <c r="TM170"/>
      <c r="TN170"/>
      <c r="TO170"/>
      <c r="TP170"/>
      <c r="TQ170"/>
      <c r="TR170"/>
      <c r="TS170"/>
      <c r="TT170"/>
      <c r="TU170"/>
      <c r="TV170"/>
      <c r="TW170"/>
      <c r="TX170"/>
      <c r="TY170"/>
      <c r="TZ170"/>
      <c r="UA170"/>
      <c r="UB170"/>
      <c r="UC170"/>
      <c r="UD170"/>
      <c r="UE170"/>
      <c r="UF170"/>
      <c r="UG170"/>
      <c r="UH170"/>
      <c r="UI170"/>
      <c r="UJ170"/>
      <c r="UK170"/>
      <c r="UL170"/>
      <c r="UM170"/>
      <c r="UN170"/>
      <c r="UO170"/>
      <c r="UP170"/>
      <c r="UQ170"/>
      <c r="UR170"/>
      <c r="US170"/>
      <c r="UT170"/>
      <c r="UU170"/>
      <c r="UV170"/>
      <c r="UW170"/>
      <c r="UX170"/>
      <c r="UY170"/>
      <c r="UZ170"/>
      <c r="VA170"/>
      <c r="VB170"/>
      <c r="VC170"/>
      <c r="VD170"/>
      <c r="VE170"/>
      <c r="VF170"/>
      <c r="VG170"/>
      <c r="VH170"/>
      <c r="VI170"/>
      <c r="VJ170"/>
      <c r="VK170"/>
      <c r="VL170"/>
      <c r="VM170"/>
      <c r="VN170"/>
      <c r="VO170"/>
      <c r="VP170"/>
      <c r="VQ170"/>
      <c r="VR170"/>
      <c r="VS170"/>
      <c r="VT170"/>
      <c r="VU170"/>
      <c r="VV170"/>
      <c r="VW170"/>
      <c r="VX170"/>
      <c r="VY170"/>
      <c r="VZ170"/>
      <c r="WA170"/>
      <c r="WB170"/>
      <c r="WC170"/>
      <c r="WD170"/>
      <c r="WE170"/>
      <c r="WF170"/>
      <c r="WG170"/>
      <c r="WH170"/>
      <c r="WI170"/>
      <c r="WJ170"/>
      <c r="WK170"/>
      <c r="WL170"/>
      <c r="WM170"/>
      <c r="WN170"/>
      <c r="WO170"/>
      <c r="WP170"/>
      <c r="WQ170"/>
      <c r="WR170"/>
      <c r="WS170"/>
      <c r="WT170"/>
      <c r="WU170"/>
      <c r="WV170"/>
      <c r="WW170"/>
      <c r="WX170"/>
      <c r="WY170"/>
      <c r="WZ170"/>
      <c r="XA170"/>
      <c r="XB170"/>
      <c r="XC170"/>
      <c r="XD170"/>
      <c r="XE170"/>
      <c r="XF170"/>
      <c r="XG170"/>
      <c r="XH170"/>
      <c r="XI170"/>
      <c r="XJ170"/>
      <c r="XK170"/>
      <c r="XL170"/>
      <c r="XM170"/>
      <c r="XN170"/>
      <c r="XO170"/>
      <c r="XP170"/>
      <c r="XQ170"/>
      <c r="XR170"/>
      <c r="XS170"/>
      <c r="XT170"/>
      <c r="XU170"/>
      <c r="XV170"/>
      <c r="XW170"/>
      <c r="XX170"/>
      <c r="XY170"/>
      <c r="XZ170"/>
      <c r="YA170"/>
      <c r="YB170"/>
      <c r="YC170"/>
      <c r="YD170"/>
      <c r="YE170"/>
      <c r="YF170"/>
      <c r="YG170"/>
      <c r="YH170"/>
      <c r="YI170"/>
      <c r="YJ170"/>
      <c r="YK170"/>
      <c r="YL170"/>
      <c r="YM170"/>
      <c r="YN170"/>
      <c r="YO170"/>
      <c r="YP170"/>
      <c r="YQ170"/>
      <c r="YR170"/>
      <c r="YS170"/>
      <c r="YT170"/>
      <c r="YU170"/>
      <c r="YV170"/>
      <c r="YW170"/>
      <c r="YX170"/>
      <c r="YY170"/>
      <c r="YZ170"/>
      <c r="ZA170"/>
      <c r="ZB170"/>
      <c r="ZC170"/>
      <c r="ZD170"/>
      <c r="ZE170"/>
      <c r="ZF170"/>
      <c r="ZG170"/>
      <c r="ZH170"/>
      <c r="ZI170"/>
      <c r="ZJ170"/>
      <c r="ZK170"/>
      <c r="ZL170"/>
      <c r="ZM170"/>
      <c r="ZN170"/>
      <c r="ZO170"/>
      <c r="ZP170"/>
      <c r="ZQ170"/>
      <c r="ZR170"/>
      <c r="ZS170"/>
      <c r="ZT170"/>
      <c r="ZU170"/>
      <c r="ZV170"/>
      <c r="ZW170"/>
      <c r="ZX170"/>
      <c r="ZY170"/>
      <c r="ZZ170"/>
    </row>
    <row r="171" spans="1:702" s="18" customFormat="1">
      <c r="A171" s="16" t="s">
        <v>68</v>
      </c>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c r="LP171"/>
      <c r="LQ171"/>
      <c r="LR171"/>
      <c r="LS171"/>
      <c r="LT171"/>
      <c r="LU171"/>
      <c r="LV171"/>
      <c r="LW171"/>
      <c r="LX171"/>
      <c r="LY171"/>
      <c r="LZ171"/>
      <c r="MA171"/>
      <c r="MB171"/>
      <c r="MC171"/>
      <c r="MD171"/>
      <c r="ME171"/>
      <c r="MF171"/>
      <c r="MG171"/>
      <c r="MH171"/>
      <c r="MI171"/>
      <c r="MJ171"/>
      <c r="MK171"/>
      <c r="ML171"/>
      <c r="MM171"/>
      <c r="MN171"/>
      <c r="MO171"/>
      <c r="MP171"/>
      <c r="MQ171"/>
      <c r="MR171"/>
      <c r="MS171"/>
      <c r="MT171"/>
      <c r="MU171"/>
      <c r="MV171"/>
      <c r="MW171"/>
      <c r="MX171"/>
      <c r="MY171"/>
      <c r="MZ171"/>
      <c r="NA171"/>
      <c r="NB171"/>
      <c r="NC171"/>
      <c r="ND171"/>
      <c r="NE171"/>
      <c r="NF171"/>
      <c r="NG171"/>
      <c r="NH171"/>
      <c r="NI171"/>
      <c r="NJ171"/>
      <c r="NK171"/>
      <c r="NL171"/>
      <c r="NM171"/>
      <c r="NN171"/>
      <c r="NO171"/>
      <c r="NP171"/>
      <c r="NQ171"/>
      <c r="NR171"/>
      <c r="NS171"/>
      <c r="NT171"/>
      <c r="NU171"/>
      <c r="NV171"/>
      <c r="NW171"/>
      <c r="NX171"/>
      <c r="NY171"/>
      <c r="NZ171"/>
      <c r="OA171"/>
      <c r="OB171"/>
      <c r="OC171"/>
      <c r="OD171"/>
      <c r="OE171"/>
      <c r="OF171"/>
      <c r="OG171"/>
      <c r="OH171"/>
      <c r="OI171"/>
      <c r="OJ171"/>
      <c r="OK171"/>
      <c r="OL171"/>
      <c r="OM171"/>
      <c r="ON171"/>
      <c r="OO171"/>
      <c r="OP171"/>
      <c r="OQ171"/>
      <c r="OR171"/>
      <c r="OS171"/>
      <c r="OT171"/>
      <c r="OU171"/>
      <c r="OV171"/>
      <c r="OW171"/>
      <c r="OX171"/>
      <c r="OY171"/>
      <c r="OZ171"/>
      <c r="PA171"/>
      <c r="PB171"/>
      <c r="PC171"/>
      <c r="PD171"/>
      <c r="PE171"/>
      <c r="PF171"/>
      <c r="PG171"/>
      <c r="PH171"/>
      <c r="PI171"/>
      <c r="PJ171"/>
      <c r="PK171"/>
      <c r="PL171"/>
      <c r="PM171"/>
      <c r="PN171"/>
      <c r="PO171"/>
      <c r="PP171"/>
      <c r="PQ171"/>
      <c r="PR171"/>
      <c r="PS171"/>
      <c r="PT171"/>
      <c r="PU171"/>
      <c r="PV171"/>
      <c r="PW171"/>
      <c r="PX171"/>
      <c r="PY171"/>
      <c r="PZ171"/>
      <c r="QA171"/>
      <c r="QB171"/>
      <c r="QC171"/>
      <c r="QD171"/>
      <c r="QE171"/>
      <c r="QF171"/>
      <c r="QG171"/>
      <c r="QH171"/>
      <c r="QI171"/>
      <c r="QJ171"/>
      <c r="QK171"/>
      <c r="QL171"/>
      <c r="QM171"/>
      <c r="QN171"/>
      <c r="QO171"/>
      <c r="QP171"/>
      <c r="QQ171"/>
      <c r="QR171"/>
      <c r="QS171"/>
      <c r="QT171"/>
      <c r="QU171"/>
      <c r="QV171"/>
      <c r="QW171"/>
      <c r="QX171"/>
      <c r="QY171"/>
      <c r="QZ171"/>
      <c r="RA171"/>
      <c r="RB171"/>
      <c r="RC171"/>
      <c r="RD171"/>
      <c r="RE171"/>
      <c r="RF171"/>
      <c r="RG171"/>
      <c r="RH171"/>
      <c r="RI171"/>
      <c r="RJ171"/>
      <c r="RK171"/>
      <c r="RL171"/>
      <c r="RM171"/>
      <c r="RN171"/>
      <c r="RO171"/>
      <c r="RP171"/>
      <c r="RQ171"/>
      <c r="RR171"/>
      <c r="RS171"/>
      <c r="RT171"/>
      <c r="RU171"/>
      <c r="RV171"/>
      <c r="RW171"/>
      <c r="RX171"/>
      <c r="RY171"/>
      <c r="RZ171"/>
      <c r="SA171"/>
      <c r="SB171"/>
      <c r="SC171"/>
      <c r="SD171"/>
      <c r="SE171"/>
      <c r="SF171"/>
      <c r="SG171"/>
      <c r="SH171"/>
      <c r="SI171"/>
      <c r="SJ171"/>
      <c r="SK171"/>
      <c r="SL171"/>
      <c r="SM171"/>
      <c r="SN171"/>
      <c r="SO171"/>
      <c r="SP171"/>
      <c r="SQ171"/>
      <c r="SR171"/>
      <c r="SS171"/>
      <c r="ST171"/>
      <c r="SU171"/>
      <c r="SV171"/>
      <c r="SW171"/>
      <c r="SX171"/>
      <c r="SY171"/>
      <c r="SZ171"/>
      <c r="TA171"/>
      <c r="TB171"/>
      <c r="TC171"/>
      <c r="TD171"/>
      <c r="TE171"/>
      <c r="TF171"/>
      <c r="TG171"/>
      <c r="TH171"/>
      <c r="TI171"/>
      <c r="TJ171"/>
      <c r="TK171"/>
      <c r="TL171"/>
      <c r="TM171"/>
      <c r="TN171"/>
      <c r="TO171"/>
      <c r="TP171"/>
      <c r="TQ171"/>
      <c r="TR171"/>
      <c r="TS171"/>
      <c r="TT171"/>
      <c r="TU171"/>
      <c r="TV171"/>
      <c r="TW171"/>
      <c r="TX171"/>
      <c r="TY171"/>
      <c r="TZ171"/>
      <c r="UA171"/>
      <c r="UB171"/>
      <c r="UC171"/>
      <c r="UD171"/>
      <c r="UE171"/>
      <c r="UF171"/>
      <c r="UG171"/>
      <c r="UH171"/>
      <c r="UI171"/>
      <c r="UJ171"/>
      <c r="UK171"/>
      <c r="UL171"/>
      <c r="UM171"/>
      <c r="UN171"/>
      <c r="UO171"/>
      <c r="UP171"/>
      <c r="UQ171"/>
      <c r="UR171"/>
      <c r="US171"/>
      <c r="UT171"/>
      <c r="UU171"/>
      <c r="UV171"/>
      <c r="UW171"/>
      <c r="UX171"/>
      <c r="UY171"/>
      <c r="UZ171"/>
      <c r="VA171"/>
      <c r="VB171"/>
      <c r="VC171"/>
      <c r="VD171"/>
      <c r="VE171"/>
      <c r="VF171"/>
      <c r="VG171"/>
      <c r="VH171"/>
      <c r="VI171"/>
      <c r="VJ171"/>
      <c r="VK171"/>
      <c r="VL171"/>
      <c r="VM171"/>
      <c r="VN171"/>
      <c r="VO171"/>
      <c r="VP171"/>
      <c r="VQ171"/>
      <c r="VR171"/>
      <c r="VS171"/>
      <c r="VT171"/>
      <c r="VU171"/>
      <c r="VV171"/>
      <c r="VW171"/>
      <c r="VX171"/>
      <c r="VY171"/>
      <c r="VZ171"/>
      <c r="WA171"/>
      <c r="WB171"/>
      <c r="WC171"/>
      <c r="WD171"/>
      <c r="WE171"/>
      <c r="WF171"/>
      <c r="WG171"/>
      <c r="WH171"/>
      <c r="WI171"/>
      <c r="WJ171"/>
      <c r="WK171"/>
      <c r="WL171"/>
      <c r="WM171"/>
      <c r="WN171"/>
      <c r="WO171"/>
      <c r="WP171"/>
      <c r="WQ171"/>
      <c r="WR171"/>
      <c r="WS171"/>
      <c r="WT171"/>
      <c r="WU171"/>
      <c r="WV171"/>
      <c r="WW171"/>
      <c r="WX171"/>
      <c r="WY171"/>
      <c r="WZ171"/>
      <c r="XA171"/>
      <c r="XB171"/>
      <c r="XC171"/>
      <c r="XD171"/>
      <c r="XE171"/>
      <c r="XF171"/>
      <c r="XG171"/>
      <c r="XH171"/>
      <c r="XI171"/>
      <c r="XJ171"/>
      <c r="XK171"/>
      <c r="XL171"/>
      <c r="XM171"/>
      <c r="XN171"/>
      <c r="XO171"/>
      <c r="XP171"/>
      <c r="XQ171"/>
      <c r="XR171"/>
      <c r="XS171"/>
      <c r="XT171"/>
      <c r="XU171"/>
      <c r="XV171"/>
      <c r="XW171"/>
      <c r="XX171"/>
      <c r="XY171"/>
      <c r="XZ171"/>
      <c r="YA171"/>
      <c r="YB171"/>
      <c r="YC171"/>
      <c r="YD171"/>
      <c r="YE171"/>
      <c r="YF171"/>
      <c r="YG171"/>
      <c r="YH171"/>
      <c r="YI171"/>
      <c r="YJ171"/>
      <c r="YK171"/>
      <c r="YL171"/>
      <c r="YM171"/>
      <c r="YN171"/>
      <c r="YO171"/>
      <c r="YP171"/>
      <c r="YQ171"/>
      <c r="YR171"/>
      <c r="YS171"/>
      <c r="YT171"/>
      <c r="YU171"/>
      <c r="YV171"/>
      <c r="YW171"/>
      <c r="YX171"/>
      <c r="YY171"/>
      <c r="YZ171"/>
      <c r="ZA171"/>
      <c r="ZB171"/>
      <c r="ZC171"/>
      <c r="ZD171"/>
      <c r="ZE171"/>
      <c r="ZF171"/>
      <c r="ZG171"/>
      <c r="ZH171"/>
      <c r="ZI171"/>
      <c r="ZJ171"/>
      <c r="ZK171"/>
      <c r="ZL171"/>
      <c r="ZM171"/>
      <c r="ZN171"/>
      <c r="ZO171"/>
      <c r="ZP171"/>
      <c r="ZQ171"/>
      <c r="ZR171"/>
      <c r="ZS171"/>
      <c r="ZT171"/>
      <c r="ZU171"/>
      <c r="ZV171"/>
      <c r="ZW171"/>
      <c r="ZX171"/>
      <c r="ZY171"/>
      <c r="ZZ171"/>
    </row>
    <row r="172" spans="1:702" s="18" customFormat="1">
      <c r="A172" s="16" t="s">
        <v>69</v>
      </c>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c r="LQ172"/>
      <c r="LR172"/>
      <c r="LS172"/>
      <c r="LT172"/>
      <c r="LU172"/>
      <c r="LV172"/>
      <c r="LW172"/>
      <c r="LX172"/>
      <c r="LY172"/>
      <c r="LZ172"/>
      <c r="MA172"/>
      <c r="MB172"/>
      <c r="MC172"/>
      <c r="MD172"/>
      <c r="ME172"/>
      <c r="MF172"/>
      <c r="MG172"/>
      <c r="MH172"/>
      <c r="MI172"/>
      <c r="MJ172"/>
      <c r="MK172"/>
      <c r="ML172"/>
      <c r="MM172"/>
      <c r="MN172"/>
      <c r="MO172"/>
      <c r="MP172"/>
      <c r="MQ172"/>
      <c r="MR172"/>
      <c r="MS172"/>
      <c r="MT172"/>
      <c r="MU172"/>
      <c r="MV172"/>
      <c r="MW172"/>
      <c r="MX172"/>
      <c r="MY172"/>
      <c r="MZ172"/>
      <c r="NA172"/>
      <c r="NB172"/>
      <c r="NC172"/>
      <c r="ND172"/>
      <c r="NE172"/>
      <c r="NF172"/>
      <c r="NG172"/>
      <c r="NH172"/>
      <c r="NI172"/>
      <c r="NJ172"/>
      <c r="NK172"/>
      <c r="NL172"/>
      <c r="NM172"/>
      <c r="NN172"/>
      <c r="NO172"/>
      <c r="NP172"/>
      <c r="NQ172"/>
      <c r="NR172"/>
      <c r="NS172"/>
      <c r="NT172"/>
      <c r="NU172"/>
      <c r="NV172"/>
      <c r="NW172"/>
      <c r="NX172"/>
      <c r="NY172"/>
      <c r="NZ172"/>
      <c r="OA172"/>
      <c r="OB172"/>
      <c r="OC172"/>
      <c r="OD172"/>
      <c r="OE172"/>
      <c r="OF172"/>
      <c r="OG172"/>
      <c r="OH172"/>
      <c r="OI172"/>
      <c r="OJ172"/>
      <c r="OK172"/>
      <c r="OL172"/>
      <c r="OM172"/>
      <c r="ON172"/>
      <c r="OO172"/>
      <c r="OP172"/>
      <c r="OQ172"/>
      <c r="OR172"/>
      <c r="OS172"/>
      <c r="OT172"/>
      <c r="OU172"/>
      <c r="OV172"/>
      <c r="OW172"/>
      <c r="OX172"/>
      <c r="OY172"/>
      <c r="OZ172"/>
      <c r="PA172"/>
      <c r="PB172"/>
      <c r="PC172"/>
      <c r="PD172"/>
      <c r="PE172"/>
      <c r="PF172"/>
      <c r="PG172"/>
      <c r="PH172"/>
      <c r="PI172"/>
      <c r="PJ172"/>
      <c r="PK172"/>
      <c r="PL172"/>
      <c r="PM172"/>
      <c r="PN172"/>
      <c r="PO172"/>
      <c r="PP172"/>
      <c r="PQ172"/>
      <c r="PR172"/>
      <c r="PS172"/>
      <c r="PT172"/>
      <c r="PU172"/>
      <c r="PV172"/>
      <c r="PW172"/>
      <c r="PX172"/>
      <c r="PY172"/>
      <c r="PZ172"/>
      <c r="QA172"/>
      <c r="QB172"/>
      <c r="QC172"/>
      <c r="QD172"/>
      <c r="QE172"/>
      <c r="QF172"/>
      <c r="QG172"/>
      <c r="QH172"/>
      <c r="QI172"/>
      <c r="QJ172"/>
      <c r="QK172"/>
      <c r="QL172"/>
      <c r="QM172"/>
      <c r="QN172"/>
      <c r="QO172"/>
      <c r="QP172"/>
      <c r="QQ172"/>
      <c r="QR172"/>
      <c r="QS172"/>
      <c r="QT172"/>
      <c r="QU172"/>
      <c r="QV172"/>
      <c r="QW172"/>
      <c r="QX172"/>
      <c r="QY172"/>
      <c r="QZ172"/>
      <c r="RA172"/>
      <c r="RB172"/>
      <c r="RC172"/>
      <c r="RD172"/>
      <c r="RE172"/>
      <c r="RF172"/>
      <c r="RG172"/>
      <c r="RH172"/>
      <c r="RI172"/>
      <c r="RJ172"/>
      <c r="RK172"/>
      <c r="RL172"/>
      <c r="RM172"/>
      <c r="RN172"/>
      <c r="RO172"/>
      <c r="RP172"/>
      <c r="RQ172"/>
      <c r="RR172"/>
      <c r="RS172"/>
      <c r="RT172"/>
      <c r="RU172"/>
      <c r="RV172"/>
      <c r="RW172"/>
      <c r="RX172"/>
      <c r="RY172"/>
      <c r="RZ172"/>
      <c r="SA172"/>
      <c r="SB172"/>
      <c r="SC172"/>
      <c r="SD172"/>
      <c r="SE172"/>
      <c r="SF172"/>
      <c r="SG172"/>
      <c r="SH172"/>
      <c r="SI172"/>
      <c r="SJ172"/>
      <c r="SK172"/>
      <c r="SL172"/>
      <c r="SM172"/>
      <c r="SN172"/>
      <c r="SO172"/>
      <c r="SP172"/>
      <c r="SQ172"/>
      <c r="SR172"/>
      <c r="SS172"/>
      <c r="ST172"/>
      <c r="SU172"/>
      <c r="SV172"/>
      <c r="SW172"/>
      <c r="SX172"/>
      <c r="SY172"/>
      <c r="SZ172"/>
      <c r="TA172"/>
      <c r="TB172"/>
      <c r="TC172"/>
      <c r="TD172"/>
      <c r="TE172"/>
      <c r="TF172"/>
      <c r="TG172"/>
      <c r="TH172"/>
      <c r="TI172"/>
      <c r="TJ172"/>
      <c r="TK172"/>
      <c r="TL172"/>
      <c r="TM172"/>
      <c r="TN172"/>
      <c r="TO172"/>
      <c r="TP172"/>
      <c r="TQ172"/>
      <c r="TR172"/>
      <c r="TS172"/>
      <c r="TT172"/>
      <c r="TU172"/>
      <c r="TV172"/>
      <c r="TW172"/>
      <c r="TX172"/>
      <c r="TY172"/>
      <c r="TZ172"/>
      <c r="UA172"/>
      <c r="UB172"/>
      <c r="UC172"/>
      <c r="UD172"/>
      <c r="UE172"/>
      <c r="UF172"/>
      <c r="UG172"/>
      <c r="UH172"/>
      <c r="UI172"/>
      <c r="UJ172"/>
      <c r="UK172"/>
      <c r="UL172"/>
      <c r="UM172"/>
      <c r="UN172"/>
      <c r="UO172"/>
      <c r="UP172"/>
      <c r="UQ172"/>
      <c r="UR172"/>
      <c r="US172"/>
      <c r="UT172"/>
      <c r="UU172"/>
      <c r="UV172"/>
      <c r="UW172"/>
      <c r="UX172"/>
      <c r="UY172"/>
      <c r="UZ172"/>
      <c r="VA172"/>
      <c r="VB172"/>
      <c r="VC172"/>
      <c r="VD172"/>
      <c r="VE172"/>
      <c r="VF172"/>
      <c r="VG172"/>
      <c r="VH172"/>
      <c r="VI172"/>
      <c r="VJ172"/>
      <c r="VK172"/>
      <c r="VL172"/>
      <c r="VM172"/>
      <c r="VN172"/>
      <c r="VO172"/>
      <c r="VP172"/>
      <c r="VQ172"/>
      <c r="VR172"/>
      <c r="VS172"/>
      <c r="VT172"/>
      <c r="VU172"/>
      <c r="VV172"/>
      <c r="VW172"/>
      <c r="VX172"/>
      <c r="VY172"/>
      <c r="VZ172"/>
      <c r="WA172"/>
      <c r="WB172"/>
      <c r="WC172"/>
      <c r="WD172"/>
      <c r="WE172"/>
      <c r="WF172"/>
      <c r="WG172"/>
      <c r="WH172"/>
      <c r="WI172"/>
      <c r="WJ172"/>
      <c r="WK172"/>
      <c r="WL172"/>
      <c r="WM172"/>
      <c r="WN172"/>
      <c r="WO172"/>
      <c r="WP172"/>
      <c r="WQ172"/>
      <c r="WR172"/>
      <c r="WS172"/>
      <c r="WT172"/>
      <c r="WU172"/>
      <c r="WV172"/>
      <c r="WW172"/>
      <c r="WX172"/>
      <c r="WY172"/>
      <c r="WZ172"/>
      <c r="XA172"/>
      <c r="XB172"/>
      <c r="XC172"/>
      <c r="XD172"/>
      <c r="XE172"/>
      <c r="XF172"/>
      <c r="XG172"/>
      <c r="XH172"/>
      <c r="XI172"/>
      <c r="XJ172"/>
      <c r="XK172"/>
      <c r="XL172"/>
      <c r="XM172"/>
      <c r="XN172"/>
      <c r="XO172"/>
      <c r="XP172"/>
      <c r="XQ172"/>
      <c r="XR172"/>
      <c r="XS172"/>
      <c r="XT172"/>
      <c r="XU172"/>
      <c r="XV172"/>
      <c r="XW172"/>
      <c r="XX172"/>
      <c r="XY172"/>
      <c r="XZ172"/>
      <c r="YA172"/>
      <c r="YB172"/>
      <c r="YC172"/>
      <c r="YD172"/>
      <c r="YE172"/>
      <c r="YF172"/>
      <c r="YG172"/>
      <c r="YH172"/>
      <c r="YI172"/>
      <c r="YJ172"/>
      <c r="YK172"/>
      <c r="YL172"/>
      <c r="YM172"/>
      <c r="YN172"/>
      <c r="YO172"/>
      <c r="YP172"/>
      <c r="YQ172"/>
      <c r="YR172"/>
      <c r="YS172"/>
      <c r="YT172"/>
      <c r="YU172"/>
      <c r="YV172"/>
      <c r="YW172"/>
      <c r="YX172"/>
      <c r="YY172"/>
      <c r="YZ172"/>
      <c r="ZA172"/>
      <c r="ZB172"/>
      <c r="ZC172"/>
      <c r="ZD172"/>
      <c r="ZE172"/>
      <c r="ZF172"/>
      <c r="ZG172"/>
      <c r="ZH172"/>
      <c r="ZI172"/>
      <c r="ZJ172"/>
      <c r="ZK172"/>
      <c r="ZL172"/>
      <c r="ZM172"/>
      <c r="ZN172"/>
      <c r="ZO172"/>
      <c r="ZP172"/>
      <c r="ZQ172"/>
      <c r="ZR172"/>
      <c r="ZS172"/>
      <c r="ZT172"/>
      <c r="ZU172"/>
      <c r="ZV172"/>
      <c r="ZW172"/>
      <c r="ZX172"/>
      <c r="ZY172"/>
      <c r="ZZ172"/>
    </row>
    <row r="173" spans="1:702" s="18" customFormat="1">
      <c r="A173" s="16" t="s">
        <v>189</v>
      </c>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c r="LQ173"/>
      <c r="LR173"/>
      <c r="LS173"/>
      <c r="LT173"/>
      <c r="LU173"/>
      <c r="LV173"/>
      <c r="LW173"/>
      <c r="LX173"/>
      <c r="LY173"/>
      <c r="LZ173"/>
      <c r="MA173"/>
      <c r="MB173"/>
      <c r="MC173"/>
      <c r="MD173"/>
      <c r="ME173"/>
      <c r="MF173"/>
      <c r="MG173"/>
      <c r="MH173"/>
      <c r="MI173"/>
      <c r="MJ173"/>
      <c r="MK173"/>
      <c r="ML173"/>
      <c r="MM173"/>
      <c r="MN173"/>
      <c r="MO173"/>
      <c r="MP173"/>
      <c r="MQ173"/>
      <c r="MR173"/>
      <c r="MS173"/>
      <c r="MT173"/>
      <c r="MU173"/>
      <c r="MV173"/>
      <c r="MW173"/>
      <c r="MX173"/>
      <c r="MY173"/>
      <c r="MZ173"/>
      <c r="NA173"/>
      <c r="NB173"/>
      <c r="NC173"/>
      <c r="ND173"/>
      <c r="NE173"/>
      <c r="NF173"/>
      <c r="NG173"/>
      <c r="NH173"/>
      <c r="NI173"/>
      <c r="NJ173"/>
      <c r="NK173"/>
      <c r="NL173"/>
      <c r="NM173"/>
      <c r="NN173"/>
      <c r="NO173"/>
      <c r="NP173"/>
      <c r="NQ173"/>
      <c r="NR173"/>
      <c r="NS173"/>
      <c r="NT173"/>
      <c r="NU173"/>
      <c r="NV173"/>
      <c r="NW173"/>
      <c r="NX173"/>
      <c r="NY173"/>
      <c r="NZ173"/>
      <c r="OA173"/>
      <c r="OB173"/>
      <c r="OC173"/>
      <c r="OD173"/>
      <c r="OE173"/>
      <c r="OF173"/>
      <c r="OG173"/>
      <c r="OH173"/>
      <c r="OI173"/>
      <c r="OJ173"/>
      <c r="OK173"/>
      <c r="OL173"/>
      <c r="OM173"/>
      <c r="ON173"/>
      <c r="OO173"/>
      <c r="OP173"/>
      <c r="OQ173"/>
      <c r="OR173"/>
      <c r="OS173"/>
      <c r="OT173"/>
      <c r="OU173"/>
      <c r="OV173"/>
      <c r="OW173"/>
      <c r="OX173"/>
      <c r="OY173"/>
      <c r="OZ173"/>
      <c r="PA173"/>
      <c r="PB173"/>
      <c r="PC173"/>
      <c r="PD173"/>
      <c r="PE173"/>
      <c r="PF173"/>
      <c r="PG173"/>
      <c r="PH173"/>
      <c r="PI173"/>
      <c r="PJ173"/>
      <c r="PK173"/>
      <c r="PL173"/>
      <c r="PM173"/>
      <c r="PN173"/>
      <c r="PO173"/>
      <c r="PP173"/>
      <c r="PQ173"/>
      <c r="PR173"/>
      <c r="PS173"/>
      <c r="PT173"/>
      <c r="PU173"/>
      <c r="PV173"/>
      <c r="PW173"/>
      <c r="PX173"/>
      <c r="PY173"/>
      <c r="PZ173"/>
      <c r="QA173"/>
      <c r="QB173"/>
      <c r="QC173"/>
      <c r="QD173"/>
      <c r="QE173"/>
      <c r="QF173"/>
      <c r="QG173"/>
      <c r="QH173"/>
      <c r="QI173"/>
      <c r="QJ173"/>
      <c r="QK173"/>
      <c r="QL173"/>
      <c r="QM173"/>
      <c r="QN173"/>
      <c r="QO173"/>
      <c r="QP173"/>
      <c r="QQ173"/>
      <c r="QR173"/>
      <c r="QS173"/>
      <c r="QT173"/>
      <c r="QU173"/>
      <c r="QV173"/>
      <c r="QW173"/>
      <c r="QX173"/>
      <c r="QY173"/>
      <c r="QZ173"/>
      <c r="RA173"/>
      <c r="RB173"/>
      <c r="RC173"/>
      <c r="RD173"/>
      <c r="RE173"/>
      <c r="RF173"/>
      <c r="RG173"/>
      <c r="RH173"/>
      <c r="RI173"/>
      <c r="RJ173"/>
      <c r="RK173"/>
      <c r="RL173"/>
      <c r="RM173"/>
      <c r="RN173"/>
      <c r="RO173"/>
      <c r="RP173"/>
      <c r="RQ173"/>
      <c r="RR173"/>
      <c r="RS173"/>
      <c r="RT173"/>
      <c r="RU173"/>
      <c r="RV173"/>
      <c r="RW173"/>
      <c r="RX173"/>
      <c r="RY173"/>
      <c r="RZ173"/>
      <c r="SA173"/>
      <c r="SB173"/>
      <c r="SC173"/>
      <c r="SD173"/>
      <c r="SE173"/>
      <c r="SF173"/>
      <c r="SG173"/>
      <c r="SH173"/>
      <c r="SI173"/>
      <c r="SJ173"/>
      <c r="SK173"/>
      <c r="SL173"/>
      <c r="SM173"/>
      <c r="SN173"/>
      <c r="SO173"/>
      <c r="SP173"/>
      <c r="SQ173"/>
      <c r="SR173"/>
      <c r="SS173"/>
      <c r="ST173"/>
      <c r="SU173"/>
      <c r="SV173"/>
      <c r="SW173"/>
      <c r="SX173"/>
      <c r="SY173"/>
      <c r="SZ173"/>
      <c r="TA173"/>
      <c r="TB173"/>
      <c r="TC173"/>
      <c r="TD173"/>
      <c r="TE173"/>
      <c r="TF173"/>
      <c r="TG173"/>
      <c r="TH173"/>
      <c r="TI173"/>
      <c r="TJ173"/>
      <c r="TK173"/>
      <c r="TL173"/>
      <c r="TM173"/>
      <c r="TN173"/>
      <c r="TO173"/>
      <c r="TP173"/>
      <c r="TQ173"/>
      <c r="TR173"/>
      <c r="TS173"/>
      <c r="TT173"/>
      <c r="TU173"/>
      <c r="TV173"/>
      <c r="TW173"/>
      <c r="TX173"/>
      <c r="TY173"/>
      <c r="TZ173"/>
      <c r="UA173"/>
      <c r="UB173"/>
      <c r="UC173"/>
      <c r="UD173"/>
      <c r="UE173"/>
      <c r="UF173"/>
      <c r="UG173"/>
      <c r="UH173"/>
      <c r="UI173"/>
      <c r="UJ173"/>
      <c r="UK173"/>
      <c r="UL173"/>
      <c r="UM173"/>
      <c r="UN173"/>
      <c r="UO173"/>
      <c r="UP173"/>
      <c r="UQ173"/>
      <c r="UR173"/>
      <c r="US173"/>
      <c r="UT173"/>
      <c r="UU173"/>
      <c r="UV173"/>
      <c r="UW173"/>
      <c r="UX173"/>
      <c r="UY173"/>
      <c r="UZ173"/>
      <c r="VA173"/>
      <c r="VB173"/>
      <c r="VC173"/>
      <c r="VD173"/>
      <c r="VE173"/>
      <c r="VF173"/>
      <c r="VG173"/>
      <c r="VH173"/>
      <c r="VI173"/>
      <c r="VJ173"/>
      <c r="VK173"/>
      <c r="VL173"/>
      <c r="VM173"/>
      <c r="VN173"/>
      <c r="VO173"/>
      <c r="VP173"/>
      <c r="VQ173"/>
      <c r="VR173"/>
      <c r="VS173"/>
      <c r="VT173"/>
      <c r="VU173"/>
      <c r="VV173"/>
      <c r="VW173"/>
      <c r="VX173"/>
      <c r="VY173"/>
      <c r="VZ173"/>
      <c r="WA173"/>
      <c r="WB173"/>
      <c r="WC173"/>
      <c r="WD173"/>
      <c r="WE173"/>
      <c r="WF173"/>
      <c r="WG173"/>
      <c r="WH173"/>
      <c r="WI173"/>
      <c r="WJ173"/>
      <c r="WK173"/>
      <c r="WL173"/>
      <c r="WM173"/>
      <c r="WN173"/>
      <c r="WO173"/>
      <c r="WP173"/>
      <c r="WQ173"/>
      <c r="WR173"/>
      <c r="WS173"/>
      <c r="WT173"/>
      <c r="WU173"/>
      <c r="WV173"/>
      <c r="WW173"/>
      <c r="WX173"/>
      <c r="WY173"/>
      <c r="WZ173"/>
      <c r="XA173"/>
      <c r="XB173"/>
      <c r="XC173"/>
      <c r="XD173"/>
      <c r="XE173"/>
      <c r="XF173"/>
      <c r="XG173"/>
      <c r="XH173"/>
      <c r="XI173"/>
      <c r="XJ173"/>
      <c r="XK173"/>
      <c r="XL173"/>
      <c r="XM173"/>
      <c r="XN173"/>
      <c r="XO173"/>
      <c r="XP173"/>
      <c r="XQ173"/>
      <c r="XR173"/>
      <c r="XS173"/>
      <c r="XT173"/>
      <c r="XU173"/>
      <c r="XV173"/>
      <c r="XW173"/>
      <c r="XX173"/>
      <c r="XY173"/>
      <c r="XZ173"/>
      <c r="YA173"/>
      <c r="YB173"/>
      <c r="YC173"/>
      <c r="YD173"/>
      <c r="YE173"/>
      <c r="YF173"/>
      <c r="YG173"/>
      <c r="YH173"/>
      <c r="YI173"/>
      <c r="YJ173"/>
      <c r="YK173"/>
      <c r="YL173"/>
      <c r="YM173"/>
      <c r="YN173"/>
      <c r="YO173"/>
      <c r="YP173"/>
      <c r="YQ173"/>
      <c r="YR173"/>
      <c r="YS173"/>
      <c r="YT173"/>
      <c r="YU173"/>
      <c r="YV173"/>
      <c r="YW173"/>
      <c r="YX173"/>
      <c r="YY173"/>
      <c r="YZ173"/>
      <c r="ZA173"/>
      <c r="ZB173"/>
      <c r="ZC173"/>
      <c r="ZD173"/>
      <c r="ZE173"/>
      <c r="ZF173"/>
      <c r="ZG173"/>
      <c r="ZH173"/>
      <c r="ZI173"/>
      <c r="ZJ173"/>
      <c r="ZK173"/>
      <c r="ZL173"/>
      <c r="ZM173"/>
      <c r="ZN173"/>
      <c r="ZO173"/>
      <c r="ZP173"/>
      <c r="ZQ173"/>
      <c r="ZR173"/>
      <c r="ZS173"/>
      <c r="ZT173"/>
      <c r="ZU173"/>
      <c r="ZV173"/>
      <c r="ZW173"/>
      <c r="ZX173"/>
      <c r="ZY173"/>
      <c r="ZZ173"/>
    </row>
    <row r="174" spans="1:702" s="18" customFormat="1">
      <c r="A174" s="63" t="s">
        <v>326</v>
      </c>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c r="LQ174"/>
      <c r="LR174"/>
      <c r="LS174"/>
      <c r="LT174"/>
      <c r="LU174"/>
      <c r="LV174"/>
      <c r="LW174"/>
      <c r="LX174"/>
      <c r="LY174"/>
      <c r="LZ174"/>
      <c r="MA174"/>
      <c r="MB174"/>
      <c r="MC174"/>
      <c r="MD174"/>
      <c r="ME174"/>
      <c r="MF174"/>
      <c r="MG174"/>
      <c r="MH174"/>
      <c r="MI174"/>
      <c r="MJ174"/>
      <c r="MK174"/>
      <c r="ML174"/>
      <c r="MM174"/>
      <c r="MN174"/>
      <c r="MO174"/>
      <c r="MP174"/>
      <c r="MQ174"/>
      <c r="MR174"/>
      <c r="MS174"/>
      <c r="MT174"/>
      <c r="MU174"/>
      <c r="MV174"/>
      <c r="MW174"/>
      <c r="MX174"/>
      <c r="MY174"/>
      <c r="MZ174"/>
      <c r="NA174"/>
      <c r="NB174"/>
      <c r="NC174"/>
      <c r="ND174"/>
      <c r="NE174"/>
      <c r="NF174"/>
      <c r="NG174"/>
      <c r="NH174"/>
      <c r="NI174"/>
      <c r="NJ174"/>
      <c r="NK174"/>
      <c r="NL174"/>
      <c r="NM174"/>
      <c r="NN174"/>
      <c r="NO174"/>
      <c r="NP174"/>
      <c r="NQ174"/>
      <c r="NR174"/>
      <c r="NS174"/>
      <c r="NT174"/>
      <c r="NU174"/>
      <c r="NV174"/>
      <c r="NW174"/>
      <c r="NX174"/>
      <c r="NY174"/>
      <c r="NZ174"/>
      <c r="OA174"/>
      <c r="OB174"/>
      <c r="OC174"/>
      <c r="OD174"/>
      <c r="OE174"/>
      <c r="OF174"/>
      <c r="OG174"/>
      <c r="OH174"/>
      <c r="OI174"/>
      <c r="OJ174"/>
      <c r="OK174"/>
      <c r="OL174"/>
      <c r="OM174"/>
      <c r="ON174"/>
      <c r="OO174"/>
      <c r="OP174"/>
      <c r="OQ174"/>
      <c r="OR174"/>
      <c r="OS174"/>
      <c r="OT174"/>
      <c r="OU174"/>
      <c r="OV174"/>
      <c r="OW174"/>
      <c r="OX174"/>
      <c r="OY174"/>
      <c r="OZ174"/>
      <c r="PA174"/>
      <c r="PB174"/>
      <c r="PC174"/>
      <c r="PD174"/>
      <c r="PE174"/>
      <c r="PF174"/>
      <c r="PG174"/>
      <c r="PH174"/>
      <c r="PI174"/>
      <c r="PJ174"/>
      <c r="PK174"/>
      <c r="PL174"/>
      <c r="PM174"/>
      <c r="PN174"/>
      <c r="PO174"/>
      <c r="PP174"/>
      <c r="PQ174"/>
      <c r="PR174"/>
      <c r="PS174"/>
      <c r="PT174"/>
      <c r="PU174"/>
      <c r="PV174"/>
      <c r="PW174"/>
      <c r="PX174"/>
      <c r="PY174"/>
      <c r="PZ174"/>
      <c r="QA174"/>
      <c r="QB174"/>
      <c r="QC174"/>
      <c r="QD174"/>
      <c r="QE174"/>
      <c r="QF174"/>
      <c r="QG174"/>
      <c r="QH174"/>
      <c r="QI174"/>
      <c r="QJ174"/>
      <c r="QK174"/>
      <c r="QL174"/>
      <c r="QM174"/>
      <c r="QN174"/>
      <c r="QO174"/>
      <c r="QP174"/>
      <c r="QQ174"/>
      <c r="QR174"/>
      <c r="QS174"/>
      <c r="QT174"/>
      <c r="QU174"/>
      <c r="QV174"/>
      <c r="QW174"/>
      <c r="QX174"/>
      <c r="QY174"/>
      <c r="QZ174"/>
      <c r="RA174"/>
      <c r="RB174"/>
      <c r="RC174"/>
      <c r="RD174"/>
      <c r="RE174"/>
      <c r="RF174"/>
      <c r="RG174"/>
      <c r="RH174"/>
      <c r="RI174"/>
      <c r="RJ174"/>
      <c r="RK174"/>
      <c r="RL174"/>
      <c r="RM174"/>
      <c r="RN174"/>
      <c r="RO174"/>
      <c r="RP174"/>
      <c r="RQ174"/>
      <c r="RR174"/>
      <c r="RS174"/>
      <c r="RT174"/>
      <c r="RU174"/>
      <c r="RV174"/>
      <c r="RW174"/>
      <c r="RX174"/>
      <c r="RY174"/>
      <c r="RZ174"/>
      <c r="SA174"/>
      <c r="SB174"/>
      <c r="SC174"/>
      <c r="SD174"/>
      <c r="SE174"/>
      <c r="SF174"/>
      <c r="SG174"/>
      <c r="SH174"/>
      <c r="SI174"/>
      <c r="SJ174"/>
      <c r="SK174"/>
      <c r="SL174"/>
      <c r="SM174"/>
      <c r="SN174"/>
      <c r="SO174"/>
      <c r="SP174"/>
      <c r="SQ174"/>
      <c r="SR174"/>
      <c r="SS174"/>
      <c r="ST174"/>
      <c r="SU174"/>
      <c r="SV174"/>
      <c r="SW174"/>
      <c r="SX174"/>
      <c r="SY174"/>
      <c r="SZ174"/>
      <c r="TA174"/>
      <c r="TB174"/>
      <c r="TC174"/>
      <c r="TD174"/>
      <c r="TE174"/>
      <c r="TF174"/>
      <c r="TG174"/>
      <c r="TH174"/>
      <c r="TI174"/>
      <c r="TJ174"/>
      <c r="TK174"/>
      <c r="TL174"/>
      <c r="TM174"/>
      <c r="TN174"/>
      <c r="TO174"/>
      <c r="TP174"/>
      <c r="TQ174"/>
      <c r="TR174"/>
      <c r="TS174"/>
      <c r="TT174"/>
      <c r="TU174"/>
      <c r="TV174"/>
      <c r="TW174"/>
      <c r="TX174"/>
      <c r="TY174"/>
      <c r="TZ174"/>
      <c r="UA174"/>
      <c r="UB174"/>
      <c r="UC174"/>
      <c r="UD174"/>
      <c r="UE174"/>
      <c r="UF174"/>
      <c r="UG174"/>
      <c r="UH174"/>
      <c r="UI174"/>
      <c r="UJ174"/>
      <c r="UK174"/>
      <c r="UL174"/>
      <c r="UM174"/>
      <c r="UN174"/>
      <c r="UO174"/>
      <c r="UP174"/>
      <c r="UQ174"/>
      <c r="UR174"/>
      <c r="US174"/>
      <c r="UT174"/>
      <c r="UU174"/>
      <c r="UV174"/>
      <c r="UW174"/>
      <c r="UX174"/>
      <c r="UY174"/>
      <c r="UZ174"/>
      <c r="VA174"/>
      <c r="VB174"/>
      <c r="VC174"/>
      <c r="VD174"/>
      <c r="VE174"/>
      <c r="VF174"/>
      <c r="VG174"/>
      <c r="VH174"/>
      <c r="VI174"/>
      <c r="VJ174"/>
      <c r="VK174"/>
      <c r="VL174"/>
      <c r="VM174"/>
      <c r="VN174"/>
      <c r="VO174"/>
      <c r="VP174"/>
      <c r="VQ174"/>
      <c r="VR174"/>
      <c r="VS174"/>
      <c r="VT174"/>
      <c r="VU174"/>
      <c r="VV174"/>
      <c r="VW174"/>
      <c r="VX174"/>
      <c r="VY174"/>
      <c r="VZ174"/>
      <c r="WA174"/>
      <c r="WB174"/>
      <c r="WC174"/>
      <c r="WD174"/>
      <c r="WE174"/>
      <c r="WF174"/>
      <c r="WG174"/>
      <c r="WH174"/>
      <c r="WI174"/>
      <c r="WJ174"/>
      <c r="WK174"/>
      <c r="WL174"/>
      <c r="WM174"/>
      <c r="WN174"/>
      <c r="WO174"/>
      <c r="WP174"/>
      <c r="WQ174"/>
      <c r="WR174"/>
      <c r="WS174"/>
      <c r="WT174"/>
      <c r="WU174"/>
      <c r="WV174"/>
      <c r="WW174"/>
      <c r="WX174"/>
      <c r="WY174"/>
      <c r="WZ174"/>
      <c r="XA174"/>
      <c r="XB174"/>
      <c r="XC174"/>
      <c r="XD174"/>
      <c r="XE174"/>
      <c r="XF174"/>
      <c r="XG174"/>
      <c r="XH174"/>
      <c r="XI174"/>
      <c r="XJ174"/>
      <c r="XK174"/>
      <c r="XL174"/>
      <c r="XM174"/>
      <c r="XN174"/>
      <c r="XO174"/>
      <c r="XP174"/>
      <c r="XQ174"/>
      <c r="XR174"/>
      <c r="XS174"/>
      <c r="XT174"/>
      <c r="XU174"/>
      <c r="XV174"/>
      <c r="XW174"/>
      <c r="XX174"/>
      <c r="XY174"/>
      <c r="XZ174"/>
      <c r="YA174"/>
      <c r="YB174"/>
      <c r="YC174"/>
      <c r="YD174"/>
      <c r="YE174"/>
      <c r="YF174"/>
      <c r="YG174"/>
      <c r="YH174"/>
      <c r="YI174"/>
      <c r="YJ174"/>
      <c r="YK174"/>
      <c r="YL174"/>
      <c r="YM174"/>
      <c r="YN174"/>
      <c r="YO174"/>
      <c r="YP174"/>
      <c r="YQ174"/>
      <c r="YR174"/>
      <c r="YS174"/>
      <c r="YT174"/>
      <c r="YU174"/>
      <c r="YV174"/>
      <c r="YW174"/>
      <c r="YX174"/>
      <c r="YY174"/>
      <c r="YZ174"/>
      <c r="ZA174"/>
      <c r="ZB174"/>
      <c r="ZC174"/>
      <c r="ZD174"/>
      <c r="ZE174"/>
      <c r="ZF174"/>
      <c r="ZG174"/>
      <c r="ZH174"/>
      <c r="ZI174"/>
      <c r="ZJ174"/>
      <c r="ZK174"/>
      <c r="ZL174"/>
      <c r="ZM174"/>
      <c r="ZN174"/>
      <c r="ZO174"/>
      <c r="ZP174"/>
      <c r="ZQ174"/>
      <c r="ZR174"/>
      <c r="ZS174"/>
      <c r="ZT174"/>
      <c r="ZU174"/>
      <c r="ZV174"/>
      <c r="ZW174"/>
      <c r="ZX174"/>
      <c r="ZY174"/>
      <c r="ZZ174"/>
    </row>
    <row r="175" spans="1:702" s="18" customFormat="1">
      <c r="A175" s="149" t="s">
        <v>327</v>
      </c>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c r="LQ175"/>
      <c r="LR175"/>
      <c r="LS175"/>
      <c r="LT175"/>
      <c r="LU175"/>
      <c r="LV175"/>
      <c r="LW175"/>
      <c r="LX175"/>
      <c r="LY175"/>
      <c r="LZ175"/>
      <c r="MA175"/>
      <c r="MB175"/>
      <c r="MC175"/>
      <c r="MD175"/>
      <c r="ME175"/>
      <c r="MF175"/>
      <c r="MG175"/>
      <c r="MH175"/>
      <c r="MI175"/>
      <c r="MJ175"/>
      <c r="MK175"/>
      <c r="ML175"/>
      <c r="MM175"/>
      <c r="MN175"/>
      <c r="MO175"/>
      <c r="MP175"/>
      <c r="MQ175"/>
      <c r="MR175"/>
      <c r="MS175"/>
      <c r="MT175"/>
      <c r="MU175"/>
      <c r="MV175"/>
      <c r="MW175"/>
      <c r="MX175"/>
      <c r="MY175"/>
      <c r="MZ175"/>
      <c r="NA175"/>
      <c r="NB175"/>
      <c r="NC175"/>
      <c r="ND175"/>
      <c r="NE175"/>
      <c r="NF175"/>
      <c r="NG175"/>
      <c r="NH175"/>
      <c r="NI175"/>
      <c r="NJ175"/>
      <c r="NK175"/>
      <c r="NL175"/>
      <c r="NM175"/>
      <c r="NN175"/>
      <c r="NO175"/>
      <c r="NP175"/>
      <c r="NQ175"/>
      <c r="NR175"/>
      <c r="NS175"/>
      <c r="NT175"/>
      <c r="NU175"/>
      <c r="NV175"/>
      <c r="NW175"/>
      <c r="NX175"/>
      <c r="NY175"/>
      <c r="NZ175"/>
      <c r="OA175"/>
      <c r="OB175"/>
      <c r="OC175"/>
      <c r="OD175"/>
      <c r="OE175"/>
      <c r="OF175"/>
      <c r="OG175"/>
      <c r="OH175"/>
      <c r="OI175"/>
      <c r="OJ175"/>
      <c r="OK175"/>
      <c r="OL175"/>
      <c r="OM175"/>
      <c r="ON175"/>
      <c r="OO175"/>
      <c r="OP175"/>
      <c r="OQ175"/>
      <c r="OR175"/>
      <c r="OS175"/>
      <c r="OT175"/>
      <c r="OU175"/>
      <c r="OV175"/>
      <c r="OW175"/>
      <c r="OX175"/>
      <c r="OY175"/>
      <c r="OZ175"/>
      <c r="PA175"/>
      <c r="PB175"/>
      <c r="PC175"/>
      <c r="PD175"/>
      <c r="PE175"/>
      <c r="PF175"/>
      <c r="PG175"/>
      <c r="PH175"/>
      <c r="PI175"/>
      <c r="PJ175"/>
      <c r="PK175"/>
      <c r="PL175"/>
      <c r="PM175"/>
      <c r="PN175"/>
      <c r="PO175"/>
      <c r="PP175"/>
      <c r="PQ175"/>
      <c r="PR175"/>
      <c r="PS175"/>
      <c r="PT175"/>
      <c r="PU175"/>
      <c r="PV175"/>
      <c r="PW175"/>
      <c r="PX175"/>
      <c r="PY175"/>
      <c r="PZ175"/>
      <c r="QA175"/>
      <c r="QB175"/>
      <c r="QC175"/>
      <c r="QD175"/>
      <c r="QE175"/>
      <c r="QF175"/>
      <c r="QG175"/>
      <c r="QH175"/>
      <c r="QI175"/>
      <c r="QJ175"/>
      <c r="QK175"/>
      <c r="QL175"/>
      <c r="QM175"/>
      <c r="QN175"/>
      <c r="QO175"/>
      <c r="QP175"/>
      <c r="QQ175"/>
      <c r="QR175"/>
      <c r="QS175"/>
      <c r="QT175"/>
      <c r="QU175"/>
      <c r="QV175"/>
      <c r="QW175"/>
      <c r="QX175"/>
      <c r="QY175"/>
      <c r="QZ175"/>
      <c r="RA175"/>
      <c r="RB175"/>
      <c r="RC175"/>
      <c r="RD175"/>
      <c r="RE175"/>
      <c r="RF175"/>
      <c r="RG175"/>
      <c r="RH175"/>
      <c r="RI175"/>
      <c r="RJ175"/>
      <c r="RK175"/>
      <c r="RL175"/>
      <c r="RM175"/>
      <c r="RN175"/>
      <c r="RO175"/>
      <c r="RP175"/>
      <c r="RQ175"/>
      <c r="RR175"/>
      <c r="RS175"/>
      <c r="RT175"/>
      <c r="RU175"/>
      <c r="RV175"/>
      <c r="RW175"/>
      <c r="RX175"/>
      <c r="RY175"/>
      <c r="RZ175"/>
      <c r="SA175"/>
      <c r="SB175"/>
      <c r="SC175"/>
      <c r="SD175"/>
      <c r="SE175"/>
      <c r="SF175"/>
      <c r="SG175"/>
      <c r="SH175"/>
      <c r="SI175"/>
      <c r="SJ175"/>
      <c r="SK175"/>
      <c r="SL175"/>
      <c r="SM175"/>
      <c r="SN175"/>
      <c r="SO175"/>
      <c r="SP175"/>
      <c r="SQ175"/>
      <c r="SR175"/>
      <c r="SS175"/>
      <c r="ST175"/>
      <c r="SU175"/>
      <c r="SV175"/>
      <c r="SW175"/>
      <c r="SX175"/>
      <c r="SY175"/>
      <c r="SZ175"/>
      <c r="TA175"/>
      <c r="TB175"/>
      <c r="TC175"/>
      <c r="TD175"/>
      <c r="TE175"/>
      <c r="TF175"/>
      <c r="TG175"/>
      <c r="TH175"/>
      <c r="TI175"/>
      <c r="TJ175"/>
      <c r="TK175"/>
      <c r="TL175"/>
      <c r="TM175"/>
      <c r="TN175"/>
      <c r="TO175"/>
      <c r="TP175"/>
      <c r="TQ175"/>
      <c r="TR175"/>
      <c r="TS175"/>
      <c r="TT175"/>
      <c r="TU175"/>
      <c r="TV175"/>
      <c r="TW175"/>
      <c r="TX175"/>
      <c r="TY175"/>
      <c r="TZ175"/>
      <c r="UA175"/>
      <c r="UB175"/>
      <c r="UC175"/>
      <c r="UD175"/>
      <c r="UE175"/>
      <c r="UF175"/>
      <c r="UG175"/>
      <c r="UH175"/>
      <c r="UI175"/>
      <c r="UJ175"/>
      <c r="UK175"/>
      <c r="UL175"/>
      <c r="UM175"/>
      <c r="UN175"/>
      <c r="UO175"/>
      <c r="UP175"/>
      <c r="UQ175"/>
      <c r="UR175"/>
      <c r="US175"/>
      <c r="UT175"/>
      <c r="UU175"/>
      <c r="UV175"/>
      <c r="UW175"/>
      <c r="UX175"/>
      <c r="UY175"/>
      <c r="UZ175"/>
      <c r="VA175"/>
      <c r="VB175"/>
      <c r="VC175"/>
      <c r="VD175"/>
      <c r="VE175"/>
      <c r="VF175"/>
      <c r="VG175"/>
      <c r="VH175"/>
      <c r="VI175"/>
      <c r="VJ175"/>
      <c r="VK175"/>
      <c r="VL175"/>
      <c r="VM175"/>
      <c r="VN175"/>
      <c r="VO175"/>
      <c r="VP175"/>
      <c r="VQ175"/>
      <c r="VR175"/>
      <c r="VS175"/>
      <c r="VT175"/>
      <c r="VU175"/>
      <c r="VV175"/>
      <c r="VW175"/>
      <c r="VX175"/>
      <c r="VY175"/>
      <c r="VZ175"/>
      <c r="WA175"/>
      <c r="WB175"/>
      <c r="WC175"/>
      <c r="WD175"/>
      <c r="WE175"/>
      <c r="WF175"/>
      <c r="WG175"/>
      <c r="WH175"/>
      <c r="WI175"/>
      <c r="WJ175"/>
      <c r="WK175"/>
      <c r="WL175"/>
      <c r="WM175"/>
      <c r="WN175"/>
      <c r="WO175"/>
      <c r="WP175"/>
      <c r="WQ175"/>
      <c r="WR175"/>
      <c r="WS175"/>
      <c r="WT175"/>
      <c r="WU175"/>
      <c r="WV175"/>
      <c r="WW175"/>
      <c r="WX175"/>
      <c r="WY175"/>
      <c r="WZ175"/>
      <c r="XA175"/>
      <c r="XB175"/>
      <c r="XC175"/>
      <c r="XD175"/>
      <c r="XE175"/>
      <c r="XF175"/>
      <c r="XG175"/>
      <c r="XH175"/>
      <c r="XI175"/>
      <c r="XJ175"/>
      <c r="XK175"/>
      <c r="XL175"/>
      <c r="XM175"/>
      <c r="XN175"/>
      <c r="XO175"/>
      <c r="XP175"/>
      <c r="XQ175"/>
      <c r="XR175"/>
      <c r="XS175"/>
      <c r="XT175"/>
      <c r="XU175"/>
      <c r="XV175"/>
      <c r="XW175"/>
      <c r="XX175"/>
      <c r="XY175"/>
      <c r="XZ175"/>
      <c r="YA175"/>
      <c r="YB175"/>
      <c r="YC175"/>
      <c r="YD175"/>
      <c r="YE175"/>
      <c r="YF175"/>
      <c r="YG175"/>
      <c r="YH175"/>
      <c r="YI175"/>
      <c r="YJ175"/>
      <c r="YK175"/>
      <c r="YL175"/>
      <c r="YM175"/>
      <c r="YN175"/>
      <c r="YO175"/>
      <c r="YP175"/>
      <c r="YQ175"/>
      <c r="YR175"/>
      <c r="YS175"/>
      <c r="YT175"/>
      <c r="YU175"/>
      <c r="YV175"/>
      <c r="YW175"/>
      <c r="YX175"/>
      <c r="YY175"/>
      <c r="YZ175"/>
      <c r="ZA175"/>
      <c r="ZB175"/>
      <c r="ZC175"/>
      <c r="ZD175"/>
      <c r="ZE175"/>
      <c r="ZF175"/>
      <c r="ZG175"/>
      <c r="ZH175"/>
      <c r="ZI175"/>
      <c r="ZJ175"/>
      <c r="ZK175"/>
      <c r="ZL175"/>
      <c r="ZM175"/>
      <c r="ZN175"/>
      <c r="ZO175"/>
      <c r="ZP175"/>
      <c r="ZQ175"/>
      <c r="ZR175"/>
      <c r="ZS175"/>
      <c r="ZT175"/>
      <c r="ZU175"/>
      <c r="ZV175"/>
      <c r="ZW175"/>
      <c r="ZX175"/>
      <c r="ZY175"/>
      <c r="ZZ175"/>
    </row>
    <row r="176" spans="1:702" s="18" customFormat="1">
      <c r="A176" s="16" t="s">
        <v>175</v>
      </c>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c r="LQ176"/>
      <c r="LR176"/>
      <c r="LS176"/>
      <c r="LT176"/>
      <c r="LU176"/>
      <c r="LV176"/>
      <c r="LW176"/>
      <c r="LX176"/>
      <c r="LY176"/>
      <c r="LZ176"/>
      <c r="MA176"/>
      <c r="MB176"/>
      <c r="MC176"/>
      <c r="MD176"/>
      <c r="ME176"/>
      <c r="MF176"/>
      <c r="MG176"/>
      <c r="MH176"/>
      <c r="MI176"/>
      <c r="MJ176"/>
      <c r="MK176"/>
      <c r="ML176"/>
      <c r="MM176"/>
      <c r="MN176"/>
      <c r="MO176"/>
      <c r="MP176"/>
      <c r="MQ176"/>
      <c r="MR176"/>
      <c r="MS176"/>
      <c r="MT176"/>
      <c r="MU176"/>
      <c r="MV176"/>
      <c r="MW176"/>
      <c r="MX176"/>
      <c r="MY176"/>
      <c r="MZ176"/>
      <c r="NA176"/>
      <c r="NB176"/>
      <c r="NC176"/>
      <c r="ND176"/>
      <c r="NE176"/>
      <c r="NF176"/>
      <c r="NG176"/>
      <c r="NH176"/>
      <c r="NI176"/>
      <c r="NJ176"/>
      <c r="NK176"/>
      <c r="NL176"/>
      <c r="NM176"/>
      <c r="NN176"/>
      <c r="NO176"/>
      <c r="NP176"/>
      <c r="NQ176"/>
      <c r="NR176"/>
      <c r="NS176"/>
      <c r="NT176"/>
      <c r="NU176"/>
      <c r="NV176"/>
      <c r="NW176"/>
      <c r="NX176"/>
      <c r="NY176"/>
      <c r="NZ176"/>
      <c r="OA176"/>
      <c r="OB176"/>
      <c r="OC176"/>
      <c r="OD176"/>
      <c r="OE176"/>
      <c r="OF176"/>
      <c r="OG176"/>
      <c r="OH176"/>
      <c r="OI176"/>
      <c r="OJ176"/>
      <c r="OK176"/>
      <c r="OL176"/>
      <c r="OM176"/>
      <c r="ON176"/>
      <c r="OO176"/>
      <c r="OP176"/>
      <c r="OQ176"/>
      <c r="OR176"/>
      <c r="OS176"/>
      <c r="OT176"/>
      <c r="OU176"/>
      <c r="OV176"/>
      <c r="OW176"/>
      <c r="OX176"/>
      <c r="OY176"/>
      <c r="OZ176"/>
      <c r="PA176"/>
      <c r="PB176"/>
      <c r="PC176"/>
      <c r="PD176"/>
      <c r="PE176"/>
      <c r="PF176"/>
      <c r="PG176"/>
      <c r="PH176"/>
      <c r="PI176"/>
      <c r="PJ176"/>
      <c r="PK176"/>
      <c r="PL176"/>
      <c r="PM176"/>
      <c r="PN176"/>
      <c r="PO176"/>
      <c r="PP176"/>
      <c r="PQ176"/>
      <c r="PR176"/>
      <c r="PS176"/>
      <c r="PT176"/>
      <c r="PU176"/>
      <c r="PV176"/>
      <c r="PW176"/>
      <c r="PX176"/>
      <c r="PY176"/>
      <c r="PZ176"/>
      <c r="QA176"/>
      <c r="QB176"/>
      <c r="QC176"/>
      <c r="QD176"/>
      <c r="QE176"/>
      <c r="QF176"/>
      <c r="QG176"/>
      <c r="QH176"/>
      <c r="QI176"/>
      <c r="QJ176"/>
      <c r="QK176"/>
      <c r="QL176"/>
      <c r="QM176"/>
      <c r="QN176"/>
      <c r="QO176"/>
      <c r="QP176"/>
      <c r="QQ176"/>
      <c r="QR176"/>
      <c r="QS176"/>
      <c r="QT176"/>
      <c r="QU176"/>
      <c r="QV176"/>
      <c r="QW176"/>
      <c r="QX176"/>
      <c r="QY176"/>
      <c r="QZ176"/>
      <c r="RA176"/>
      <c r="RB176"/>
      <c r="RC176"/>
      <c r="RD176"/>
      <c r="RE176"/>
      <c r="RF176"/>
      <c r="RG176"/>
      <c r="RH176"/>
      <c r="RI176"/>
      <c r="RJ176"/>
      <c r="RK176"/>
      <c r="RL176"/>
      <c r="RM176"/>
      <c r="RN176"/>
      <c r="RO176"/>
      <c r="RP176"/>
      <c r="RQ176"/>
      <c r="RR176"/>
      <c r="RS176"/>
      <c r="RT176"/>
      <c r="RU176"/>
      <c r="RV176"/>
      <c r="RW176"/>
      <c r="RX176"/>
      <c r="RY176"/>
      <c r="RZ176"/>
      <c r="SA176"/>
      <c r="SB176"/>
      <c r="SC176"/>
      <c r="SD176"/>
      <c r="SE176"/>
      <c r="SF176"/>
      <c r="SG176"/>
      <c r="SH176"/>
      <c r="SI176"/>
      <c r="SJ176"/>
      <c r="SK176"/>
      <c r="SL176"/>
      <c r="SM176"/>
      <c r="SN176"/>
      <c r="SO176"/>
      <c r="SP176"/>
      <c r="SQ176"/>
      <c r="SR176"/>
      <c r="SS176"/>
      <c r="ST176"/>
      <c r="SU176"/>
      <c r="SV176"/>
      <c r="SW176"/>
      <c r="SX176"/>
      <c r="SY176"/>
      <c r="SZ176"/>
      <c r="TA176"/>
      <c r="TB176"/>
      <c r="TC176"/>
      <c r="TD176"/>
      <c r="TE176"/>
      <c r="TF176"/>
      <c r="TG176"/>
      <c r="TH176"/>
      <c r="TI176"/>
      <c r="TJ176"/>
      <c r="TK176"/>
      <c r="TL176"/>
      <c r="TM176"/>
      <c r="TN176"/>
      <c r="TO176"/>
      <c r="TP176"/>
      <c r="TQ176"/>
      <c r="TR176"/>
      <c r="TS176"/>
      <c r="TT176"/>
      <c r="TU176"/>
      <c r="TV176"/>
      <c r="TW176"/>
      <c r="TX176"/>
      <c r="TY176"/>
      <c r="TZ176"/>
      <c r="UA176"/>
      <c r="UB176"/>
      <c r="UC176"/>
      <c r="UD176"/>
      <c r="UE176"/>
      <c r="UF176"/>
      <c r="UG176"/>
      <c r="UH176"/>
      <c r="UI176"/>
      <c r="UJ176"/>
      <c r="UK176"/>
      <c r="UL176"/>
      <c r="UM176"/>
      <c r="UN176"/>
      <c r="UO176"/>
      <c r="UP176"/>
      <c r="UQ176"/>
      <c r="UR176"/>
      <c r="US176"/>
      <c r="UT176"/>
      <c r="UU176"/>
      <c r="UV176"/>
      <c r="UW176"/>
      <c r="UX176"/>
      <c r="UY176"/>
      <c r="UZ176"/>
      <c r="VA176"/>
      <c r="VB176"/>
      <c r="VC176"/>
      <c r="VD176"/>
      <c r="VE176"/>
      <c r="VF176"/>
      <c r="VG176"/>
      <c r="VH176"/>
      <c r="VI176"/>
      <c r="VJ176"/>
      <c r="VK176"/>
      <c r="VL176"/>
      <c r="VM176"/>
      <c r="VN176"/>
      <c r="VO176"/>
      <c r="VP176"/>
      <c r="VQ176"/>
      <c r="VR176"/>
      <c r="VS176"/>
      <c r="VT176"/>
      <c r="VU176"/>
      <c r="VV176"/>
      <c r="VW176"/>
      <c r="VX176"/>
      <c r="VY176"/>
      <c r="VZ176"/>
      <c r="WA176"/>
      <c r="WB176"/>
      <c r="WC176"/>
      <c r="WD176"/>
      <c r="WE176"/>
      <c r="WF176"/>
      <c r="WG176"/>
      <c r="WH176"/>
      <c r="WI176"/>
      <c r="WJ176"/>
      <c r="WK176"/>
      <c r="WL176"/>
      <c r="WM176"/>
      <c r="WN176"/>
      <c r="WO176"/>
      <c r="WP176"/>
      <c r="WQ176"/>
      <c r="WR176"/>
      <c r="WS176"/>
      <c r="WT176"/>
      <c r="WU176"/>
      <c r="WV176"/>
      <c r="WW176"/>
      <c r="WX176"/>
      <c r="WY176"/>
      <c r="WZ176"/>
      <c r="XA176"/>
      <c r="XB176"/>
      <c r="XC176"/>
      <c r="XD176"/>
      <c r="XE176"/>
      <c r="XF176"/>
      <c r="XG176"/>
      <c r="XH176"/>
      <c r="XI176"/>
      <c r="XJ176"/>
      <c r="XK176"/>
      <c r="XL176"/>
      <c r="XM176"/>
      <c r="XN176"/>
      <c r="XO176"/>
      <c r="XP176"/>
      <c r="XQ176"/>
      <c r="XR176"/>
      <c r="XS176"/>
      <c r="XT176"/>
      <c r="XU176"/>
      <c r="XV176"/>
      <c r="XW176"/>
      <c r="XX176"/>
      <c r="XY176"/>
      <c r="XZ176"/>
      <c r="YA176"/>
      <c r="YB176"/>
      <c r="YC176"/>
      <c r="YD176"/>
      <c r="YE176"/>
      <c r="YF176"/>
      <c r="YG176"/>
      <c r="YH176"/>
      <c r="YI176"/>
      <c r="YJ176"/>
      <c r="YK176"/>
      <c r="YL176"/>
      <c r="YM176"/>
      <c r="YN176"/>
      <c r="YO176"/>
      <c r="YP176"/>
      <c r="YQ176"/>
      <c r="YR176"/>
      <c r="YS176"/>
      <c r="YT176"/>
      <c r="YU176"/>
      <c r="YV176"/>
      <c r="YW176"/>
      <c r="YX176"/>
      <c r="YY176"/>
      <c r="YZ176"/>
      <c r="ZA176"/>
      <c r="ZB176"/>
      <c r="ZC176"/>
      <c r="ZD176"/>
      <c r="ZE176"/>
      <c r="ZF176"/>
      <c r="ZG176"/>
      <c r="ZH176"/>
      <c r="ZI176"/>
      <c r="ZJ176"/>
      <c r="ZK176"/>
      <c r="ZL176"/>
      <c r="ZM176"/>
      <c r="ZN176"/>
      <c r="ZO176"/>
      <c r="ZP176"/>
      <c r="ZQ176"/>
      <c r="ZR176"/>
      <c r="ZS176"/>
      <c r="ZT176"/>
      <c r="ZU176"/>
      <c r="ZV176"/>
      <c r="ZW176"/>
      <c r="ZX176"/>
      <c r="ZY176"/>
      <c r="ZZ176"/>
    </row>
    <row r="177" spans="1:702" s="18" customFormat="1">
      <c r="A177" s="16" t="s">
        <v>68</v>
      </c>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c r="PC177"/>
      <c r="PD177"/>
      <c r="PE177"/>
      <c r="PF177"/>
      <c r="PG177"/>
      <c r="PH177"/>
      <c r="PI177"/>
      <c r="PJ177"/>
      <c r="PK177"/>
      <c r="PL177"/>
      <c r="PM177"/>
      <c r="PN177"/>
      <c r="PO177"/>
      <c r="PP177"/>
      <c r="PQ177"/>
      <c r="PR177"/>
      <c r="PS177"/>
      <c r="PT177"/>
      <c r="PU177"/>
      <c r="PV177"/>
      <c r="PW177"/>
      <c r="PX177"/>
      <c r="PY177"/>
      <c r="PZ177"/>
      <c r="QA177"/>
      <c r="QB177"/>
      <c r="QC177"/>
      <c r="QD177"/>
      <c r="QE177"/>
      <c r="QF177"/>
      <c r="QG177"/>
      <c r="QH177"/>
      <c r="QI177"/>
      <c r="QJ177"/>
      <c r="QK177"/>
      <c r="QL177"/>
      <c r="QM177"/>
      <c r="QN177"/>
      <c r="QO177"/>
      <c r="QP177"/>
      <c r="QQ177"/>
      <c r="QR177"/>
      <c r="QS177"/>
      <c r="QT177"/>
      <c r="QU177"/>
      <c r="QV177"/>
      <c r="QW177"/>
      <c r="QX177"/>
      <c r="QY177"/>
      <c r="QZ177"/>
      <c r="RA177"/>
      <c r="RB177"/>
      <c r="RC177"/>
      <c r="RD177"/>
      <c r="RE177"/>
      <c r="RF177"/>
      <c r="RG177"/>
      <c r="RH177"/>
      <c r="RI177"/>
      <c r="RJ177"/>
      <c r="RK177"/>
      <c r="RL177"/>
      <c r="RM177"/>
      <c r="RN177"/>
      <c r="RO177"/>
      <c r="RP177"/>
      <c r="RQ177"/>
      <c r="RR177"/>
      <c r="RS177"/>
      <c r="RT177"/>
      <c r="RU177"/>
      <c r="RV177"/>
      <c r="RW177"/>
      <c r="RX177"/>
      <c r="RY177"/>
      <c r="RZ177"/>
      <c r="SA177"/>
      <c r="SB177"/>
      <c r="SC177"/>
      <c r="SD177"/>
      <c r="SE177"/>
      <c r="SF177"/>
      <c r="SG177"/>
      <c r="SH177"/>
      <c r="SI177"/>
      <c r="SJ177"/>
      <c r="SK177"/>
      <c r="SL177"/>
      <c r="SM177"/>
      <c r="SN177"/>
      <c r="SO177"/>
      <c r="SP177"/>
      <c r="SQ177"/>
      <c r="SR177"/>
      <c r="SS177"/>
      <c r="ST177"/>
      <c r="SU177"/>
      <c r="SV177"/>
      <c r="SW177"/>
      <c r="SX177"/>
      <c r="SY177"/>
      <c r="SZ177"/>
      <c r="TA177"/>
      <c r="TB177"/>
      <c r="TC177"/>
      <c r="TD177"/>
      <c r="TE177"/>
      <c r="TF177"/>
      <c r="TG177"/>
      <c r="TH177"/>
      <c r="TI177"/>
      <c r="TJ177"/>
      <c r="TK177"/>
      <c r="TL177"/>
      <c r="TM177"/>
      <c r="TN177"/>
      <c r="TO177"/>
      <c r="TP177"/>
      <c r="TQ177"/>
      <c r="TR177"/>
      <c r="TS177"/>
      <c r="TT177"/>
      <c r="TU177"/>
      <c r="TV177"/>
      <c r="TW177"/>
      <c r="TX177"/>
      <c r="TY177"/>
      <c r="TZ177"/>
      <c r="UA177"/>
      <c r="UB177"/>
      <c r="UC177"/>
      <c r="UD177"/>
      <c r="UE177"/>
      <c r="UF177"/>
      <c r="UG177"/>
      <c r="UH177"/>
      <c r="UI177"/>
      <c r="UJ177"/>
      <c r="UK177"/>
      <c r="UL177"/>
      <c r="UM177"/>
      <c r="UN177"/>
      <c r="UO177"/>
      <c r="UP177"/>
      <c r="UQ177"/>
      <c r="UR177"/>
      <c r="US177"/>
      <c r="UT177"/>
      <c r="UU177"/>
      <c r="UV177"/>
      <c r="UW177"/>
      <c r="UX177"/>
      <c r="UY177"/>
      <c r="UZ177"/>
      <c r="VA177"/>
      <c r="VB177"/>
      <c r="VC177"/>
      <c r="VD177"/>
      <c r="VE177"/>
      <c r="VF177"/>
      <c r="VG177"/>
      <c r="VH177"/>
      <c r="VI177"/>
      <c r="VJ177"/>
      <c r="VK177"/>
      <c r="VL177"/>
      <c r="VM177"/>
      <c r="VN177"/>
      <c r="VO177"/>
      <c r="VP177"/>
      <c r="VQ177"/>
      <c r="VR177"/>
      <c r="VS177"/>
      <c r="VT177"/>
      <c r="VU177"/>
      <c r="VV177"/>
      <c r="VW177"/>
      <c r="VX177"/>
      <c r="VY177"/>
      <c r="VZ177"/>
      <c r="WA177"/>
      <c r="WB177"/>
      <c r="WC177"/>
      <c r="WD177"/>
      <c r="WE177"/>
      <c r="WF177"/>
      <c r="WG177"/>
      <c r="WH177"/>
      <c r="WI177"/>
      <c r="WJ177"/>
      <c r="WK177"/>
      <c r="WL177"/>
      <c r="WM177"/>
      <c r="WN177"/>
      <c r="WO177"/>
      <c r="WP177"/>
      <c r="WQ177"/>
      <c r="WR177"/>
      <c r="WS177"/>
      <c r="WT177"/>
      <c r="WU177"/>
      <c r="WV177"/>
      <c r="WW177"/>
      <c r="WX177"/>
      <c r="WY177"/>
      <c r="WZ177"/>
      <c r="XA177"/>
      <c r="XB177"/>
      <c r="XC177"/>
      <c r="XD177"/>
      <c r="XE177"/>
      <c r="XF177"/>
      <c r="XG177"/>
      <c r="XH177"/>
      <c r="XI177"/>
      <c r="XJ177"/>
      <c r="XK177"/>
      <c r="XL177"/>
      <c r="XM177"/>
      <c r="XN177"/>
      <c r="XO177"/>
      <c r="XP177"/>
      <c r="XQ177"/>
      <c r="XR177"/>
      <c r="XS177"/>
      <c r="XT177"/>
      <c r="XU177"/>
      <c r="XV177"/>
      <c r="XW177"/>
      <c r="XX177"/>
      <c r="XY177"/>
      <c r="XZ177"/>
      <c r="YA177"/>
      <c r="YB177"/>
      <c r="YC177"/>
      <c r="YD177"/>
      <c r="YE177"/>
      <c r="YF177"/>
      <c r="YG177"/>
      <c r="YH177"/>
      <c r="YI177"/>
      <c r="YJ177"/>
      <c r="YK177"/>
      <c r="YL177"/>
      <c r="YM177"/>
      <c r="YN177"/>
      <c r="YO177"/>
      <c r="YP177"/>
      <c r="YQ177"/>
      <c r="YR177"/>
      <c r="YS177"/>
      <c r="YT177"/>
      <c r="YU177"/>
      <c r="YV177"/>
      <c r="YW177"/>
      <c r="YX177"/>
      <c r="YY177"/>
      <c r="YZ177"/>
      <c r="ZA177"/>
      <c r="ZB177"/>
      <c r="ZC177"/>
      <c r="ZD177"/>
      <c r="ZE177"/>
      <c r="ZF177"/>
      <c r="ZG177"/>
      <c r="ZH177"/>
      <c r="ZI177"/>
      <c r="ZJ177"/>
      <c r="ZK177"/>
      <c r="ZL177"/>
      <c r="ZM177"/>
      <c r="ZN177"/>
      <c r="ZO177"/>
      <c r="ZP177"/>
      <c r="ZQ177"/>
      <c r="ZR177"/>
      <c r="ZS177"/>
      <c r="ZT177"/>
      <c r="ZU177"/>
      <c r="ZV177"/>
      <c r="ZW177"/>
      <c r="ZX177"/>
      <c r="ZY177"/>
      <c r="ZZ177"/>
    </row>
    <row r="178" spans="1:702" s="18" customFormat="1">
      <c r="A178" s="16" t="s">
        <v>69</v>
      </c>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c r="LQ178"/>
      <c r="LR178"/>
      <c r="LS178"/>
      <c r="LT178"/>
      <c r="LU178"/>
      <c r="LV178"/>
      <c r="LW178"/>
      <c r="LX178"/>
      <c r="LY178"/>
      <c r="LZ178"/>
      <c r="MA178"/>
      <c r="MB178"/>
      <c r="MC178"/>
      <c r="MD178"/>
      <c r="ME178"/>
      <c r="MF178"/>
      <c r="MG178"/>
      <c r="MH178"/>
      <c r="MI178"/>
      <c r="MJ178"/>
      <c r="MK178"/>
      <c r="ML178"/>
      <c r="MM178"/>
      <c r="MN178"/>
      <c r="MO178"/>
      <c r="MP178"/>
      <c r="MQ178"/>
      <c r="MR178"/>
      <c r="MS178"/>
      <c r="MT178"/>
      <c r="MU178"/>
      <c r="MV178"/>
      <c r="MW178"/>
      <c r="MX178"/>
      <c r="MY178"/>
      <c r="MZ178"/>
      <c r="NA178"/>
      <c r="NB178"/>
      <c r="NC178"/>
      <c r="ND178"/>
      <c r="NE178"/>
      <c r="NF178"/>
      <c r="NG178"/>
      <c r="NH178"/>
      <c r="NI178"/>
      <c r="NJ178"/>
      <c r="NK178"/>
      <c r="NL178"/>
      <c r="NM178"/>
      <c r="NN178"/>
      <c r="NO178"/>
      <c r="NP178"/>
      <c r="NQ178"/>
      <c r="NR178"/>
      <c r="NS178"/>
      <c r="NT178"/>
      <c r="NU178"/>
      <c r="NV178"/>
      <c r="NW178"/>
      <c r="NX178"/>
      <c r="NY178"/>
      <c r="NZ178"/>
      <c r="OA178"/>
      <c r="OB178"/>
      <c r="OC178"/>
      <c r="OD178"/>
      <c r="OE178"/>
      <c r="OF178"/>
      <c r="OG178"/>
      <c r="OH178"/>
      <c r="OI178"/>
      <c r="OJ178"/>
      <c r="OK178"/>
      <c r="OL178"/>
      <c r="OM178"/>
      <c r="ON178"/>
      <c r="OO178"/>
      <c r="OP178"/>
      <c r="OQ178"/>
      <c r="OR178"/>
      <c r="OS178"/>
      <c r="OT178"/>
      <c r="OU178"/>
      <c r="OV178"/>
      <c r="OW178"/>
      <c r="OX178"/>
      <c r="OY178"/>
      <c r="OZ178"/>
      <c r="PA178"/>
      <c r="PB178"/>
      <c r="PC178"/>
      <c r="PD178"/>
      <c r="PE178"/>
      <c r="PF178"/>
      <c r="PG178"/>
      <c r="PH178"/>
      <c r="PI178"/>
      <c r="PJ178"/>
      <c r="PK178"/>
      <c r="PL178"/>
      <c r="PM178"/>
      <c r="PN178"/>
      <c r="PO178"/>
      <c r="PP178"/>
      <c r="PQ178"/>
      <c r="PR178"/>
      <c r="PS178"/>
      <c r="PT178"/>
      <c r="PU178"/>
      <c r="PV178"/>
      <c r="PW178"/>
      <c r="PX178"/>
      <c r="PY178"/>
      <c r="PZ178"/>
      <c r="QA178"/>
      <c r="QB178"/>
      <c r="QC178"/>
      <c r="QD178"/>
      <c r="QE178"/>
      <c r="QF178"/>
      <c r="QG178"/>
      <c r="QH178"/>
      <c r="QI178"/>
      <c r="QJ178"/>
      <c r="QK178"/>
      <c r="QL178"/>
      <c r="QM178"/>
      <c r="QN178"/>
      <c r="QO178"/>
      <c r="QP178"/>
      <c r="QQ178"/>
      <c r="QR178"/>
      <c r="QS178"/>
      <c r="QT178"/>
      <c r="QU178"/>
      <c r="QV178"/>
      <c r="QW178"/>
      <c r="QX178"/>
      <c r="QY178"/>
      <c r="QZ178"/>
      <c r="RA178"/>
      <c r="RB178"/>
      <c r="RC178"/>
      <c r="RD178"/>
      <c r="RE178"/>
      <c r="RF178"/>
      <c r="RG178"/>
      <c r="RH178"/>
      <c r="RI178"/>
      <c r="RJ178"/>
      <c r="RK178"/>
      <c r="RL178"/>
      <c r="RM178"/>
      <c r="RN178"/>
      <c r="RO178"/>
      <c r="RP178"/>
      <c r="RQ178"/>
      <c r="RR178"/>
      <c r="RS178"/>
      <c r="RT178"/>
      <c r="RU178"/>
      <c r="RV178"/>
      <c r="RW178"/>
      <c r="RX178"/>
      <c r="RY178"/>
      <c r="RZ178"/>
      <c r="SA178"/>
      <c r="SB178"/>
      <c r="SC178"/>
      <c r="SD178"/>
      <c r="SE178"/>
      <c r="SF178"/>
      <c r="SG178"/>
      <c r="SH178"/>
      <c r="SI178"/>
      <c r="SJ178"/>
      <c r="SK178"/>
      <c r="SL178"/>
      <c r="SM178"/>
      <c r="SN178"/>
      <c r="SO178"/>
      <c r="SP178"/>
      <c r="SQ178"/>
      <c r="SR178"/>
      <c r="SS178"/>
      <c r="ST178"/>
      <c r="SU178"/>
      <c r="SV178"/>
      <c r="SW178"/>
      <c r="SX178"/>
      <c r="SY178"/>
      <c r="SZ178"/>
      <c r="TA178"/>
      <c r="TB178"/>
      <c r="TC178"/>
      <c r="TD178"/>
      <c r="TE178"/>
      <c r="TF178"/>
      <c r="TG178"/>
      <c r="TH178"/>
      <c r="TI178"/>
      <c r="TJ178"/>
      <c r="TK178"/>
      <c r="TL178"/>
      <c r="TM178"/>
      <c r="TN178"/>
      <c r="TO178"/>
      <c r="TP178"/>
      <c r="TQ178"/>
      <c r="TR178"/>
      <c r="TS178"/>
      <c r="TT178"/>
      <c r="TU178"/>
      <c r="TV178"/>
      <c r="TW178"/>
      <c r="TX178"/>
      <c r="TY178"/>
      <c r="TZ178"/>
      <c r="UA178"/>
      <c r="UB178"/>
      <c r="UC178"/>
      <c r="UD178"/>
      <c r="UE178"/>
      <c r="UF178"/>
      <c r="UG178"/>
      <c r="UH178"/>
      <c r="UI178"/>
      <c r="UJ178"/>
      <c r="UK178"/>
      <c r="UL178"/>
      <c r="UM178"/>
      <c r="UN178"/>
      <c r="UO178"/>
      <c r="UP178"/>
      <c r="UQ178"/>
      <c r="UR178"/>
      <c r="US178"/>
      <c r="UT178"/>
      <c r="UU178"/>
      <c r="UV178"/>
      <c r="UW178"/>
      <c r="UX178"/>
      <c r="UY178"/>
      <c r="UZ178"/>
      <c r="VA178"/>
      <c r="VB178"/>
      <c r="VC178"/>
      <c r="VD178"/>
      <c r="VE178"/>
      <c r="VF178"/>
      <c r="VG178"/>
      <c r="VH178"/>
      <c r="VI178"/>
      <c r="VJ178"/>
      <c r="VK178"/>
      <c r="VL178"/>
      <c r="VM178"/>
      <c r="VN178"/>
      <c r="VO178"/>
      <c r="VP178"/>
      <c r="VQ178"/>
      <c r="VR178"/>
      <c r="VS178"/>
      <c r="VT178"/>
      <c r="VU178"/>
      <c r="VV178"/>
      <c r="VW178"/>
      <c r="VX178"/>
      <c r="VY178"/>
      <c r="VZ178"/>
      <c r="WA178"/>
      <c r="WB178"/>
      <c r="WC178"/>
      <c r="WD178"/>
      <c r="WE178"/>
      <c r="WF178"/>
      <c r="WG178"/>
      <c r="WH178"/>
      <c r="WI178"/>
      <c r="WJ178"/>
      <c r="WK178"/>
      <c r="WL178"/>
      <c r="WM178"/>
      <c r="WN178"/>
      <c r="WO178"/>
      <c r="WP178"/>
      <c r="WQ178"/>
      <c r="WR178"/>
      <c r="WS178"/>
      <c r="WT178"/>
      <c r="WU178"/>
      <c r="WV178"/>
      <c r="WW178"/>
      <c r="WX178"/>
      <c r="WY178"/>
      <c r="WZ178"/>
      <c r="XA178"/>
      <c r="XB178"/>
      <c r="XC178"/>
      <c r="XD178"/>
      <c r="XE178"/>
      <c r="XF178"/>
      <c r="XG178"/>
      <c r="XH178"/>
      <c r="XI178"/>
      <c r="XJ178"/>
      <c r="XK178"/>
      <c r="XL178"/>
      <c r="XM178"/>
      <c r="XN178"/>
      <c r="XO178"/>
      <c r="XP178"/>
      <c r="XQ178"/>
      <c r="XR178"/>
      <c r="XS178"/>
      <c r="XT178"/>
      <c r="XU178"/>
      <c r="XV178"/>
      <c r="XW178"/>
      <c r="XX178"/>
      <c r="XY178"/>
      <c r="XZ178"/>
      <c r="YA178"/>
      <c r="YB178"/>
      <c r="YC178"/>
      <c r="YD178"/>
      <c r="YE178"/>
      <c r="YF178"/>
      <c r="YG178"/>
      <c r="YH178"/>
      <c r="YI178"/>
      <c r="YJ178"/>
      <c r="YK178"/>
      <c r="YL178"/>
      <c r="YM178"/>
      <c r="YN178"/>
      <c r="YO178"/>
      <c r="YP178"/>
      <c r="YQ178"/>
      <c r="YR178"/>
      <c r="YS178"/>
      <c r="YT178"/>
      <c r="YU178"/>
      <c r="YV178"/>
      <c r="YW178"/>
      <c r="YX178"/>
      <c r="YY178"/>
      <c r="YZ178"/>
      <c r="ZA178"/>
      <c r="ZB178"/>
      <c r="ZC178"/>
      <c r="ZD178"/>
      <c r="ZE178"/>
      <c r="ZF178"/>
      <c r="ZG178"/>
      <c r="ZH178"/>
      <c r="ZI178"/>
      <c r="ZJ178"/>
      <c r="ZK178"/>
      <c r="ZL178"/>
      <c r="ZM178"/>
      <c r="ZN178"/>
      <c r="ZO178"/>
      <c r="ZP178"/>
      <c r="ZQ178"/>
      <c r="ZR178"/>
      <c r="ZS178"/>
      <c r="ZT178"/>
      <c r="ZU178"/>
      <c r="ZV178"/>
      <c r="ZW178"/>
      <c r="ZX178"/>
      <c r="ZY178"/>
      <c r="ZZ178"/>
    </row>
    <row r="179" spans="1:702" s="18" customFormat="1">
      <c r="A179" s="16" t="s">
        <v>189</v>
      </c>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c r="LQ179"/>
      <c r="LR179"/>
      <c r="LS179"/>
      <c r="LT179"/>
      <c r="LU179"/>
      <c r="LV179"/>
      <c r="LW179"/>
      <c r="LX179"/>
      <c r="LY179"/>
      <c r="LZ179"/>
      <c r="MA179"/>
      <c r="MB179"/>
      <c r="MC179"/>
      <c r="MD179"/>
      <c r="ME179"/>
      <c r="MF179"/>
      <c r="MG179"/>
      <c r="MH179"/>
      <c r="MI179"/>
      <c r="MJ179"/>
      <c r="MK179"/>
      <c r="ML179"/>
      <c r="MM179"/>
      <c r="MN179"/>
      <c r="MO179"/>
      <c r="MP179"/>
      <c r="MQ179"/>
      <c r="MR179"/>
      <c r="MS179"/>
      <c r="MT179"/>
      <c r="MU179"/>
      <c r="MV179"/>
      <c r="MW179"/>
      <c r="MX179"/>
      <c r="MY179"/>
      <c r="MZ179"/>
      <c r="NA179"/>
      <c r="NB179"/>
      <c r="NC179"/>
      <c r="ND179"/>
      <c r="NE179"/>
      <c r="NF179"/>
      <c r="NG179"/>
      <c r="NH179"/>
      <c r="NI179"/>
      <c r="NJ179"/>
      <c r="NK179"/>
      <c r="NL179"/>
      <c r="NM179"/>
      <c r="NN179"/>
      <c r="NO179"/>
      <c r="NP179"/>
      <c r="NQ179"/>
      <c r="NR179"/>
      <c r="NS179"/>
      <c r="NT179"/>
      <c r="NU179"/>
      <c r="NV179"/>
      <c r="NW179"/>
      <c r="NX179"/>
      <c r="NY179"/>
      <c r="NZ179"/>
      <c r="OA179"/>
      <c r="OB179"/>
      <c r="OC179"/>
      <c r="OD179"/>
      <c r="OE179"/>
      <c r="OF179"/>
      <c r="OG179"/>
      <c r="OH179"/>
      <c r="OI179"/>
      <c r="OJ179"/>
      <c r="OK179"/>
      <c r="OL179"/>
      <c r="OM179"/>
      <c r="ON179"/>
      <c r="OO179"/>
      <c r="OP179"/>
      <c r="OQ179"/>
      <c r="OR179"/>
      <c r="OS179"/>
      <c r="OT179"/>
      <c r="OU179"/>
      <c r="OV179"/>
      <c r="OW179"/>
      <c r="OX179"/>
      <c r="OY179"/>
      <c r="OZ179"/>
      <c r="PA179"/>
      <c r="PB179"/>
      <c r="PC179"/>
      <c r="PD179"/>
      <c r="PE179"/>
      <c r="PF179"/>
      <c r="PG179"/>
      <c r="PH179"/>
      <c r="PI179"/>
      <c r="PJ179"/>
      <c r="PK179"/>
      <c r="PL179"/>
      <c r="PM179"/>
      <c r="PN179"/>
      <c r="PO179"/>
      <c r="PP179"/>
      <c r="PQ179"/>
      <c r="PR179"/>
      <c r="PS179"/>
      <c r="PT179"/>
      <c r="PU179"/>
      <c r="PV179"/>
      <c r="PW179"/>
      <c r="PX179"/>
      <c r="PY179"/>
      <c r="PZ179"/>
      <c r="QA179"/>
      <c r="QB179"/>
      <c r="QC179"/>
      <c r="QD179"/>
      <c r="QE179"/>
      <c r="QF179"/>
      <c r="QG179"/>
      <c r="QH179"/>
      <c r="QI179"/>
      <c r="QJ179"/>
      <c r="QK179"/>
      <c r="QL179"/>
      <c r="QM179"/>
      <c r="QN179"/>
      <c r="QO179"/>
      <c r="QP179"/>
      <c r="QQ179"/>
      <c r="QR179"/>
      <c r="QS179"/>
      <c r="QT179"/>
      <c r="QU179"/>
      <c r="QV179"/>
      <c r="QW179"/>
      <c r="QX179"/>
      <c r="QY179"/>
      <c r="QZ179"/>
      <c r="RA179"/>
      <c r="RB179"/>
      <c r="RC179"/>
      <c r="RD179"/>
      <c r="RE179"/>
      <c r="RF179"/>
      <c r="RG179"/>
      <c r="RH179"/>
      <c r="RI179"/>
      <c r="RJ179"/>
      <c r="RK179"/>
      <c r="RL179"/>
      <c r="RM179"/>
      <c r="RN179"/>
      <c r="RO179"/>
      <c r="RP179"/>
      <c r="RQ179"/>
      <c r="RR179"/>
      <c r="RS179"/>
      <c r="RT179"/>
      <c r="RU179"/>
      <c r="RV179"/>
      <c r="RW179"/>
      <c r="RX179"/>
      <c r="RY179"/>
      <c r="RZ179"/>
      <c r="SA179"/>
      <c r="SB179"/>
      <c r="SC179"/>
      <c r="SD179"/>
      <c r="SE179"/>
      <c r="SF179"/>
      <c r="SG179"/>
      <c r="SH179"/>
      <c r="SI179"/>
      <c r="SJ179"/>
      <c r="SK179"/>
      <c r="SL179"/>
      <c r="SM179"/>
      <c r="SN179"/>
      <c r="SO179"/>
      <c r="SP179"/>
      <c r="SQ179"/>
      <c r="SR179"/>
      <c r="SS179"/>
      <c r="ST179"/>
      <c r="SU179"/>
      <c r="SV179"/>
      <c r="SW179"/>
      <c r="SX179"/>
      <c r="SY179"/>
      <c r="SZ179"/>
      <c r="TA179"/>
      <c r="TB179"/>
      <c r="TC179"/>
      <c r="TD179"/>
      <c r="TE179"/>
      <c r="TF179"/>
      <c r="TG179"/>
      <c r="TH179"/>
      <c r="TI179"/>
      <c r="TJ179"/>
      <c r="TK179"/>
      <c r="TL179"/>
      <c r="TM179"/>
      <c r="TN179"/>
      <c r="TO179"/>
      <c r="TP179"/>
      <c r="TQ179"/>
      <c r="TR179"/>
      <c r="TS179"/>
      <c r="TT179"/>
      <c r="TU179"/>
      <c r="TV179"/>
      <c r="TW179"/>
      <c r="TX179"/>
      <c r="TY179"/>
      <c r="TZ179"/>
      <c r="UA179"/>
      <c r="UB179"/>
      <c r="UC179"/>
      <c r="UD179"/>
      <c r="UE179"/>
      <c r="UF179"/>
      <c r="UG179"/>
      <c r="UH179"/>
      <c r="UI179"/>
      <c r="UJ179"/>
      <c r="UK179"/>
      <c r="UL179"/>
      <c r="UM179"/>
      <c r="UN179"/>
      <c r="UO179"/>
      <c r="UP179"/>
      <c r="UQ179"/>
      <c r="UR179"/>
      <c r="US179"/>
      <c r="UT179"/>
      <c r="UU179"/>
      <c r="UV179"/>
      <c r="UW179"/>
      <c r="UX179"/>
      <c r="UY179"/>
      <c r="UZ179"/>
      <c r="VA179"/>
      <c r="VB179"/>
      <c r="VC179"/>
      <c r="VD179"/>
      <c r="VE179"/>
      <c r="VF179"/>
      <c r="VG179"/>
      <c r="VH179"/>
      <c r="VI179"/>
      <c r="VJ179"/>
      <c r="VK179"/>
      <c r="VL179"/>
      <c r="VM179"/>
      <c r="VN179"/>
      <c r="VO179"/>
      <c r="VP179"/>
      <c r="VQ179"/>
      <c r="VR179"/>
      <c r="VS179"/>
      <c r="VT179"/>
      <c r="VU179"/>
      <c r="VV179"/>
      <c r="VW179"/>
      <c r="VX179"/>
      <c r="VY179"/>
      <c r="VZ179"/>
      <c r="WA179"/>
      <c r="WB179"/>
      <c r="WC179"/>
      <c r="WD179"/>
      <c r="WE179"/>
      <c r="WF179"/>
      <c r="WG179"/>
      <c r="WH179"/>
      <c r="WI179"/>
      <c r="WJ179"/>
      <c r="WK179"/>
      <c r="WL179"/>
      <c r="WM179"/>
      <c r="WN179"/>
      <c r="WO179"/>
      <c r="WP179"/>
      <c r="WQ179"/>
      <c r="WR179"/>
      <c r="WS179"/>
      <c r="WT179"/>
      <c r="WU179"/>
      <c r="WV179"/>
      <c r="WW179"/>
      <c r="WX179"/>
      <c r="WY179"/>
      <c r="WZ179"/>
      <c r="XA179"/>
      <c r="XB179"/>
      <c r="XC179"/>
      <c r="XD179"/>
      <c r="XE179"/>
      <c r="XF179"/>
      <c r="XG179"/>
      <c r="XH179"/>
      <c r="XI179"/>
      <c r="XJ179"/>
      <c r="XK179"/>
      <c r="XL179"/>
      <c r="XM179"/>
      <c r="XN179"/>
      <c r="XO179"/>
      <c r="XP179"/>
      <c r="XQ179"/>
      <c r="XR179"/>
      <c r="XS179"/>
      <c r="XT179"/>
      <c r="XU179"/>
      <c r="XV179"/>
      <c r="XW179"/>
      <c r="XX179"/>
      <c r="XY179"/>
      <c r="XZ179"/>
      <c r="YA179"/>
      <c r="YB179"/>
      <c r="YC179"/>
      <c r="YD179"/>
      <c r="YE179"/>
      <c r="YF179"/>
      <c r="YG179"/>
      <c r="YH179"/>
      <c r="YI179"/>
      <c r="YJ179"/>
      <c r="YK179"/>
      <c r="YL179"/>
      <c r="YM179"/>
      <c r="YN179"/>
      <c r="YO179"/>
      <c r="YP179"/>
      <c r="YQ179"/>
      <c r="YR179"/>
      <c r="YS179"/>
      <c r="YT179"/>
      <c r="YU179"/>
      <c r="YV179"/>
      <c r="YW179"/>
      <c r="YX179"/>
      <c r="YY179"/>
      <c r="YZ179"/>
      <c r="ZA179"/>
      <c r="ZB179"/>
      <c r="ZC179"/>
      <c r="ZD179"/>
      <c r="ZE179"/>
      <c r="ZF179"/>
      <c r="ZG179"/>
      <c r="ZH179"/>
      <c r="ZI179"/>
      <c r="ZJ179"/>
      <c r="ZK179"/>
      <c r="ZL179"/>
      <c r="ZM179"/>
      <c r="ZN179"/>
      <c r="ZO179"/>
      <c r="ZP179"/>
      <c r="ZQ179"/>
      <c r="ZR179"/>
      <c r="ZS179"/>
      <c r="ZT179"/>
      <c r="ZU179"/>
      <c r="ZV179"/>
      <c r="ZW179"/>
      <c r="ZX179"/>
      <c r="ZY179"/>
      <c r="ZZ179"/>
    </row>
    <row r="180" spans="1:702" s="18" customFormat="1">
      <c r="A180" s="63" t="s">
        <v>326</v>
      </c>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c r="LQ180"/>
      <c r="LR180"/>
      <c r="LS180"/>
      <c r="LT180"/>
      <c r="LU180"/>
      <c r="LV180"/>
      <c r="LW180"/>
      <c r="LX180"/>
      <c r="LY180"/>
      <c r="LZ180"/>
      <c r="MA180"/>
      <c r="MB180"/>
      <c r="MC180"/>
      <c r="MD180"/>
      <c r="ME180"/>
      <c r="MF180"/>
      <c r="MG180"/>
      <c r="MH180"/>
      <c r="MI180"/>
      <c r="MJ180"/>
      <c r="MK180"/>
      <c r="ML180"/>
      <c r="MM180"/>
      <c r="MN180"/>
      <c r="MO180"/>
      <c r="MP180"/>
      <c r="MQ180"/>
      <c r="MR180"/>
      <c r="MS180"/>
      <c r="MT180"/>
      <c r="MU180"/>
      <c r="MV180"/>
      <c r="MW180"/>
      <c r="MX180"/>
      <c r="MY180"/>
      <c r="MZ180"/>
      <c r="NA180"/>
      <c r="NB180"/>
      <c r="NC180"/>
      <c r="ND180"/>
      <c r="NE180"/>
      <c r="NF180"/>
      <c r="NG180"/>
      <c r="NH180"/>
      <c r="NI180"/>
      <c r="NJ180"/>
      <c r="NK180"/>
      <c r="NL180"/>
      <c r="NM180"/>
      <c r="NN180"/>
      <c r="NO180"/>
      <c r="NP180"/>
      <c r="NQ180"/>
      <c r="NR180"/>
      <c r="NS180"/>
      <c r="NT180"/>
      <c r="NU180"/>
      <c r="NV180"/>
      <c r="NW180"/>
      <c r="NX180"/>
      <c r="NY180"/>
      <c r="NZ180"/>
      <c r="OA180"/>
      <c r="OB180"/>
      <c r="OC180"/>
      <c r="OD180"/>
      <c r="OE180"/>
      <c r="OF180"/>
      <c r="OG180"/>
      <c r="OH180"/>
      <c r="OI180"/>
      <c r="OJ180"/>
      <c r="OK180"/>
      <c r="OL180"/>
      <c r="OM180"/>
      <c r="ON180"/>
      <c r="OO180"/>
      <c r="OP180"/>
      <c r="OQ180"/>
      <c r="OR180"/>
      <c r="OS180"/>
      <c r="OT180"/>
      <c r="OU180"/>
      <c r="OV180"/>
      <c r="OW180"/>
      <c r="OX180"/>
      <c r="OY180"/>
      <c r="OZ180"/>
      <c r="PA180"/>
      <c r="PB180"/>
      <c r="PC180"/>
      <c r="PD180"/>
      <c r="PE180"/>
      <c r="PF180"/>
      <c r="PG180"/>
      <c r="PH180"/>
      <c r="PI180"/>
      <c r="PJ180"/>
      <c r="PK180"/>
      <c r="PL180"/>
      <c r="PM180"/>
      <c r="PN180"/>
      <c r="PO180"/>
      <c r="PP180"/>
      <c r="PQ180"/>
      <c r="PR180"/>
      <c r="PS180"/>
      <c r="PT180"/>
      <c r="PU180"/>
      <c r="PV180"/>
      <c r="PW180"/>
      <c r="PX180"/>
      <c r="PY180"/>
      <c r="PZ180"/>
      <c r="QA180"/>
      <c r="QB180"/>
      <c r="QC180"/>
      <c r="QD180"/>
      <c r="QE180"/>
      <c r="QF180"/>
      <c r="QG180"/>
      <c r="QH180"/>
      <c r="QI180"/>
      <c r="QJ180"/>
      <c r="QK180"/>
      <c r="QL180"/>
      <c r="QM180"/>
      <c r="QN180"/>
      <c r="QO180"/>
      <c r="QP180"/>
      <c r="QQ180"/>
      <c r="QR180"/>
      <c r="QS180"/>
      <c r="QT180"/>
      <c r="QU180"/>
      <c r="QV180"/>
      <c r="QW180"/>
      <c r="QX180"/>
      <c r="QY180"/>
      <c r="QZ180"/>
      <c r="RA180"/>
      <c r="RB180"/>
      <c r="RC180"/>
      <c r="RD180"/>
      <c r="RE180"/>
      <c r="RF180"/>
      <c r="RG180"/>
      <c r="RH180"/>
      <c r="RI180"/>
      <c r="RJ180"/>
      <c r="RK180"/>
      <c r="RL180"/>
      <c r="RM180"/>
      <c r="RN180"/>
      <c r="RO180"/>
      <c r="RP180"/>
      <c r="RQ180"/>
      <c r="RR180"/>
      <c r="RS180"/>
      <c r="RT180"/>
      <c r="RU180"/>
      <c r="RV180"/>
      <c r="RW180"/>
      <c r="RX180"/>
      <c r="RY180"/>
      <c r="RZ180"/>
      <c r="SA180"/>
      <c r="SB180"/>
      <c r="SC180"/>
      <c r="SD180"/>
      <c r="SE180"/>
      <c r="SF180"/>
      <c r="SG180"/>
      <c r="SH180"/>
      <c r="SI180"/>
      <c r="SJ180"/>
      <c r="SK180"/>
      <c r="SL180"/>
      <c r="SM180"/>
      <c r="SN180"/>
      <c r="SO180"/>
      <c r="SP180"/>
      <c r="SQ180"/>
      <c r="SR180"/>
      <c r="SS180"/>
      <c r="ST180"/>
      <c r="SU180"/>
      <c r="SV180"/>
      <c r="SW180"/>
      <c r="SX180"/>
      <c r="SY180"/>
      <c r="SZ180"/>
      <c r="TA180"/>
      <c r="TB180"/>
      <c r="TC180"/>
      <c r="TD180"/>
      <c r="TE180"/>
      <c r="TF180"/>
      <c r="TG180"/>
      <c r="TH180"/>
      <c r="TI180"/>
      <c r="TJ180"/>
      <c r="TK180"/>
      <c r="TL180"/>
      <c r="TM180"/>
      <c r="TN180"/>
      <c r="TO180"/>
      <c r="TP180"/>
      <c r="TQ180"/>
      <c r="TR180"/>
      <c r="TS180"/>
      <c r="TT180"/>
      <c r="TU180"/>
      <c r="TV180"/>
      <c r="TW180"/>
      <c r="TX180"/>
      <c r="TY180"/>
      <c r="TZ180"/>
      <c r="UA180"/>
      <c r="UB180"/>
      <c r="UC180"/>
      <c r="UD180"/>
      <c r="UE180"/>
      <c r="UF180"/>
      <c r="UG180"/>
      <c r="UH180"/>
      <c r="UI180"/>
      <c r="UJ180"/>
      <c r="UK180"/>
      <c r="UL180"/>
      <c r="UM180"/>
      <c r="UN180"/>
      <c r="UO180"/>
      <c r="UP180"/>
      <c r="UQ180"/>
      <c r="UR180"/>
      <c r="US180"/>
      <c r="UT180"/>
      <c r="UU180"/>
      <c r="UV180"/>
      <c r="UW180"/>
      <c r="UX180"/>
      <c r="UY180"/>
      <c r="UZ180"/>
      <c r="VA180"/>
      <c r="VB180"/>
      <c r="VC180"/>
      <c r="VD180"/>
      <c r="VE180"/>
      <c r="VF180"/>
      <c r="VG180"/>
      <c r="VH180"/>
      <c r="VI180"/>
      <c r="VJ180"/>
      <c r="VK180"/>
      <c r="VL180"/>
      <c r="VM180"/>
      <c r="VN180"/>
      <c r="VO180"/>
      <c r="VP180"/>
      <c r="VQ180"/>
      <c r="VR180"/>
      <c r="VS180"/>
      <c r="VT180"/>
      <c r="VU180"/>
      <c r="VV180"/>
      <c r="VW180"/>
      <c r="VX180"/>
      <c r="VY180"/>
      <c r="VZ180"/>
      <c r="WA180"/>
      <c r="WB180"/>
      <c r="WC180"/>
      <c r="WD180"/>
      <c r="WE180"/>
      <c r="WF180"/>
      <c r="WG180"/>
      <c r="WH180"/>
      <c r="WI180"/>
      <c r="WJ180"/>
      <c r="WK180"/>
      <c r="WL180"/>
      <c r="WM180"/>
      <c r="WN180"/>
      <c r="WO180"/>
      <c r="WP180"/>
      <c r="WQ180"/>
      <c r="WR180"/>
      <c r="WS180"/>
      <c r="WT180"/>
      <c r="WU180"/>
      <c r="WV180"/>
      <c r="WW180"/>
      <c r="WX180"/>
      <c r="WY180"/>
      <c r="WZ180"/>
      <c r="XA180"/>
      <c r="XB180"/>
      <c r="XC180"/>
      <c r="XD180"/>
      <c r="XE180"/>
      <c r="XF180"/>
      <c r="XG180"/>
      <c r="XH180"/>
      <c r="XI180"/>
      <c r="XJ180"/>
      <c r="XK180"/>
      <c r="XL180"/>
      <c r="XM180"/>
      <c r="XN180"/>
      <c r="XO180"/>
      <c r="XP180"/>
      <c r="XQ180"/>
      <c r="XR180"/>
      <c r="XS180"/>
      <c r="XT180"/>
      <c r="XU180"/>
      <c r="XV180"/>
      <c r="XW180"/>
      <c r="XX180"/>
      <c r="XY180"/>
      <c r="XZ180"/>
      <c r="YA180"/>
      <c r="YB180"/>
      <c r="YC180"/>
      <c r="YD180"/>
      <c r="YE180"/>
      <c r="YF180"/>
      <c r="YG180"/>
      <c r="YH180"/>
      <c r="YI180"/>
      <c r="YJ180"/>
      <c r="YK180"/>
      <c r="YL180"/>
      <c r="YM180"/>
      <c r="YN180"/>
      <c r="YO180"/>
      <c r="YP180"/>
      <c r="YQ180"/>
      <c r="YR180"/>
      <c r="YS180"/>
      <c r="YT180"/>
      <c r="YU180"/>
      <c r="YV180"/>
      <c r="YW180"/>
      <c r="YX180"/>
      <c r="YY180"/>
      <c r="YZ180"/>
      <c r="ZA180"/>
      <c r="ZB180"/>
      <c r="ZC180"/>
      <c r="ZD180"/>
      <c r="ZE180"/>
      <c r="ZF180"/>
      <c r="ZG180"/>
      <c r="ZH180"/>
      <c r="ZI180"/>
      <c r="ZJ180"/>
      <c r="ZK180"/>
      <c r="ZL180"/>
      <c r="ZM180"/>
      <c r="ZN180"/>
      <c r="ZO180"/>
      <c r="ZP180"/>
      <c r="ZQ180"/>
      <c r="ZR180"/>
      <c r="ZS180"/>
      <c r="ZT180"/>
      <c r="ZU180"/>
      <c r="ZV180"/>
      <c r="ZW180"/>
      <c r="ZX180"/>
      <c r="ZY180"/>
      <c r="ZZ180"/>
    </row>
    <row r="181" spans="1:702" s="18" customFormat="1">
      <c r="A181" s="149" t="s">
        <v>327</v>
      </c>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c r="LQ181"/>
      <c r="LR181"/>
      <c r="LS181"/>
      <c r="LT181"/>
      <c r="LU181"/>
      <c r="LV181"/>
      <c r="LW181"/>
      <c r="LX181"/>
      <c r="LY181"/>
      <c r="LZ181"/>
      <c r="MA181"/>
      <c r="MB181"/>
      <c r="MC181"/>
      <c r="MD181"/>
      <c r="ME181"/>
      <c r="MF181"/>
      <c r="MG181"/>
      <c r="MH181"/>
      <c r="MI181"/>
      <c r="MJ181"/>
      <c r="MK181"/>
      <c r="ML181"/>
      <c r="MM181"/>
      <c r="MN181"/>
      <c r="MO181"/>
      <c r="MP181"/>
      <c r="MQ181"/>
      <c r="MR181"/>
      <c r="MS181"/>
      <c r="MT181"/>
      <c r="MU181"/>
      <c r="MV181"/>
      <c r="MW181"/>
      <c r="MX181"/>
      <c r="MY181"/>
      <c r="MZ181"/>
      <c r="NA181"/>
      <c r="NB181"/>
      <c r="NC181"/>
      <c r="ND181"/>
      <c r="NE181"/>
      <c r="NF181"/>
      <c r="NG181"/>
      <c r="NH181"/>
      <c r="NI181"/>
      <c r="NJ181"/>
      <c r="NK181"/>
      <c r="NL181"/>
      <c r="NM181"/>
      <c r="NN181"/>
      <c r="NO181"/>
      <c r="NP181"/>
      <c r="NQ181"/>
      <c r="NR181"/>
      <c r="NS181"/>
      <c r="NT181"/>
      <c r="NU181"/>
      <c r="NV181"/>
      <c r="NW181"/>
      <c r="NX181"/>
      <c r="NY181"/>
      <c r="NZ181"/>
      <c r="OA181"/>
      <c r="OB181"/>
      <c r="OC181"/>
      <c r="OD181"/>
      <c r="OE181"/>
      <c r="OF181"/>
      <c r="OG181"/>
      <c r="OH181"/>
      <c r="OI181"/>
      <c r="OJ181"/>
      <c r="OK181"/>
      <c r="OL181"/>
      <c r="OM181"/>
      <c r="ON181"/>
      <c r="OO181"/>
      <c r="OP181"/>
      <c r="OQ181"/>
      <c r="OR181"/>
      <c r="OS181"/>
      <c r="OT181"/>
      <c r="OU181"/>
      <c r="OV181"/>
      <c r="OW181"/>
      <c r="OX181"/>
      <c r="OY181"/>
      <c r="OZ181"/>
      <c r="PA181"/>
      <c r="PB181"/>
      <c r="PC181"/>
      <c r="PD181"/>
      <c r="PE181"/>
      <c r="PF181"/>
      <c r="PG181"/>
      <c r="PH181"/>
      <c r="PI181"/>
      <c r="PJ181"/>
      <c r="PK181"/>
      <c r="PL181"/>
      <c r="PM181"/>
      <c r="PN181"/>
      <c r="PO181"/>
      <c r="PP181"/>
      <c r="PQ181"/>
      <c r="PR181"/>
      <c r="PS181"/>
      <c r="PT181"/>
      <c r="PU181"/>
      <c r="PV181"/>
      <c r="PW181"/>
      <c r="PX181"/>
      <c r="PY181"/>
      <c r="PZ181"/>
      <c r="QA181"/>
      <c r="QB181"/>
      <c r="QC181"/>
      <c r="QD181"/>
      <c r="QE181"/>
      <c r="QF181"/>
      <c r="QG181"/>
      <c r="QH181"/>
      <c r="QI181"/>
      <c r="QJ181"/>
      <c r="QK181"/>
      <c r="QL181"/>
      <c r="QM181"/>
      <c r="QN181"/>
      <c r="QO181"/>
      <c r="QP181"/>
      <c r="QQ181"/>
      <c r="QR181"/>
      <c r="QS181"/>
      <c r="QT181"/>
      <c r="QU181"/>
      <c r="QV181"/>
      <c r="QW181"/>
      <c r="QX181"/>
      <c r="QY181"/>
      <c r="QZ181"/>
      <c r="RA181"/>
      <c r="RB181"/>
      <c r="RC181"/>
      <c r="RD181"/>
      <c r="RE181"/>
      <c r="RF181"/>
      <c r="RG181"/>
      <c r="RH181"/>
      <c r="RI181"/>
      <c r="RJ181"/>
      <c r="RK181"/>
      <c r="RL181"/>
      <c r="RM181"/>
      <c r="RN181"/>
      <c r="RO181"/>
      <c r="RP181"/>
      <c r="RQ181"/>
      <c r="RR181"/>
      <c r="RS181"/>
      <c r="RT181"/>
      <c r="RU181"/>
      <c r="RV181"/>
      <c r="RW181"/>
      <c r="RX181"/>
      <c r="RY181"/>
      <c r="RZ181"/>
      <c r="SA181"/>
      <c r="SB181"/>
      <c r="SC181"/>
      <c r="SD181"/>
      <c r="SE181"/>
      <c r="SF181"/>
      <c r="SG181"/>
      <c r="SH181"/>
      <c r="SI181"/>
      <c r="SJ181"/>
      <c r="SK181"/>
      <c r="SL181"/>
      <c r="SM181"/>
      <c r="SN181"/>
      <c r="SO181"/>
      <c r="SP181"/>
      <c r="SQ181"/>
      <c r="SR181"/>
      <c r="SS181"/>
      <c r="ST181"/>
      <c r="SU181"/>
      <c r="SV181"/>
      <c r="SW181"/>
      <c r="SX181"/>
      <c r="SY181"/>
      <c r="SZ181"/>
      <c r="TA181"/>
      <c r="TB181"/>
      <c r="TC181"/>
      <c r="TD181"/>
      <c r="TE181"/>
      <c r="TF181"/>
      <c r="TG181"/>
      <c r="TH181"/>
      <c r="TI181"/>
      <c r="TJ181"/>
      <c r="TK181"/>
      <c r="TL181"/>
      <c r="TM181"/>
      <c r="TN181"/>
      <c r="TO181"/>
      <c r="TP181"/>
      <c r="TQ181"/>
      <c r="TR181"/>
      <c r="TS181"/>
      <c r="TT181"/>
      <c r="TU181"/>
      <c r="TV181"/>
      <c r="TW181"/>
      <c r="TX181"/>
      <c r="TY181"/>
      <c r="TZ181"/>
      <c r="UA181"/>
      <c r="UB181"/>
      <c r="UC181"/>
      <c r="UD181"/>
      <c r="UE181"/>
      <c r="UF181"/>
      <c r="UG181"/>
      <c r="UH181"/>
      <c r="UI181"/>
      <c r="UJ181"/>
      <c r="UK181"/>
      <c r="UL181"/>
      <c r="UM181"/>
      <c r="UN181"/>
      <c r="UO181"/>
      <c r="UP181"/>
      <c r="UQ181"/>
      <c r="UR181"/>
      <c r="US181"/>
      <c r="UT181"/>
      <c r="UU181"/>
      <c r="UV181"/>
      <c r="UW181"/>
      <c r="UX181"/>
      <c r="UY181"/>
      <c r="UZ181"/>
      <c r="VA181"/>
      <c r="VB181"/>
      <c r="VC181"/>
      <c r="VD181"/>
      <c r="VE181"/>
      <c r="VF181"/>
      <c r="VG181"/>
      <c r="VH181"/>
      <c r="VI181"/>
      <c r="VJ181"/>
      <c r="VK181"/>
      <c r="VL181"/>
      <c r="VM181"/>
      <c r="VN181"/>
      <c r="VO181"/>
      <c r="VP181"/>
      <c r="VQ181"/>
      <c r="VR181"/>
      <c r="VS181"/>
      <c r="VT181"/>
      <c r="VU181"/>
      <c r="VV181"/>
      <c r="VW181"/>
      <c r="VX181"/>
      <c r="VY181"/>
      <c r="VZ181"/>
      <c r="WA181"/>
      <c r="WB181"/>
      <c r="WC181"/>
      <c r="WD181"/>
      <c r="WE181"/>
      <c r="WF181"/>
      <c r="WG181"/>
      <c r="WH181"/>
      <c r="WI181"/>
      <c r="WJ181"/>
      <c r="WK181"/>
      <c r="WL181"/>
      <c r="WM181"/>
      <c r="WN181"/>
      <c r="WO181"/>
      <c r="WP181"/>
      <c r="WQ181"/>
      <c r="WR181"/>
      <c r="WS181"/>
      <c r="WT181"/>
      <c r="WU181"/>
      <c r="WV181"/>
      <c r="WW181"/>
      <c r="WX181"/>
      <c r="WY181"/>
      <c r="WZ181"/>
      <c r="XA181"/>
      <c r="XB181"/>
      <c r="XC181"/>
      <c r="XD181"/>
      <c r="XE181"/>
      <c r="XF181"/>
      <c r="XG181"/>
      <c r="XH181"/>
      <c r="XI181"/>
      <c r="XJ181"/>
      <c r="XK181"/>
      <c r="XL181"/>
      <c r="XM181"/>
      <c r="XN181"/>
      <c r="XO181"/>
      <c r="XP181"/>
      <c r="XQ181"/>
      <c r="XR181"/>
      <c r="XS181"/>
      <c r="XT181"/>
      <c r="XU181"/>
      <c r="XV181"/>
      <c r="XW181"/>
      <c r="XX181"/>
      <c r="XY181"/>
      <c r="XZ181"/>
      <c r="YA181"/>
      <c r="YB181"/>
      <c r="YC181"/>
      <c r="YD181"/>
      <c r="YE181"/>
      <c r="YF181"/>
      <c r="YG181"/>
      <c r="YH181"/>
      <c r="YI181"/>
      <c r="YJ181"/>
      <c r="YK181"/>
      <c r="YL181"/>
      <c r="YM181"/>
      <c r="YN181"/>
      <c r="YO181"/>
      <c r="YP181"/>
      <c r="YQ181"/>
      <c r="YR181"/>
      <c r="YS181"/>
      <c r="YT181"/>
      <c r="YU181"/>
      <c r="YV181"/>
      <c r="YW181"/>
      <c r="YX181"/>
      <c r="YY181"/>
      <c r="YZ181"/>
      <c r="ZA181"/>
      <c r="ZB181"/>
      <c r="ZC181"/>
      <c r="ZD181"/>
      <c r="ZE181"/>
      <c r="ZF181"/>
      <c r="ZG181"/>
      <c r="ZH181"/>
      <c r="ZI181"/>
      <c r="ZJ181"/>
      <c r="ZK181"/>
      <c r="ZL181"/>
      <c r="ZM181"/>
      <c r="ZN181"/>
      <c r="ZO181"/>
      <c r="ZP181"/>
      <c r="ZQ181"/>
      <c r="ZR181"/>
      <c r="ZS181"/>
      <c r="ZT181"/>
      <c r="ZU181"/>
      <c r="ZV181"/>
      <c r="ZW181"/>
      <c r="ZX181"/>
      <c r="ZY181"/>
      <c r="ZZ181"/>
    </row>
    <row r="182" spans="1:702" s="18" customFormat="1">
      <c r="A182" s="16" t="s">
        <v>175</v>
      </c>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c r="LQ182"/>
      <c r="LR182"/>
      <c r="LS182"/>
      <c r="LT182"/>
      <c r="LU182"/>
      <c r="LV182"/>
      <c r="LW182"/>
      <c r="LX182"/>
      <c r="LY182"/>
      <c r="LZ182"/>
      <c r="MA182"/>
      <c r="MB182"/>
      <c r="MC182"/>
      <c r="MD182"/>
      <c r="ME182"/>
      <c r="MF182"/>
      <c r="MG182"/>
      <c r="MH182"/>
      <c r="MI182"/>
      <c r="MJ182"/>
      <c r="MK182"/>
      <c r="ML182"/>
      <c r="MM182"/>
      <c r="MN182"/>
      <c r="MO182"/>
      <c r="MP182"/>
      <c r="MQ182"/>
      <c r="MR182"/>
      <c r="MS182"/>
      <c r="MT182"/>
      <c r="MU182"/>
      <c r="MV182"/>
      <c r="MW182"/>
      <c r="MX182"/>
      <c r="MY182"/>
      <c r="MZ182"/>
      <c r="NA182"/>
      <c r="NB182"/>
      <c r="NC182"/>
      <c r="ND182"/>
      <c r="NE182"/>
      <c r="NF182"/>
      <c r="NG182"/>
      <c r="NH182"/>
      <c r="NI182"/>
      <c r="NJ182"/>
      <c r="NK182"/>
      <c r="NL182"/>
      <c r="NM182"/>
      <c r="NN182"/>
      <c r="NO182"/>
      <c r="NP182"/>
      <c r="NQ182"/>
      <c r="NR182"/>
      <c r="NS182"/>
      <c r="NT182"/>
      <c r="NU182"/>
      <c r="NV182"/>
      <c r="NW182"/>
      <c r="NX182"/>
      <c r="NY182"/>
      <c r="NZ182"/>
      <c r="OA182"/>
      <c r="OB182"/>
      <c r="OC182"/>
      <c r="OD182"/>
      <c r="OE182"/>
      <c r="OF182"/>
      <c r="OG182"/>
      <c r="OH182"/>
      <c r="OI182"/>
      <c r="OJ182"/>
      <c r="OK182"/>
      <c r="OL182"/>
      <c r="OM182"/>
      <c r="ON182"/>
      <c r="OO182"/>
      <c r="OP182"/>
      <c r="OQ182"/>
      <c r="OR182"/>
      <c r="OS182"/>
      <c r="OT182"/>
      <c r="OU182"/>
      <c r="OV182"/>
      <c r="OW182"/>
      <c r="OX182"/>
      <c r="OY182"/>
      <c r="OZ182"/>
      <c r="PA182"/>
      <c r="PB182"/>
      <c r="PC182"/>
      <c r="PD182"/>
      <c r="PE182"/>
      <c r="PF182"/>
      <c r="PG182"/>
      <c r="PH182"/>
      <c r="PI182"/>
      <c r="PJ182"/>
      <c r="PK182"/>
      <c r="PL182"/>
      <c r="PM182"/>
      <c r="PN182"/>
      <c r="PO182"/>
      <c r="PP182"/>
      <c r="PQ182"/>
      <c r="PR182"/>
      <c r="PS182"/>
      <c r="PT182"/>
      <c r="PU182"/>
      <c r="PV182"/>
      <c r="PW182"/>
      <c r="PX182"/>
      <c r="PY182"/>
      <c r="PZ182"/>
      <c r="QA182"/>
      <c r="QB182"/>
      <c r="QC182"/>
      <c r="QD182"/>
      <c r="QE182"/>
      <c r="QF182"/>
      <c r="QG182"/>
      <c r="QH182"/>
      <c r="QI182"/>
      <c r="QJ182"/>
      <c r="QK182"/>
      <c r="QL182"/>
      <c r="QM182"/>
      <c r="QN182"/>
      <c r="QO182"/>
      <c r="QP182"/>
      <c r="QQ182"/>
      <c r="QR182"/>
      <c r="QS182"/>
      <c r="QT182"/>
      <c r="QU182"/>
      <c r="QV182"/>
      <c r="QW182"/>
      <c r="QX182"/>
      <c r="QY182"/>
      <c r="QZ182"/>
      <c r="RA182"/>
      <c r="RB182"/>
      <c r="RC182"/>
      <c r="RD182"/>
      <c r="RE182"/>
      <c r="RF182"/>
      <c r="RG182"/>
      <c r="RH182"/>
      <c r="RI182"/>
      <c r="RJ182"/>
      <c r="RK182"/>
      <c r="RL182"/>
      <c r="RM182"/>
      <c r="RN182"/>
      <c r="RO182"/>
      <c r="RP182"/>
      <c r="RQ182"/>
      <c r="RR182"/>
      <c r="RS182"/>
      <c r="RT182"/>
      <c r="RU182"/>
      <c r="RV182"/>
      <c r="RW182"/>
      <c r="RX182"/>
      <c r="RY182"/>
      <c r="RZ182"/>
      <c r="SA182"/>
      <c r="SB182"/>
      <c r="SC182"/>
      <c r="SD182"/>
      <c r="SE182"/>
      <c r="SF182"/>
      <c r="SG182"/>
      <c r="SH182"/>
      <c r="SI182"/>
      <c r="SJ182"/>
      <c r="SK182"/>
      <c r="SL182"/>
      <c r="SM182"/>
      <c r="SN182"/>
      <c r="SO182"/>
      <c r="SP182"/>
      <c r="SQ182"/>
      <c r="SR182"/>
      <c r="SS182"/>
      <c r="ST182"/>
      <c r="SU182"/>
      <c r="SV182"/>
      <c r="SW182"/>
      <c r="SX182"/>
      <c r="SY182"/>
      <c r="SZ182"/>
      <c r="TA182"/>
      <c r="TB182"/>
      <c r="TC182"/>
      <c r="TD182"/>
      <c r="TE182"/>
      <c r="TF182"/>
      <c r="TG182"/>
      <c r="TH182"/>
      <c r="TI182"/>
      <c r="TJ182"/>
      <c r="TK182"/>
      <c r="TL182"/>
      <c r="TM182"/>
      <c r="TN182"/>
      <c r="TO182"/>
      <c r="TP182"/>
      <c r="TQ182"/>
      <c r="TR182"/>
      <c r="TS182"/>
      <c r="TT182"/>
      <c r="TU182"/>
      <c r="TV182"/>
      <c r="TW182"/>
      <c r="TX182"/>
      <c r="TY182"/>
      <c r="TZ182"/>
      <c r="UA182"/>
      <c r="UB182"/>
      <c r="UC182"/>
      <c r="UD182"/>
      <c r="UE182"/>
      <c r="UF182"/>
      <c r="UG182"/>
      <c r="UH182"/>
      <c r="UI182"/>
      <c r="UJ182"/>
      <c r="UK182"/>
      <c r="UL182"/>
      <c r="UM182"/>
      <c r="UN182"/>
      <c r="UO182"/>
      <c r="UP182"/>
      <c r="UQ182"/>
      <c r="UR182"/>
      <c r="US182"/>
      <c r="UT182"/>
      <c r="UU182"/>
      <c r="UV182"/>
      <c r="UW182"/>
      <c r="UX182"/>
      <c r="UY182"/>
      <c r="UZ182"/>
      <c r="VA182"/>
      <c r="VB182"/>
      <c r="VC182"/>
      <c r="VD182"/>
      <c r="VE182"/>
      <c r="VF182"/>
      <c r="VG182"/>
      <c r="VH182"/>
      <c r="VI182"/>
      <c r="VJ182"/>
      <c r="VK182"/>
      <c r="VL182"/>
      <c r="VM182"/>
      <c r="VN182"/>
      <c r="VO182"/>
      <c r="VP182"/>
      <c r="VQ182"/>
      <c r="VR182"/>
      <c r="VS182"/>
      <c r="VT182"/>
      <c r="VU182"/>
      <c r="VV182"/>
      <c r="VW182"/>
      <c r="VX182"/>
      <c r="VY182"/>
      <c r="VZ182"/>
      <c r="WA182"/>
      <c r="WB182"/>
      <c r="WC182"/>
      <c r="WD182"/>
      <c r="WE182"/>
      <c r="WF182"/>
      <c r="WG182"/>
      <c r="WH182"/>
      <c r="WI182"/>
      <c r="WJ182"/>
      <c r="WK182"/>
      <c r="WL182"/>
      <c r="WM182"/>
      <c r="WN182"/>
      <c r="WO182"/>
      <c r="WP182"/>
      <c r="WQ182"/>
      <c r="WR182"/>
      <c r="WS182"/>
      <c r="WT182"/>
      <c r="WU182"/>
      <c r="WV182"/>
      <c r="WW182"/>
      <c r="WX182"/>
      <c r="WY182"/>
      <c r="WZ182"/>
      <c r="XA182"/>
      <c r="XB182"/>
      <c r="XC182"/>
      <c r="XD182"/>
      <c r="XE182"/>
      <c r="XF182"/>
      <c r="XG182"/>
      <c r="XH182"/>
      <c r="XI182"/>
      <c r="XJ182"/>
      <c r="XK182"/>
      <c r="XL182"/>
      <c r="XM182"/>
      <c r="XN182"/>
      <c r="XO182"/>
      <c r="XP182"/>
      <c r="XQ182"/>
      <c r="XR182"/>
      <c r="XS182"/>
      <c r="XT182"/>
      <c r="XU182"/>
      <c r="XV182"/>
      <c r="XW182"/>
      <c r="XX182"/>
      <c r="XY182"/>
      <c r="XZ182"/>
      <c r="YA182"/>
      <c r="YB182"/>
      <c r="YC182"/>
      <c r="YD182"/>
      <c r="YE182"/>
      <c r="YF182"/>
      <c r="YG182"/>
      <c r="YH182"/>
      <c r="YI182"/>
      <c r="YJ182"/>
      <c r="YK182"/>
      <c r="YL182"/>
      <c r="YM182"/>
      <c r="YN182"/>
      <c r="YO182"/>
      <c r="YP182"/>
      <c r="YQ182"/>
      <c r="YR182"/>
      <c r="YS182"/>
      <c r="YT182"/>
      <c r="YU182"/>
      <c r="YV182"/>
      <c r="YW182"/>
      <c r="YX182"/>
      <c r="YY182"/>
      <c r="YZ182"/>
      <c r="ZA182"/>
      <c r="ZB182"/>
      <c r="ZC182"/>
      <c r="ZD182"/>
      <c r="ZE182"/>
      <c r="ZF182"/>
      <c r="ZG182"/>
      <c r="ZH182"/>
      <c r="ZI182"/>
      <c r="ZJ182"/>
      <c r="ZK182"/>
      <c r="ZL182"/>
      <c r="ZM182"/>
      <c r="ZN182"/>
      <c r="ZO182"/>
      <c r="ZP182"/>
      <c r="ZQ182"/>
      <c r="ZR182"/>
      <c r="ZS182"/>
      <c r="ZT182"/>
      <c r="ZU182"/>
      <c r="ZV182"/>
      <c r="ZW182"/>
      <c r="ZX182"/>
      <c r="ZY182"/>
      <c r="ZZ182"/>
    </row>
    <row r="183" spans="1:702" s="18" customFormat="1">
      <c r="A183" s="16" t="s">
        <v>68</v>
      </c>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c r="LQ183"/>
      <c r="LR183"/>
      <c r="LS183"/>
      <c r="LT183"/>
      <c r="LU183"/>
      <c r="LV183"/>
      <c r="LW183"/>
      <c r="LX183"/>
      <c r="LY183"/>
      <c r="LZ183"/>
      <c r="MA183"/>
      <c r="MB183"/>
      <c r="MC183"/>
      <c r="MD183"/>
      <c r="ME183"/>
      <c r="MF183"/>
      <c r="MG183"/>
      <c r="MH183"/>
      <c r="MI183"/>
      <c r="MJ183"/>
      <c r="MK183"/>
      <c r="ML183"/>
      <c r="MM183"/>
      <c r="MN183"/>
      <c r="MO183"/>
      <c r="MP183"/>
      <c r="MQ183"/>
      <c r="MR183"/>
      <c r="MS183"/>
      <c r="MT183"/>
      <c r="MU183"/>
      <c r="MV183"/>
      <c r="MW183"/>
      <c r="MX183"/>
      <c r="MY183"/>
      <c r="MZ183"/>
      <c r="NA183"/>
      <c r="NB183"/>
      <c r="NC183"/>
      <c r="ND183"/>
      <c r="NE183"/>
      <c r="NF183"/>
      <c r="NG183"/>
      <c r="NH183"/>
      <c r="NI183"/>
      <c r="NJ183"/>
      <c r="NK183"/>
      <c r="NL183"/>
      <c r="NM183"/>
      <c r="NN183"/>
      <c r="NO183"/>
      <c r="NP183"/>
      <c r="NQ183"/>
      <c r="NR183"/>
      <c r="NS183"/>
      <c r="NT183"/>
      <c r="NU183"/>
      <c r="NV183"/>
      <c r="NW183"/>
      <c r="NX183"/>
      <c r="NY183"/>
      <c r="NZ183"/>
      <c r="OA183"/>
      <c r="OB183"/>
      <c r="OC183"/>
      <c r="OD183"/>
      <c r="OE183"/>
      <c r="OF183"/>
      <c r="OG183"/>
      <c r="OH183"/>
      <c r="OI183"/>
      <c r="OJ183"/>
      <c r="OK183"/>
      <c r="OL183"/>
      <c r="OM183"/>
      <c r="ON183"/>
      <c r="OO183"/>
      <c r="OP183"/>
      <c r="OQ183"/>
      <c r="OR183"/>
      <c r="OS183"/>
      <c r="OT183"/>
      <c r="OU183"/>
      <c r="OV183"/>
      <c r="OW183"/>
      <c r="OX183"/>
      <c r="OY183"/>
      <c r="OZ183"/>
      <c r="PA183"/>
      <c r="PB183"/>
      <c r="PC183"/>
      <c r="PD183"/>
      <c r="PE183"/>
      <c r="PF183"/>
      <c r="PG183"/>
      <c r="PH183"/>
      <c r="PI183"/>
      <c r="PJ183"/>
      <c r="PK183"/>
      <c r="PL183"/>
      <c r="PM183"/>
      <c r="PN183"/>
      <c r="PO183"/>
      <c r="PP183"/>
      <c r="PQ183"/>
      <c r="PR183"/>
      <c r="PS183"/>
      <c r="PT183"/>
      <c r="PU183"/>
      <c r="PV183"/>
      <c r="PW183"/>
      <c r="PX183"/>
      <c r="PY183"/>
      <c r="PZ183"/>
      <c r="QA183"/>
      <c r="QB183"/>
      <c r="QC183"/>
      <c r="QD183"/>
      <c r="QE183"/>
      <c r="QF183"/>
      <c r="QG183"/>
      <c r="QH183"/>
      <c r="QI183"/>
      <c r="QJ183"/>
      <c r="QK183"/>
      <c r="QL183"/>
      <c r="QM183"/>
      <c r="QN183"/>
      <c r="QO183"/>
      <c r="QP183"/>
      <c r="QQ183"/>
      <c r="QR183"/>
      <c r="QS183"/>
      <c r="QT183"/>
      <c r="QU183"/>
      <c r="QV183"/>
      <c r="QW183"/>
      <c r="QX183"/>
      <c r="QY183"/>
      <c r="QZ183"/>
      <c r="RA183"/>
      <c r="RB183"/>
      <c r="RC183"/>
      <c r="RD183"/>
      <c r="RE183"/>
      <c r="RF183"/>
      <c r="RG183"/>
      <c r="RH183"/>
      <c r="RI183"/>
      <c r="RJ183"/>
      <c r="RK183"/>
      <c r="RL183"/>
      <c r="RM183"/>
      <c r="RN183"/>
      <c r="RO183"/>
      <c r="RP183"/>
      <c r="RQ183"/>
      <c r="RR183"/>
      <c r="RS183"/>
      <c r="RT183"/>
      <c r="RU183"/>
      <c r="RV183"/>
      <c r="RW183"/>
      <c r="RX183"/>
      <c r="RY183"/>
      <c r="RZ183"/>
      <c r="SA183"/>
      <c r="SB183"/>
      <c r="SC183"/>
      <c r="SD183"/>
      <c r="SE183"/>
      <c r="SF183"/>
      <c r="SG183"/>
      <c r="SH183"/>
      <c r="SI183"/>
      <c r="SJ183"/>
      <c r="SK183"/>
      <c r="SL183"/>
      <c r="SM183"/>
      <c r="SN183"/>
      <c r="SO183"/>
      <c r="SP183"/>
      <c r="SQ183"/>
      <c r="SR183"/>
      <c r="SS183"/>
      <c r="ST183"/>
      <c r="SU183"/>
      <c r="SV183"/>
      <c r="SW183"/>
      <c r="SX183"/>
      <c r="SY183"/>
      <c r="SZ183"/>
      <c r="TA183"/>
      <c r="TB183"/>
      <c r="TC183"/>
      <c r="TD183"/>
      <c r="TE183"/>
      <c r="TF183"/>
      <c r="TG183"/>
      <c r="TH183"/>
      <c r="TI183"/>
      <c r="TJ183"/>
      <c r="TK183"/>
      <c r="TL183"/>
      <c r="TM183"/>
      <c r="TN183"/>
      <c r="TO183"/>
      <c r="TP183"/>
      <c r="TQ183"/>
      <c r="TR183"/>
      <c r="TS183"/>
      <c r="TT183"/>
      <c r="TU183"/>
      <c r="TV183"/>
      <c r="TW183"/>
      <c r="TX183"/>
      <c r="TY183"/>
      <c r="TZ183"/>
      <c r="UA183"/>
      <c r="UB183"/>
      <c r="UC183"/>
      <c r="UD183"/>
      <c r="UE183"/>
      <c r="UF183"/>
      <c r="UG183"/>
      <c r="UH183"/>
      <c r="UI183"/>
      <c r="UJ183"/>
      <c r="UK183"/>
      <c r="UL183"/>
      <c r="UM183"/>
      <c r="UN183"/>
      <c r="UO183"/>
      <c r="UP183"/>
      <c r="UQ183"/>
      <c r="UR183"/>
      <c r="US183"/>
      <c r="UT183"/>
      <c r="UU183"/>
      <c r="UV183"/>
      <c r="UW183"/>
      <c r="UX183"/>
      <c r="UY183"/>
      <c r="UZ183"/>
      <c r="VA183"/>
      <c r="VB183"/>
      <c r="VC183"/>
      <c r="VD183"/>
      <c r="VE183"/>
      <c r="VF183"/>
      <c r="VG183"/>
      <c r="VH183"/>
      <c r="VI183"/>
      <c r="VJ183"/>
      <c r="VK183"/>
      <c r="VL183"/>
      <c r="VM183"/>
      <c r="VN183"/>
      <c r="VO183"/>
      <c r="VP183"/>
      <c r="VQ183"/>
      <c r="VR183"/>
      <c r="VS183"/>
      <c r="VT183"/>
      <c r="VU183"/>
      <c r="VV183"/>
      <c r="VW183"/>
      <c r="VX183"/>
      <c r="VY183"/>
      <c r="VZ183"/>
      <c r="WA183"/>
      <c r="WB183"/>
      <c r="WC183"/>
      <c r="WD183"/>
      <c r="WE183"/>
      <c r="WF183"/>
      <c r="WG183"/>
      <c r="WH183"/>
      <c r="WI183"/>
      <c r="WJ183"/>
      <c r="WK183"/>
      <c r="WL183"/>
      <c r="WM183"/>
      <c r="WN183"/>
      <c r="WO183"/>
      <c r="WP183"/>
      <c r="WQ183"/>
      <c r="WR183"/>
      <c r="WS183"/>
      <c r="WT183"/>
      <c r="WU183"/>
      <c r="WV183"/>
      <c r="WW183"/>
      <c r="WX183"/>
      <c r="WY183"/>
      <c r="WZ183"/>
      <c r="XA183"/>
      <c r="XB183"/>
      <c r="XC183"/>
      <c r="XD183"/>
      <c r="XE183"/>
      <c r="XF183"/>
      <c r="XG183"/>
      <c r="XH183"/>
      <c r="XI183"/>
      <c r="XJ183"/>
      <c r="XK183"/>
      <c r="XL183"/>
      <c r="XM183"/>
      <c r="XN183"/>
      <c r="XO183"/>
      <c r="XP183"/>
      <c r="XQ183"/>
      <c r="XR183"/>
      <c r="XS183"/>
      <c r="XT183"/>
      <c r="XU183"/>
      <c r="XV183"/>
      <c r="XW183"/>
      <c r="XX183"/>
      <c r="XY183"/>
      <c r="XZ183"/>
      <c r="YA183"/>
      <c r="YB183"/>
      <c r="YC183"/>
      <c r="YD183"/>
      <c r="YE183"/>
      <c r="YF183"/>
      <c r="YG183"/>
      <c r="YH183"/>
      <c r="YI183"/>
      <c r="YJ183"/>
      <c r="YK183"/>
      <c r="YL183"/>
      <c r="YM183"/>
      <c r="YN183"/>
      <c r="YO183"/>
      <c r="YP183"/>
      <c r="YQ183"/>
      <c r="YR183"/>
      <c r="YS183"/>
      <c r="YT183"/>
      <c r="YU183"/>
      <c r="YV183"/>
      <c r="YW183"/>
      <c r="YX183"/>
      <c r="YY183"/>
      <c r="YZ183"/>
      <c r="ZA183"/>
      <c r="ZB183"/>
      <c r="ZC183"/>
      <c r="ZD183"/>
      <c r="ZE183"/>
      <c r="ZF183"/>
      <c r="ZG183"/>
      <c r="ZH183"/>
      <c r="ZI183"/>
      <c r="ZJ183"/>
      <c r="ZK183"/>
      <c r="ZL183"/>
      <c r="ZM183"/>
      <c r="ZN183"/>
      <c r="ZO183"/>
      <c r="ZP183"/>
      <c r="ZQ183"/>
      <c r="ZR183"/>
      <c r="ZS183"/>
      <c r="ZT183"/>
      <c r="ZU183"/>
      <c r="ZV183"/>
      <c r="ZW183"/>
      <c r="ZX183"/>
      <c r="ZY183"/>
      <c r="ZZ183"/>
    </row>
    <row r="184" spans="1:702" s="18" customFormat="1">
      <c r="A184" s="16" t="s">
        <v>69</v>
      </c>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c r="LQ184"/>
      <c r="LR184"/>
      <c r="LS184"/>
      <c r="LT184"/>
      <c r="LU184"/>
      <c r="LV184"/>
      <c r="LW184"/>
      <c r="LX184"/>
      <c r="LY184"/>
      <c r="LZ184"/>
      <c r="MA184"/>
      <c r="MB184"/>
      <c r="MC184"/>
      <c r="MD184"/>
      <c r="ME184"/>
      <c r="MF184"/>
      <c r="MG184"/>
      <c r="MH184"/>
      <c r="MI184"/>
      <c r="MJ184"/>
      <c r="MK184"/>
      <c r="ML184"/>
      <c r="MM184"/>
      <c r="MN184"/>
      <c r="MO184"/>
      <c r="MP184"/>
      <c r="MQ184"/>
      <c r="MR184"/>
      <c r="MS184"/>
      <c r="MT184"/>
      <c r="MU184"/>
      <c r="MV184"/>
      <c r="MW184"/>
      <c r="MX184"/>
      <c r="MY184"/>
      <c r="MZ184"/>
      <c r="NA184"/>
      <c r="NB184"/>
      <c r="NC184"/>
      <c r="ND184"/>
      <c r="NE184"/>
      <c r="NF184"/>
      <c r="NG184"/>
      <c r="NH184"/>
      <c r="NI184"/>
      <c r="NJ184"/>
      <c r="NK184"/>
      <c r="NL184"/>
      <c r="NM184"/>
      <c r="NN184"/>
      <c r="NO184"/>
      <c r="NP184"/>
      <c r="NQ184"/>
      <c r="NR184"/>
      <c r="NS184"/>
      <c r="NT184"/>
      <c r="NU184"/>
      <c r="NV184"/>
      <c r="NW184"/>
      <c r="NX184"/>
      <c r="NY184"/>
      <c r="NZ184"/>
      <c r="OA184"/>
      <c r="OB184"/>
      <c r="OC184"/>
      <c r="OD184"/>
      <c r="OE184"/>
      <c r="OF184"/>
      <c r="OG184"/>
      <c r="OH184"/>
      <c r="OI184"/>
      <c r="OJ184"/>
      <c r="OK184"/>
      <c r="OL184"/>
      <c r="OM184"/>
      <c r="ON184"/>
      <c r="OO184"/>
      <c r="OP184"/>
      <c r="OQ184"/>
      <c r="OR184"/>
      <c r="OS184"/>
      <c r="OT184"/>
      <c r="OU184"/>
      <c r="OV184"/>
      <c r="OW184"/>
      <c r="OX184"/>
      <c r="OY184"/>
      <c r="OZ184"/>
      <c r="PA184"/>
      <c r="PB184"/>
      <c r="PC184"/>
      <c r="PD184"/>
      <c r="PE184"/>
      <c r="PF184"/>
      <c r="PG184"/>
      <c r="PH184"/>
      <c r="PI184"/>
      <c r="PJ184"/>
      <c r="PK184"/>
      <c r="PL184"/>
      <c r="PM184"/>
      <c r="PN184"/>
      <c r="PO184"/>
      <c r="PP184"/>
      <c r="PQ184"/>
      <c r="PR184"/>
      <c r="PS184"/>
      <c r="PT184"/>
      <c r="PU184"/>
      <c r="PV184"/>
      <c r="PW184"/>
      <c r="PX184"/>
      <c r="PY184"/>
      <c r="PZ184"/>
      <c r="QA184"/>
      <c r="QB184"/>
      <c r="QC184"/>
      <c r="QD184"/>
      <c r="QE184"/>
      <c r="QF184"/>
      <c r="QG184"/>
      <c r="QH184"/>
      <c r="QI184"/>
      <c r="QJ184"/>
      <c r="QK184"/>
      <c r="QL184"/>
      <c r="QM184"/>
      <c r="QN184"/>
      <c r="QO184"/>
      <c r="QP184"/>
      <c r="QQ184"/>
      <c r="QR184"/>
      <c r="QS184"/>
      <c r="QT184"/>
      <c r="QU184"/>
      <c r="QV184"/>
      <c r="QW184"/>
      <c r="QX184"/>
      <c r="QY184"/>
      <c r="QZ184"/>
      <c r="RA184"/>
      <c r="RB184"/>
      <c r="RC184"/>
      <c r="RD184"/>
      <c r="RE184"/>
      <c r="RF184"/>
      <c r="RG184"/>
      <c r="RH184"/>
      <c r="RI184"/>
      <c r="RJ184"/>
      <c r="RK184"/>
      <c r="RL184"/>
      <c r="RM184"/>
      <c r="RN184"/>
      <c r="RO184"/>
      <c r="RP184"/>
      <c r="RQ184"/>
      <c r="RR184"/>
      <c r="RS184"/>
      <c r="RT184"/>
      <c r="RU184"/>
      <c r="RV184"/>
      <c r="RW184"/>
      <c r="RX184"/>
      <c r="RY184"/>
      <c r="RZ184"/>
      <c r="SA184"/>
      <c r="SB184"/>
      <c r="SC184"/>
      <c r="SD184"/>
      <c r="SE184"/>
      <c r="SF184"/>
      <c r="SG184"/>
      <c r="SH184"/>
      <c r="SI184"/>
      <c r="SJ184"/>
      <c r="SK184"/>
      <c r="SL184"/>
      <c r="SM184"/>
      <c r="SN184"/>
      <c r="SO184"/>
      <c r="SP184"/>
      <c r="SQ184"/>
      <c r="SR184"/>
      <c r="SS184"/>
      <c r="ST184"/>
      <c r="SU184"/>
      <c r="SV184"/>
      <c r="SW184"/>
      <c r="SX184"/>
      <c r="SY184"/>
      <c r="SZ184"/>
      <c r="TA184"/>
      <c r="TB184"/>
      <c r="TC184"/>
      <c r="TD184"/>
      <c r="TE184"/>
      <c r="TF184"/>
      <c r="TG184"/>
      <c r="TH184"/>
      <c r="TI184"/>
      <c r="TJ184"/>
      <c r="TK184"/>
      <c r="TL184"/>
      <c r="TM184"/>
      <c r="TN184"/>
      <c r="TO184"/>
      <c r="TP184"/>
      <c r="TQ184"/>
      <c r="TR184"/>
      <c r="TS184"/>
      <c r="TT184"/>
      <c r="TU184"/>
      <c r="TV184"/>
      <c r="TW184"/>
      <c r="TX184"/>
      <c r="TY184"/>
      <c r="TZ184"/>
      <c r="UA184"/>
      <c r="UB184"/>
      <c r="UC184"/>
      <c r="UD184"/>
      <c r="UE184"/>
      <c r="UF184"/>
      <c r="UG184"/>
      <c r="UH184"/>
      <c r="UI184"/>
      <c r="UJ184"/>
      <c r="UK184"/>
      <c r="UL184"/>
      <c r="UM184"/>
      <c r="UN184"/>
      <c r="UO184"/>
      <c r="UP184"/>
      <c r="UQ184"/>
      <c r="UR184"/>
      <c r="US184"/>
      <c r="UT184"/>
      <c r="UU184"/>
      <c r="UV184"/>
      <c r="UW184"/>
      <c r="UX184"/>
      <c r="UY184"/>
      <c r="UZ184"/>
      <c r="VA184"/>
      <c r="VB184"/>
      <c r="VC184"/>
      <c r="VD184"/>
      <c r="VE184"/>
      <c r="VF184"/>
      <c r="VG184"/>
      <c r="VH184"/>
      <c r="VI184"/>
      <c r="VJ184"/>
      <c r="VK184"/>
      <c r="VL184"/>
      <c r="VM184"/>
      <c r="VN184"/>
      <c r="VO184"/>
      <c r="VP184"/>
      <c r="VQ184"/>
      <c r="VR184"/>
      <c r="VS184"/>
      <c r="VT184"/>
      <c r="VU184"/>
      <c r="VV184"/>
      <c r="VW184"/>
      <c r="VX184"/>
      <c r="VY184"/>
      <c r="VZ184"/>
      <c r="WA184"/>
      <c r="WB184"/>
      <c r="WC184"/>
      <c r="WD184"/>
      <c r="WE184"/>
      <c r="WF184"/>
      <c r="WG184"/>
      <c r="WH184"/>
      <c r="WI184"/>
      <c r="WJ184"/>
      <c r="WK184"/>
      <c r="WL184"/>
      <c r="WM184"/>
      <c r="WN184"/>
      <c r="WO184"/>
      <c r="WP184"/>
      <c r="WQ184"/>
      <c r="WR184"/>
      <c r="WS184"/>
      <c r="WT184"/>
      <c r="WU184"/>
      <c r="WV184"/>
      <c r="WW184"/>
      <c r="WX184"/>
      <c r="WY184"/>
      <c r="WZ184"/>
      <c r="XA184"/>
      <c r="XB184"/>
      <c r="XC184"/>
      <c r="XD184"/>
      <c r="XE184"/>
      <c r="XF184"/>
      <c r="XG184"/>
      <c r="XH184"/>
      <c r="XI184"/>
      <c r="XJ184"/>
      <c r="XK184"/>
      <c r="XL184"/>
      <c r="XM184"/>
      <c r="XN184"/>
      <c r="XO184"/>
      <c r="XP184"/>
      <c r="XQ184"/>
      <c r="XR184"/>
      <c r="XS184"/>
      <c r="XT184"/>
      <c r="XU184"/>
      <c r="XV184"/>
      <c r="XW184"/>
      <c r="XX184"/>
      <c r="XY184"/>
      <c r="XZ184"/>
      <c r="YA184"/>
      <c r="YB184"/>
      <c r="YC184"/>
      <c r="YD184"/>
      <c r="YE184"/>
      <c r="YF184"/>
      <c r="YG184"/>
      <c r="YH184"/>
      <c r="YI184"/>
      <c r="YJ184"/>
      <c r="YK184"/>
      <c r="YL184"/>
      <c r="YM184"/>
      <c r="YN184"/>
      <c r="YO184"/>
      <c r="YP184"/>
      <c r="YQ184"/>
      <c r="YR184"/>
      <c r="YS184"/>
      <c r="YT184"/>
      <c r="YU184"/>
      <c r="YV184"/>
      <c r="YW184"/>
      <c r="YX184"/>
      <c r="YY184"/>
      <c r="YZ184"/>
      <c r="ZA184"/>
      <c r="ZB184"/>
      <c r="ZC184"/>
      <c r="ZD184"/>
      <c r="ZE184"/>
      <c r="ZF184"/>
      <c r="ZG184"/>
      <c r="ZH184"/>
      <c r="ZI184"/>
      <c r="ZJ184"/>
      <c r="ZK184"/>
      <c r="ZL184"/>
      <c r="ZM184"/>
      <c r="ZN184"/>
      <c r="ZO184"/>
      <c r="ZP184"/>
      <c r="ZQ184"/>
      <c r="ZR184"/>
      <c r="ZS184"/>
      <c r="ZT184"/>
      <c r="ZU184"/>
      <c r="ZV184"/>
      <c r="ZW184"/>
      <c r="ZX184"/>
      <c r="ZY184"/>
      <c r="ZZ184"/>
    </row>
    <row r="185" spans="1:702" s="18" customFormat="1">
      <c r="A185" s="16" t="s">
        <v>189</v>
      </c>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c r="LQ185"/>
      <c r="LR185"/>
      <c r="LS185"/>
      <c r="LT185"/>
      <c r="LU185"/>
      <c r="LV185"/>
      <c r="LW185"/>
      <c r="LX185"/>
      <c r="LY185"/>
      <c r="LZ185"/>
      <c r="MA185"/>
      <c r="MB185"/>
      <c r="MC185"/>
      <c r="MD185"/>
      <c r="ME185"/>
      <c r="MF185"/>
      <c r="MG185"/>
      <c r="MH185"/>
      <c r="MI185"/>
      <c r="MJ185"/>
      <c r="MK185"/>
      <c r="ML185"/>
      <c r="MM185"/>
      <c r="MN185"/>
      <c r="MO185"/>
      <c r="MP185"/>
      <c r="MQ185"/>
      <c r="MR185"/>
      <c r="MS185"/>
      <c r="MT185"/>
      <c r="MU185"/>
      <c r="MV185"/>
      <c r="MW185"/>
      <c r="MX185"/>
      <c r="MY185"/>
      <c r="MZ185"/>
      <c r="NA185"/>
      <c r="NB185"/>
      <c r="NC185"/>
      <c r="ND185"/>
      <c r="NE185"/>
      <c r="NF185"/>
      <c r="NG185"/>
      <c r="NH185"/>
      <c r="NI185"/>
      <c r="NJ185"/>
      <c r="NK185"/>
      <c r="NL185"/>
      <c r="NM185"/>
      <c r="NN185"/>
      <c r="NO185"/>
      <c r="NP185"/>
      <c r="NQ185"/>
      <c r="NR185"/>
      <c r="NS185"/>
      <c r="NT185"/>
      <c r="NU185"/>
      <c r="NV185"/>
      <c r="NW185"/>
      <c r="NX185"/>
      <c r="NY185"/>
      <c r="NZ185"/>
      <c r="OA185"/>
      <c r="OB185"/>
      <c r="OC185"/>
      <c r="OD185"/>
      <c r="OE185"/>
      <c r="OF185"/>
      <c r="OG185"/>
      <c r="OH185"/>
      <c r="OI185"/>
      <c r="OJ185"/>
      <c r="OK185"/>
      <c r="OL185"/>
      <c r="OM185"/>
      <c r="ON185"/>
      <c r="OO185"/>
      <c r="OP185"/>
      <c r="OQ185"/>
      <c r="OR185"/>
      <c r="OS185"/>
      <c r="OT185"/>
      <c r="OU185"/>
      <c r="OV185"/>
      <c r="OW185"/>
      <c r="OX185"/>
      <c r="OY185"/>
      <c r="OZ185"/>
      <c r="PA185"/>
      <c r="PB185"/>
      <c r="PC185"/>
      <c r="PD185"/>
      <c r="PE185"/>
      <c r="PF185"/>
      <c r="PG185"/>
      <c r="PH185"/>
      <c r="PI185"/>
      <c r="PJ185"/>
      <c r="PK185"/>
      <c r="PL185"/>
      <c r="PM185"/>
      <c r="PN185"/>
      <c r="PO185"/>
      <c r="PP185"/>
      <c r="PQ185"/>
      <c r="PR185"/>
      <c r="PS185"/>
      <c r="PT185"/>
      <c r="PU185"/>
      <c r="PV185"/>
      <c r="PW185"/>
      <c r="PX185"/>
      <c r="PY185"/>
      <c r="PZ185"/>
      <c r="QA185"/>
      <c r="QB185"/>
      <c r="QC185"/>
      <c r="QD185"/>
      <c r="QE185"/>
      <c r="QF185"/>
      <c r="QG185"/>
      <c r="QH185"/>
      <c r="QI185"/>
      <c r="QJ185"/>
      <c r="QK185"/>
      <c r="QL185"/>
      <c r="QM185"/>
      <c r="QN185"/>
      <c r="QO185"/>
      <c r="QP185"/>
      <c r="QQ185"/>
      <c r="QR185"/>
      <c r="QS185"/>
      <c r="QT185"/>
      <c r="QU185"/>
      <c r="QV185"/>
      <c r="QW185"/>
      <c r="QX185"/>
      <c r="QY185"/>
      <c r="QZ185"/>
      <c r="RA185"/>
      <c r="RB185"/>
      <c r="RC185"/>
      <c r="RD185"/>
      <c r="RE185"/>
      <c r="RF185"/>
      <c r="RG185"/>
      <c r="RH185"/>
      <c r="RI185"/>
      <c r="RJ185"/>
      <c r="RK185"/>
      <c r="RL185"/>
      <c r="RM185"/>
      <c r="RN185"/>
      <c r="RO185"/>
      <c r="RP185"/>
      <c r="RQ185"/>
      <c r="RR185"/>
      <c r="RS185"/>
      <c r="RT185"/>
      <c r="RU185"/>
      <c r="RV185"/>
      <c r="RW185"/>
      <c r="RX185"/>
      <c r="RY185"/>
      <c r="RZ185"/>
      <c r="SA185"/>
      <c r="SB185"/>
      <c r="SC185"/>
      <c r="SD185"/>
      <c r="SE185"/>
      <c r="SF185"/>
      <c r="SG185"/>
      <c r="SH185"/>
      <c r="SI185"/>
      <c r="SJ185"/>
      <c r="SK185"/>
      <c r="SL185"/>
      <c r="SM185"/>
      <c r="SN185"/>
      <c r="SO185"/>
      <c r="SP185"/>
      <c r="SQ185"/>
      <c r="SR185"/>
      <c r="SS185"/>
      <c r="ST185"/>
      <c r="SU185"/>
      <c r="SV185"/>
      <c r="SW185"/>
      <c r="SX185"/>
      <c r="SY185"/>
      <c r="SZ185"/>
      <c r="TA185"/>
      <c r="TB185"/>
      <c r="TC185"/>
      <c r="TD185"/>
      <c r="TE185"/>
      <c r="TF185"/>
      <c r="TG185"/>
      <c r="TH185"/>
      <c r="TI185"/>
      <c r="TJ185"/>
      <c r="TK185"/>
      <c r="TL185"/>
      <c r="TM185"/>
      <c r="TN185"/>
      <c r="TO185"/>
      <c r="TP185"/>
      <c r="TQ185"/>
      <c r="TR185"/>
      <c r="TS185"/>
      <c r="TT185"/>
      <c r="TU185"/>
      <c r="TV185"/>
      <c r="TW185"/>
      <c r="TX185"/>
      <c r="TY185"/>
      <c r="TZ185"/>
      <c r="UA185"/>
      <c r="UB185"/>
      <c r="UC185"/>
      <c r="UD185"/>
      <c r="UE185"/>
      <c r="UF185"/>
      <c r="UG185"/>
      <c r="UH185"/>
      <c r="UI185"/>
      <c r="UJ185"/>
      <c r="UK185"/>
      <c r="UL185"/>
      <c r="UM185"/>
      <c r="UN185"/>
      <c r="UO185"/>
      <c r="UP185"/>
      <c r="UQ185"/>
      <c r="UR185"/>
      <c r="US185"/>
      <c r="UT185"/>
      <c r="UU185"/>
      <c r="UV185"/>
      <c r="UW185"/>
      <c r="UX185"/>
      <c r="UY185"/>
      <c r="UZ185"/>
      <c r="VA185"/>
      <c r="VB185"/>
      <c r="VC185"/>
      <c r="VD185"/>
      <c r="VE185"/>
      <c r="VF185"/>
      <c r="VG185"/>
      <c r="VH185"/>
      <c r="VI185"/>
      <c r="VJ185"/>
      <c r="VK185"/>
      <c r="VL185"/>
      <c r="VM185"/>
      <c r="VN185"/>
      <c r="VO185"/>
      <c r="VP185"/>
      <c r="VQ185"/>
      <c r="VR185"/>
      <c r="VS185"/>
      <c r="VT185"/>
      <c r="VU185"/>
      <c r="VV185"/>
      <c r="VW185"/>
      <c r="VX185"/>
      <c r="VY185"/>
      <c r="VZ185"/>
      <c r="WA185"/>
      <c r="WB185"/>
      <c r="WC185"/>
      <c r="WD185"/>
      <c r="WE185"/>
      <c r="WF185"/>
      <c r="WG185"/>
      <c r="WH185"/>
      <c r="WI185"/>
      <c r="WJ185"/>
      <c r="WK185"/>
      <c r="WL185"/>
      <c r="WM185"/>
      <c r="WN185"/>
      <c r="WO185"/>
      <c r="WP185"/>
      <c r="WQ185"/>
      <c r="WR185"/>
      <c r="WS185"/>
      <c r="WT185"/>
      <c r="WU185"/>
      <c r="WV185"/>
      <c r="WW185"/>
      <c r="WX185"/>
      <c r="WY185"/>
      <c r="WZ185"/>
      <c r="XA185"/>
      <c r="XB185"/>
      <c r="XC185"/>
      <c r="XD185"/>
      <c r="XE185"/>
      <c r="XF185"/>
      <c r="XG185"/>
      <c r="XH185"/>
      <c r="XI185"/>
      <c r="XJ185"/>
      <c r="XK185"/>
      <c r="XL185"/>
      <c r="XM185"/>
      <c r="XN185"/>
      <c r="XO185"/>
      <c r="XP185"/>
      <c r="XQ185"/>
      <c r="XR185"/>
      <c r="XS185"/>
      <c r="XT185"/>
      <c r="XU185"/>
      <c r="XV185"/>
      <c r="XW185"/>
      <c r="XX185"/>
      <c r="XY185"/>
      <c r="XZ185"/>
      <c r="YA185"/>
      <c r="YB185"/>
      <c r="YC185"/>
      <c r="YD185"/>
      <c r="YE185"/>
      <c r="YF185"/>
      <c r="YG185"/>
      <c r="YH185"/>
      <c r="YI185"/>
      <c r="YJ185"/>
      <c r="YK185"/>
      <c r="YL185"/>
      <c r="YM185"/>
      <c r="YN185"/>
      <c r="YO185"/>
      <c r="YP185"/>
      <c r="YQ185"/>
      <c r="YR185"/>
      <c r="YS185"/>
      <c r="YT185"/>
      <c r="YU185"/>
      <c r="YV185"/>
      <c r="YW185"/>
      <c r="YX185"/>
      <c r="YY185"/>
      <c r="YZ185"/>
      <c r="ZA185"/>
      <c r="ZB185"/>
      <c r="ZC185"/>
      <c r="ZD185"/>
      <c r="ZE185"/>
      <c r="ZF185"/>
      <c r="ZG185"/>
      <c r="ZH185"/>
      <c r="ZI185"/>
      <c r="ZJ185"/>
      <c r="ZK185"/>
      <c r="ZL185"/>
      <c r="ZM185"/>
      <c r="ZN185"/>
      <c r="ZO185"/>
      <c r="ZP185"/>
      <c r="ZQ185"/>
      <c r="ZR185"/>
      <c r="ZS185"/>
      <c r="ZT185"/>
      <c r="ZU185"/>
      <c r="ZV185"/>
      <c r="ZW185"/>
      <c r="ZX185"/>
      <c r="ZY185"/>
      <c r="ZZ185"/>
    </row>
    <row r="186" spans="1:702" s="18" customFormat="1">
      <c r="A186" s="63" t="s">
        <v>326</v>
      </c>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c r="LQ186"/>
      <c r="LR186"/>
      <c r="LS186"/>
      <c r="LT186"/>
      <c r="LU186"/>
      <c r="LV186"/>
      <c r="LW186"/>
      <c r="LX186"/>
      <c r="LY186"/>
      <c r="LZ186"/>
      <c r="MA186"/>
      <c r="MB186"/>
      <c r="MC186"/>
      <c r="MD186"/>
      <c r="ME186"/>
      <c r="MF186"/>
      <c r="MG186"/>
      <c r="MH186"/>
      <c r="MI186"/>
      <c r="MJ186"/>
      <c r="MK186"/>
      <c r="ML186"/>
      <c r="MM186"/>
      <c r="MN186"/>
      <c r="MO186"/>
      <c r="MP186"/>
      <c r="MQ186"/>
      <c r="MR186"/>
      <c r="MS186"/>
      <c r="MT186"/>
      <c r="MU186"/>
      <c r="MV186"/>
      <c r="MW186"/>
      <c r="MX186"/>
      <c r="MY186"/>
      <c r="MZ186"/>
      <c r="NA186"/>
      <c r="NB186"/>
      <c r="NC186"/>
      <c r="ND186"/>
      <c r="NE186"/>
      <c r="NF186"/>
      <c r="NG186"/>
      <c r="NH186"/>
      <c r="NI186"/>
      <c r="NJ186"/>
      <c r="NK186"/>
      <c r="NL186"/>
      <c r="NM186"/>
      <c r="NN186"/>
      <c r="NO186"/>
      <c r="NP186"/>
      <c r="NQ186"/>
      <c r="NR186"/>
      <c r="NS186"/>
      <c r="NT186"/>
      <c r="NU186"/>
      <c r="NV186"/>
      <c r="NW186"/>
      <c r="NX186"/>
      <c r="NY186"/>
      <c r="NZ186"/>
      <c r="OA186"/>
      <c r="OB186"/>
      <c r="OC186"/>
      <c r="OD186"/>
      <c r="OE186"/>
      <c r="OF186"/>
      <c r="OG186"/>
      <c r="OH186"/>
      <c r="OI186"/>
      <c r="OJ186"/>
      <c r="OK186"/>
      <c r="OL186"/>
      <c r="OM186"/>
      <c r="ON186"/>
      <c r="OO186"/>
      <c r="OP186"/>
      <c r="OQ186"/>
      <c r="OR186"/>
      <c r="OS186"/>
      <c r="OT186"/>
      <c r="OU186"/>
      <c r="OV186"/>
      <c r="OW186"/>
      <c r="OX186"/>
      <c r="OY186"/>
      <c r="OZ186"/>
      <c r="PA186"/>
      <c r="PB186"/>
      <c r="PC186"/>
      <c r="PD186"/>
      <c r="PE186"/>
      <c r="PF186"/>
      <c r="PG186"/>
      <c r="PH186"/>
      <c r="PI186"/>
      <c r="PJ186"/>
      <c r="PK186"/>
      <c r="PL186"/>
      <c r="PM186"/>
      <c r="PN186"/>
      <c r="PO186"/>
      <c r="PP186"/>
      <c r="PQ186"/>
      <c r="PR186"/>
      <c r="PS186"/>
      <c r="PT186"/>
      <c r="PU186"/>
      <c r="PV186"/>
      <c r="PW186"/>
      <c r="PX186"/>
      <c r="PY186"/>
      <c r="PZ186"/>
      <c r="QA186"/>
      <c r="QB186"/>
      <c r="QC186"/>
      <c r="QD186"/>
      <c r="QE186"/>
      <c r="QF186"/>
      <c r="QG186"/>
      <c r="QH186"/>
      <c r="QI186"/>
      <c r="QJ186"/>
      <c r="QK186"/>
      <c r="QL186"/>
      <c r="QM186"/>
      <c r="QN186"/>
      <c r="QO186"/>
      <c r="QP186"/>
      <c r="QQ186"/>
      <c r="QR186"/>
      <c r="QS186"/>
      <c r="QT186"/>
      <c r="QU186"/>
      <c r="QV186"/>
      <c r="QW186"/>
      <c r="QX186"/>
      <c r="QY186"/>
      <c r="QZ186"/>
      <c r="RA186"/>
      <c r="RB186"/>
      <c r="RC186"/>
      <c r="RD186"/>
      <c r="RE186"/>
      <c r="RF186"/>
      <c r="RG186"/>
      <c r="RH186"/>
      <c r="RI186"/>
      <c r="RJ186"/>
      <c r="RK186"/>
      <c r="RL186"/>
      <c r="RM186"/>
      <c r="RN186"/>
      <c r="RO186"/>
      <c r="RP186"/>
      <c r="RQ186"/>
      <c r="RR186"/>
      <c r="RS186"/>
      <c r="RT186"/>
      <c r="RU186"/>
      <c r="RV186"/>
      <c r="RW186"/>
      <c r="RX186"/>
      <c r="RY186"/>
      <c r="RZ186"/>
      <c r="SA186"/>
      <c r="SB186"/>
      <c r="SC186"/>
      <c r="SD186"/>
      <c r="SE186"/>
      <c r="SF186"/>
      <c r="SG186"/>
      <c r="SH186"/>
      <c r="SI186"/>
      <c r="SJ186"/>
      <c r="SK186"/>
      <c r="SL186"/>
      <c r="SM186"/>
      <c r="SN186"/>
      <c r="SO186"/>
      <c r="SP186"/>
      <c r="SQ186"/>
      <c r="SR186"/>
      <c r="SS186"/>
      <c r="ST186"/>
      <c r="SU186"/>
      <c r="SV186"/>
      <c r="SW186"/>
      <c r="SX186"/>
      <c r="SY186"/>
      <c r="SZ186"/>
      <c r="TA186"/>
      <c r="TB186"/>
      <c r="TC186"/>
      <c r="TD186"/>
      <c r="TE186"/>
      <c r="TF186"/>
      <c r="TG186"/>
      <c r="TH186"/>
      <c r="TI186"/>
      <c r="TJ186"/>
      <c r="TK186"/>
      <c r="TL186"/>
      <c r="TM186"/>
      <c r="TN186"/>
      <c r="TO186"/>
      <c r="TP186"/>
      <c r="TQ186"/>
      <c r="TR186"/>
      <c r="TS186"/>
      <c r="TT186"/>
      <c r="TU186"/>
      <c r="TV186"/>
      <c r="TW186"/>
      <c r="TX186"/>
      <c r="TY186"/>
      <c r="TZ186"/>
      <c r="UA186"/>
      <c r="UB186"/>
      <c r="UC186"/>
      <c r="UD186"/>
      <c r="UE186"/>
      <c r="UF186"/>
      <c r="UG186"/>
      <c r="UH186"/>
      <c r="UI186"/>
      <c r="UJ186"/>
      <c r="UK186"/>
      <c r="UL186"/>
      <c r="UM186"/>
      <c r="UN186"/>
      <c r="UO186"/>
      <c r="UP186"/>
      <c r="UQ186"/>
      <c r="UR186"/>
      <c r="US186"/>
      <c r="UT186"/>
      <c r="UU186"/>
      <c r="UV186"/>
      <c r="UW186"/>
      <c r="UX186"/>
      <c r="UY186"/>
      <c r="UZ186"/>
      <c r="VA186"/>
      <c r="VB186"/>
      <c r="VC186"/>
      <c r="VD186"/>
      <c r="VE186"/>
      <c r="VF186"/>
      <c r="VG186"/>
      <c r="VH186"/>
      <c r="VI186"/>
      <c r="VJ186"/>
      <c r="VK186"/>
      <c r="VL186"/>
      <c r="VM186"/>
      <c r="VN186"/>
      <c r="VO186"/>
      <c r="VP186"/>
      <c r="VQ186"/>
      <c r="VR186"/>
      <c r="VS186"/>
      <c r="VT186"/>
      <c r="VU186"/>
      <c r="VV186"/>
      <c r="VW186"/>
      <c r="VX186"/>
      <c r="VY186"/>
      <c r="VZ186"/>
      <c r="WA186"/>
      <c r="WB186"/>
      <c r="WC186"/>
      <c r="WD186"/>
      <c r="WE186"/>
      <c r="WF186"/>
      <c r="WG186"/>
      <c r="WH186"/>
      <c r="WI186"/>
      <c r="WJ186"/>
      <c r="WK186"/>
      <c r="WL186"/>
      <c r="WM186"/>
      <c r="WN186"/>
      <c r="WO186"/>
      <c r="WP186"/>
      <c r="WQ186"/>
      <c r="WR186"/>
      <c r="WS186"/>
      <c r="WT186"/>
      <c r="WU186"/>
      <c r="WV186"/>
      <c r="WW186"/>
      <c r="WX186"/>
      <c r="WY186"/>
      <c r="WZ186"/>
      <c r="XA186"/>
      <c r="XB186"/>
      <c r="XC186"/>
      <c r="XD186"/>
      <c r="XE186"/>
      <c r="XF186"/>
      <c r="XG186"/>
      <c r="XH186"/>
      <c r="XI186"/>
      <c r="XJ186"/>
      <c r="XK186"/>
      <c r="XL186"/>
      <c r="XM186"/>
      <c r="XN186"/>
      <c r="XO186"/>
      <c r="XP186"/>
      <c r="XQ186"/>
      <c r="XR186"/>
      <c r="XS186"/>
      <c r="XT186"/>
      <c r="XU186"/>
      <c r="XV186"/>
      <c r="XW186"/>
      <c r="XX186"/>
      <c r="XY186"/>
      <c r="XZ186"/>
      <c r="YA186"/>
      <c r="YB186"/>
      <c r="YC186"/>
      <c r="YD186"/>
      <c r="YE186"/>
      <c r="YF186"/>
      <c r="YG186"/>
      <c r="YH186"/>
      <c r="YI186"/>
      <c r="YJ186"/>
      <c r="YK186"/>
      <c r="YL186"/>
      <c r="YM186"/>
      <c r="YN186"/>
      <c r="YO186"/>
      <c r="YP186"/>
      <c r="YQ186"/>
      <c r="YR186"/>
      <c r="YS186"/>
      <c r="YT186"/>
      <c r="YU186"/>
      <c r="YV186"/>
      <c r="YW186"/>
      <c r="YX186"/>
      <c r="YY186"/>
      <c r="YZ186"/>
      <c r="ZA186"/>
      <c r="ZB186"/>
      <c r="ZC186"/>
      <c r="ZD186"/>
      <c r="ZE186"/>
      <c r="ZF186"/>
      <c r="ZG186"/>
      <c r="ZH186"/>
      <c r="ZI186"/>
      <c r="ZJ186"/>
      <c r="ZK186"/>
      <c r="ZL186"/>
      <c r="ZM186"/>
      <c r="ZN186"/>
      <c r="ZO186"/>
      <c r="ZP186"/>
      <c r="ZQ186"/>
      <c r="ZR186"/>
      <c r="ZS186"/>
      <c r="ZT186"/>
      <c r="ZU186"/>
      <c r="ZV186"/>
      <c r="ZW186"/>
      <c r="ZX186"/>
      <c r="ZY186"/>
      <c r="ZZ186"/>
    </row>
    <row r="187" spans="1:702" s="18" customFormat="1">
      <c r="A187" s="149" t="s">
        <v>327</v>
      </c>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c r="LQ187"/>
      <c r="LR187"/>
      <c r="LS187"/>
      <c r="LT187"/>
      <c r="LU187"/>
      <c r="LV187"/>
      <c r="LW187"/>
      <c r="LX187"/>
      <c r="LY187"/>
      <c r="LZ187"/>
      <c r="MA187"/>
      <c r="MB187"/>
      <c r="MC187"/>
      <c r="MD187"/>
      <c r="ME187"/>
      <c r="MF187"/>
      <c r="MG187"/>
      <c r="MH187"/>
      <c r="MI187"/>
      <c r="MJ187"/>
      <c r="MK187"/>
      <c r="ML187"/>
      <c r="MM187"/>
      <c r="MN187"/>
      <c r="MO187"/>
      <c r="MP187"/>
      <c r="MQ187"/>
      <c r="MR187"/>
      <c r="MS187"/>
      <c r="MT187"/>
      <c r="MU187"/>
      <c r="MV187"/>
      <c r="MW187"/>
      <c r="MX187"/>
      <c r="MY187"/>
      <c r="MZ187"/>
      <c r="NA187"/>
      <c r="NB187"/>
      <c r="NC187"/>
      <c r="ND187"/>
      <c r="NE187"/>
      <c r="NF187"/>
      <c r="NG187"/>
      <c r="NH187"/>
      <c r="NI187"/>
      <c r="NJ187"/>
      <c r="NK187"/>
      <c r="NL187"/>
      <c r="NM187"/>
      <c r="NN187"/>
      <c r="NO187"/>
      <c r="NP187"/>
      <c r="NQ187"/>
      <c r="NR187"/>
      <c r="NS187"/>
      <c r="NT187"/>
      <c r="NU187"/>
      <c r="NV187"/>
      <c r="NW187"/>
      <c r="NX187"/>
      <c r="NY187"/>
      <c r="NZ187"/>
      <c r="OA187"/>
      <c r="OB187"/>
      <c r="OC187"/>
      <c r="OD187"/>
      <c r="OE187"/>
      <c r="OF187"/>
      <c r="OG187"/>
      <c r="OH187"/>
      <c r="OI187"/>
      <c r="OJ187"/>
      <c r="OK187"/>
      <c r="OL187"/>
      <c r="OM187"/>
      <c r="ON187"/>
      <c r="OO187"/>
      <c r="OP187"/>
      <c r="OQ187"/>
      <c r="OR187"/>
      <c r="OS187"/>
      <c r="OT187"/>
      <c r="OU187"/>
      <c r="OV187"/>
      <c r="OW187"/>
      <c r="OX187"/>
      <c r="OY187"/>
      <c r="OZ187"/>
      <c r="PA187"/>
      <c r="PB187"/>
      <c r="PC187"/>
      <c r="PD187"/>
      <c r="PE187"/>
      <c r="PF187"/>
      <c r="PG187"/>
      <c r="PH187"/>
      <c r="PI187"/>
      <c r="PJ187"/>
      <c r="PK187"/>
      <c r="PL187"/>
      <c r="PM187"/>
      <c r="PN187"/>
      <c r="PO187"/>
      <c r="PP187"/>
      <c r="PQ187"/>
      <c r="PR187"/>
      <c r="PS187"/>
      <c r="PT187"/>
      <c r="PU187"/>
      <c r="PV187"/>
      <c r="PW187"/>
      <c r="PX187"/>
      <c r="PY187"/>
      <c r="PZ187"/>
      <c r="QA187"/>
      <c r="QB187"/>
      <c r="QC187"/>
      <c r="QD187"/>
      <c r="QE187"/>
      <c r="QF187"/>
      <c r="QG187"/>
      <c r="QH187"/>
      <c r="QI187"/>
      <c r="QJ187"/>
      <c r="QK187"/>
      <c r="QL187"/>
      <c r="QM187"/>
      <c r="QN187"/>
      <c r="QO187"/>
      <c r="QP187"/>
      <c r="QQ187"/>
      <c r="QR187"/>
      <c r="QS187"/>
      <c r="QT187"/>
      <c r="QU187"/>
      <c r="QV187"/>
      <c r="QW187"/>
      <c r="QX187"/>
      <c r="QY187"/>
      <c r="QZ187"/>
      <c r="RA187"/>
      <c r="RB187"/>
      <c r="RC187"/>
      <c r="RD187"/>
      <c r="RE187"/>
      <c r="RF187"/>
      <c r="RG187"/>
      <c r="RH187"/>
      <c r="RI187"/>
      <c r="RJ187"/>
      <c r="RK187"/>
      <c r="RL187"/>
      <c r="RM187"/>
      <c r="RN187"/>
      <c r="RO187"/>
      <c r="RP187"/>
      <c r="RQ187"/>
      <c r="RR187"/>
      <c r="RS187"/>
      <c r="RT187"/>
      <c r="RU187"/>
      <c r="RV187"/>
      <c r="RW187"/>
      <c r="RX187"/>
      <c r="RY187"/>
      <c r="RZ187"/>
      <c r="SA187"/>
      <c r="SB187"/>
      <c r="SC187"/>
      <c r="SD187"/>
      <c r="SE187"/>
      <c r="SF187"/>
      <c r="SG187"/>
      <c r="SH187"/>
      <c r="SI187"/>
      <c r="SJ187"/>
      <c r="SK187"/>
      <c r="SL187"/>
      <c r="SM187"/>
      <c r="SN187"/>
      <c r="SO187"/>
      <c r="SP187"/>
      <c r="SQ187"/>
      <c r="SR187"/>
      <c r="SS187"/>
      <c r="ST187"/>
      <c r="SU187"/>
      <c r="SV187"/>
      <c r="SW187"/>
      <c r="SX187"/>
      <c r="SY187"/>
      <c r="SZ187"/>
      <c r="TA187"/>
      <c r="TB187"/>
      <c r="TC187"/>
      <c r="TD187"/>
      <c r="TE187"/>
      <c r="TF187"/>
      <c r="TG187"/>
      <c r="TH187"/>
      <c r="TI187"/>
      <c r="TJ187"/>
      <c r="TK187"/>
      <c r="TL187"/>
      <c r="TM187"/>
      <c r="TN187"/>
      <c r="TO187"/>
      <c r="TP187"/>
      <c r="TQ187"/>
      <c r="TR187"/>
      <c r="TS187"/>
      <c r="TT187"/>
      <c r="TU187"/>
      <c r="TV187"/>
      <c r="TW187"/>
      <c r="TX187"/>
      <c r="TY187"/>
      <c r="TZ187"/>
      <c r="UA187"/>
      <c r="UB187"/>
      <c r="UC187"/>
      <c r="UD187"/>
      <c r="UE187"/>
      <c r="UF187"/>
      <c r="UG187"/>
      <c r="UH187"/>
      <c r="UI187"/>
      <c r="UJ187"/>
      <c r="UK187"/>
      <c r="UL187"/>
      <c r="UM187"/>
      <c r="UN187"/>
      <c r="UO187"/>
      <c r="UP187"/>
      <c r="UQ187"/>
      <c r="UR187"/>
      <c r="US187"/>
      <c r="UT187"/>
      <c r="UU187"/>
      <c r="UV187"/>
      <c r="UW187"/>
      <c r="UX187"/>
      <c r="UY187"/>
      <c r="UZ187"/>
      <c r="VA187"/>
      <c r="VB187"/>
      <c r="VC187"/>
      <c r="VD187"/>
      <c r="VE187"/>
      <c r="VF187"/>
      <c r="VG187"/>
      <c r="VH187"/>
      <c r="VI187"/>
      <c r="VJ187"/>
      <c r="VK187"/>
      <c r="VL187"/>
      <c r="VM187"/>
      <c r="VN187"/>
      <c r="VO187"/>
      <c r="VP187"/>
      <c r="VQ187"/>
      <c r="VR187"/>
      <c r="VS187"/>
      <c r="VT187"/>
      <c r="VU187"/>
      <c r="VV187"/>
      <c r="VW187"/>
      <c r="VX187"/>
      <c r="VY187"/>
      <c r="VZ187"/>
      <c r="WA187"/>
      <c r="WB187"/>
      <c r="WC187"/>
      <c r="WD187"/>
      <c r="WE187"/>
      <c r="WF187"/>
      <c r="WG187"/>
      <c r="WH187"/>
      <c r="WI187"/>
      <c r="WJ187"/>
      <c r="WK187"/>
      <c r="WL187"/>
      <c r="WM187"/>
      <c r="WN187"/>
      <c r="WO187"/>
      <c r="WP187"/>
      <c r="WQ187"/>
      <c r="WR187"/>
      <c r="WS187"/>
      <c r="WT187"/>
      <c r="WU187"/>
      <c r="WV187"/>
      <c r="WW187"/>
      <c r="WX187"/>
      <c r="WY187"/>
      <c r="WZ187"/>
      <c r="XA187"/>
      <c r="XB187"/>
      <c r="XC187"/>
      <c r="XD187"/>
      <c r="XE187"/>
      <c r="XF187"/>
      <c r="XG187"/>
      <c r="XH187"/>
      <c r="XI187"/>
      <c r="XJ187"/>
      <c r="XK187"/>
      <c r="XL187"/>
      <c r="XM187"/>
      <c r="XN187"/>
      <c r="XO187"/>
      <c r="XP187"/>
      <c r="XQ187"/>
      <c r="XR187"/>
      <c r="XS187"/>
      <c r="XT187"/>
      <c r="XU187"/>
      <c r="XV187"/>
      <c r="XW187"/>
      <c r="XX187"/>
      <c r="XY187"/>
      <c r="XZ187"/>
      <c r="YA187"/>
      <c r="YB187"/>
      <c r="YC187"/>
      <c r="YD187"/>
      <c r="YE187"/>
      <c r="YF187"/>
      <c r="YG187"/>
      <c r="YH187"/>
      <c r="YI187"/>
      <c r="YJ187"/>
      <c r="YK187"/>
      <c r="YL187"/>
      <c r="YM187"/>
      <c r="YN187"/>
      <c r="YO187"/>
      <c r="YP187"/>
      <c r="YQ187"/>
      <c r="YR187"/>
      <c r="YS187"/>
      <c r="YT187"/>
      <c r="YU187"/>
      <c r="YV187"/>
      <c r="YW187"/>
      <c r="YX187"/>
      <c r="YY187"/>
      <c r="YZ187"/>
      <c r="ZA187"/>
      <c r="ZB187"/>
      <c r="ZC187"/>
      <c r="ZD187"/>
      <c r="ZE187"/>
      <c r="ZF187"/>
      <c r="ZG187"/>
      <c r="ZH187"/>
      <c r="ZI187"/>
      <c r="ZJ187"/>
      <c r="ZK187"/>
      <c r="ZL187"/>
      <c r="ZM187"/>
      <c r="ZN187"/>
      <c r="ZO187"/>
      <c r="ZP187"/>
      <c r="ZQ187"/>
      <c r="ZR187"/>
      <c r="ZS187"/>
      <c r="ZT187"/>
      <c r="ZU187"/>
      <c r="ZV187"/>
      <c r="ZW187"/>
      <c r="ZX187"/>
      <c r="ZY187"/>
      <c r="ZZ187"/>
    </row>
    <row r="188" spans="1:702" s="18" customFormat="1">
      <c r="A188" s="16" t="s">
        <v>175</v>
      </c>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c r="LQ188"/>
      <c r="LR188"/>
      <c r="LS188"/>
      <c r="LT188"/>
      <c r="LU188"/>
      <c r="LV188"/>
      <c r="LW188"/>
      <c r="LX188"/>
      <c r="LY188"/>
      <c r="LZ188"/>
      <c r="MA188"/>
      <c r="MB188"/>
      <c r="MC188"/>
      <c r="MD188"/>
      <c r="ME188"/>
      <c r="MF188"/>
      <c r="MG188"/>
      <c r="MH188"/>
      <c r="MI188"/>
      <c r="MJ188"/>
      <c r="MK188"/>
      <c r="ML188"/>
      <c r="MM188"/>
      <c r="MN188"/>
      <c r="MO188"/>
      <c r="MP188"/>
      <c r="MQ188"/>
      <c r="MR188"/>
      <c r="MS188"/>
      <c r="MT188"/>
      <c r="MU188"/>
      <c r="MV188"/>
      <c r="MW188"/>
      <c r="MX188"/>
      <c r="MY188"/>
      <c r="MZ188"/>
      <c r="NA188"/>
      <c r="NB188"/>
      <c r="NC188"/>
      <c r="ND188"/>
      <c r="NE188"/>
      <c r="NF188"/>
      <c r="NG188"/>
      <c r="NH188"/>
      <c r="NI188"/>
      <c r="NJ188"/>
      <c r="NK188"/>
      <c r="NL188"/>
      <c r="NM188"/>
      <c r="NN188"/>
      <c r="NO188"/>
      <c r="NP188"/>
      <c r="NQ188"/>
      <c r="NR188"/>
      <c r="NS188"/>
      <c r="NT188"/>
      <c r="NU188"/>
      <c r="NV188"/>
      <c r="NW188"/>
      <c r="NX188"/>
      <c r="NY188"/>
      <c r="NZ188"/>
      <c r="OA188"/>
      <c r="OB188"/>
      <c r="OC188"/>
      <c r="OD188"/>
      <c r="OE188"/>
      <c r="OF188"/>
      <c r="OG188"/>
      <c r="OH188"/>
      <c r="OI188"/>
      <c r="OJ188"/>
      <c r="OK188"/>
      <c r="OL188"/>
      <c r="OM188"/>
      <c r="ON188"/>
      <c r="OO188"/>
      <c r="OP188"/>
      <c r="OQ188"/>
      <c r="OR188"/>
      <c r="OS188"/>
      <c r="OT188"/>
      <c r="OU188"/>
      <c r="OV188"/>
      <c r="OW188"/>
      <c r="OX188"/>
      <c r="OY188"/>
      <c r="OZ188"/>
      <c r="PA188"/>
      <c r="PB188"/>
      <c r="PC188"/>
      <c r="PD188"/>
      <c r="PE188"/>
      <c r="PF188"/>
      <c r="PG188"/>
      <c r="PH188"/>
      <c r="PI188"/>
      <c r="PJ188"/>
      <c r="PK188"/>
      <c r="PL188"/>
      <c r="PM188"/>
      <c r="PN188"/>
      <c r="PO188"/>
      <c r="PP188"/>
      <c r="PQ188"/>
      <c r="PR188"/>
      <c r="PS188"/>
      <c r="PT188"/>
      <c r="PU188"/>
      <c r="PV188"/>
      <c r="PW188"/>
      <c r="PX188"/>
      <c r="PY188"/>
      <c r="PZ188"/>
      <c r="QA188"/>
      <c r="QB188"/>
      <c r="QC188"/>
      <c r="QD188"/>
      <c r="QE188"/>
      <c r="QF188"/>
      <c r="QG188"/>
      <c r="QH188"/>
      <c r="QI188"/>
      <c r="QJ188"/>
      <c r="QK188"/>
      <c r="QL188"/>
      <c r="QM188"/>
      <c r="QN188"/>
      <c r="QO188"/>
      <c r="QP188"/>
      <c r="QQ188"/>
      <c r="QR188"/>
      <c r="QS188"/>
      <c r="QT188"/>
      <c r="QU188"/>
      <c r="QV188"/>
      <c r="QW188"/>
      <c r="QX188"/>
      <c r="QY188"/>
      <c r="QZ188"/>
      <c r="RA188"/>
      <c r="RB188"/>
      <c r="RC188"/>
      <c r="RD188"/>
      <c r="RE188"/>
      <c r="RF188"/>
      <c r="RG188"/>
      <c r="RH188"/>
      <c r="RI188"/>
      <c r="RJ188"/>
      <c r="RK188"/>
      <c r="RL188"/>
      <c r="RM188"/>
      <c r="RN188"/>
      <c r="RO188"/>
      <c r="RP188"/>
      <c r="RQ188"/>
      <c r="RR188"/>
      <c r="RS188"/>
      <c r="RT188"/>
      <c r="RU188"/>
      <c r="RV188"/>
      <c r="RW188"/>
      <c r="RX188"/>
      <c r="RY188"/>
      <c r="RZ188"/>
      <c r="SA188"/>
      <c r="SB188"/>
      <c r="SC188"/>
      <c r="SD188"/>
      <c r="SE188"/>
      <c r="SF188"/>
      <c r="SG188"/>
      <c r="SH188"/>
      <c r="SI188"/>
      <c r="SJ188"/>
      <c r="SK188"/>
      <c r="SL188"/>
      <c r="SM188"/>
      <c r="SN188"/>
      <c r="SO188"/>
      <c r="SP188"/>
      <c r="SQ188"/>
      <c r="SR188"/>
      <c r="SS188"/>
      <c r="ST188"/>
      <c r="SU188"/>
      <c r="SV188"/>
      <c r="SW188"/>
      <c r="SX188"/>
      <c r="SY188"/>
      <c r="SZ188"/>
      <c r="TA188"/>
      <c r="TB188"/>
      <c r="TC188"/>
      <c r="TD188"/>
      <c r="TE188"/>
      <c r="TF188"/>
      <c r="TG188"/>
      <c r="TH188"/>
      <c r="TI188"/>
      <c r="TJ188"/>
      <c r="TK188"/>
      <c r="TL188"/>
      <c r="TM188"/>
      <c r="TN188"/>
      <c r="TO188"/>
      <c r="TP188"/>
      <c r="TQ188"/>
      <c r="TR188"/>
      <c r="TS188"/>
      <c r="TT188"/>
      <c r="TU188"/>
      <c r="TV188"/>
      <c r="TW188"/>
      <c r="TX188"/>
      <c r="TY188"/>
      <c r="TZ188"/>
      <c r="UA188"/>
      <c r="UB188"/>
      <c r="UC188"/>
      <c r="UD188"/>
      <c r="UE188"/>
      <c r="UF188"/>
      <c r="UG188"/>
      <c r="UH188"/>
      <c r="UI188"/>
      <c r="UJ188"/>
      <c r="UK188"/>
      <c r="UL188"/>
      <c r="UM188"/>
      <c r="UN188"/>
      <c r="UO188"/>
      <c r="UP188"/>
      <c r="UQ188"/>
      <c r="UR188"/>
      <c r="US188"/>
      <c r="UT188"/>
      <c r="UU188"/>
      <c r="UV188"/>
      <c r="UW188"/>
      <c r="UX188"/>
      <c r="UY188"/>
      <c r="UZ188"/>
      <c r="VA188"/>
      <c r="VB188"/>
      <c r="VC188"/>
      <c r="VD188"/>
      <c r="VE188"/>
      <c r="VF188"/>
      <c r="VG188"/>
      <c r="VH188"/>
      <c r="VI188"/>
      <c r="VJ188"/>
      <c r="VK188"/>
      <c r="VL188"/>
      <c r="VM188"/>
      <c r="VN188"/>
      <c r="VO188"/>
      <c r="VP188"/>
      <c r="VQ188"/>
      <c r="VR188"/>
      <c r="VS188"/>
      <c r="VT188"/>
      <c r="VU188"/>
      <c r="VV188"/>
      <c r="VW188"/>
      <c r="VX188"/>
      <c r="VY188"/>
      <c r="VZ188"/>
      <c r="WA188"/>
      <c r="WB188"/>
      <c r="WC188"/>
      <c r="WD188"/>
      <c r="WE188"/>
      <c r="WF188"/>
      <c r="WG188"/>
      <c r="WH188"/>
      <c r="WI188"/>
      <c r="WJ188"/>
      <c r="WK188"/>
      <c r="WL188"/>
      <c r="WM188"/>
      <c r="WN188"/>
      <c r="WO188"/>
      <c r="WP188"/>
      <c r="WQ188"/>
      <c r="WR188"/>
      <c r="WS188"/>
      <c r="WT188"/>
      <c r="WU188"/>
      <c r="WV188"/>
      <c r="WW188"/>
      <c r="WX188"/>
      <c r="WY188"/>
      <c r="WZ188"/>
      <c r="XA188"/>
      <c r="XB188"/>
      <c r="XC188"/>
      <c r="XD188"/>
      <c r="XE188"/>
      <c r="XF188"/>
      <c r="XG188"/>
      <c r="XH188"/>
      <c r="XI188"/>
      <c r="XJ188"/>
      <c r="XK188"/>
      <c r="XL188"/>
      <c r="XM188"/>
      <c r="XN188"/>
      <c r="XO188"/>
      <c r="XP188"/>
      <c r="XQ188"/>
      <c r="XR188"/>
      <c r="XS188"/>
      <c r="XT188"/>
      <c r="XU188"/>
      <c r="XV188"/>
      <c r="XW188"/>
      <c r="XX188"/>
      <c r="XY188"/>
      <c r="XZ188"/>
      <c r="YA188"/>
      <c r="YB188"/>
      <c r="YC188"/>
      <c r="YD188"/>
      <c r="YE188"/>
      <c r="YF188"/>
      <c r="YG188"/>
      <c r="YH188"/>
      <c r="YI188"/>
      <c r="YJ188"/>
      <c r="YK188"/>
      <c r="YL188"/>
      <c r="YM188"/>
      <c r="YN188"/>
      <c r="YO188"/>
      <c r="YP188"/>
      <c r="YQ188"/>
      <c r="YR188"/>
      <c r="YS188"/>
      <c r="YT188"/>
      <c r="YU188"/>
      <c r="YV188"/>
      <c r="YW188"/>
      <c r="YX188"/>
      <c r="YY188"/>
      <c r="YZ188"/>
      <c r="ZA188"/>
      <c r="ZB188"/>
      <c r="ZC188"/>
      <c r="ZD188"/>
      <c r="ZE188"/>
      <c r="ZF188"/>
      <c r="ZG188"/>
      <c r="ZH188"/>
      <c r="ZI188"/>
      <c r="ZJ188"/>
      <c r="ZK188"/>
      <c r="ZL188"/>
      <c r="ZM188"/>
      <c r="ZN188"/>
      <c r="ZO188"/>
      <c r="ZP188"/>
      <c r="ZQ188"/>
      <c r="ZR188"/>
      <c r="ZS188"/>
      <c r="ZT188"/>
      <c r="ZU188"/>
      <c r="ZV188"/>
      <c r="ZW188"/>
      <c r="ZX188"/>
      <c r="ZY188"/>
      <c r="ZZ188"/>
    </row>
    <row r="189" spans="1:702" s="18" customFormat="1">
      <c r="A189" s="16" t="s">
        <v>68</v>
      </c>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c r="LQ189"/>
      <c r="LR189"/>
      <c r="LS189"/>
      <c r="LT189"/>
      <c r="LU189"/>
      <c r="LV189"/>
      <c r="LW189"/>
      <c r="LX189"/>
      <c r="LY189"/>
      <c r="LZ189"/>
      <c r="MA189"/>
      <c r="MB189"/>
      <c r="MC189"/>
      <c r="MD189"/>
      <c r="ME189"/>
      <c r="MF189"/>
      <c r="MG189"/>
      <c r="MH189"/>
      <c r="MI189"/>
      <c r="MJ189"/>
      <c r="MK189"/>
      <c r="ML189"/>
      <c r="MM189"/>
      <c r="MN189"/>
      <c r="MO189"/>
      <c r="MP189"/>
      <c r="MQ189"/>
      <c r="MR189"/>
      <c r="MS189"/>
      <c r="MT189"/>
      <c r="MU189"/>
      <c r="MV189"/>
      <c r="MW189"/>
      <c r="MX189"/>
      <c r="MY189"/>
      <c r="MZ189"/>
      <c r="NA189"/>
      <c r="NB189"/>
      <c r="NC189"/>
      <c r="ND189"/>
      <c r="NE189"/>
      <c r="NF189"/>
      <c r="NG189"/>
      <c r="NH189"/>
      <c r="NI189"/>
      <c r="NJ189"/>
      <c r="NK189"/>
      <c r="NL189"/>
      <c r="NM189"/>
      <c r="NN189"/>
      <c r="NO189"/>
      <c r="NP189"/>
      <c r="NQ189"/>
      <c r="NR189"/>
      <c r="NS189"/>
      <c r="NT189"/>
      <c r="NU189"/>
      <c r="NV189"/>
      <c r="NW189"/>
      <c r="NX189"/>
      <c r="NY189"/>
      <c r="NZ189"/>
      <c r="OA189"/>
      <c r="OB189"/>
      <c r="OC189"/>
      <c r="OD189"/>
      <c r="OE189"/>
      <c r="OF189"/>
      <c r="OG189"/>
      <c r="OH189"/>
      <c r="OI189"/>
      <c r="OJ189"/>
      <c r="OK189"/>
      <c r="OL189"/>
      <c r="OM189"/>
      <c r="ON189"/>
      <c r="OO189"/>
      <c r="OP189"/>
      <c r="OQ189"/>
      <c r="OR189"/>
      <c r="OS189"/>
      <c r="OT189"/>
      <c r="OU189"/>
      <c r="OV189"/>
      <c r="OW189"/>
      <c r="OX189"/>
      <c r="OY189"/>
      <c r="OZ189"/>
      <c r="PA189"/>
      <c r="PB189"/>
      <c r="PC189"/>
      <c r="PD189"/>
      <c r="PE189"/>
      <c r="PF189"/>
      <c r="PG189"/>
      <c r="PH189"/>
      <c r="PI189"/>
      <c r="PJ189"/>
      <c r="PK189"/>
      <c r="PL189"/>
      <c r="PM189"/>
      <c r="PN189"/>
      <c r="PO189"/>
      <c r="PP189"/>
      <c r="PQ189"/>
      <c r="PR189"/>
      <c r="PS189"/>
      <c r="PT189"/>
      <c r="PU189"/>
      <c r="PV189"/>
      <c r="PW189"/>
      <c r="PX189"/>
      <c r="PY189"/>
      <c r="PZ189"/>
      <c r="QA189"/>
      <c r="QB189"/>
      <c r="QC189"/>
      <c r="QD189"/>
      <c r="QE189"/>
      <c r="QF189"/>
      <c r="QG189"/>
      <c r="QH189"/>
      <c r="QI189"/>
      <c r="QJ189"/>
      <c r="QK189"/>
      <c r="QL189"/>
      <c r="QM189"/>
      <c r="QN189"/>
      <c r="QO189"/>
      <c r="QP189"/>
      <c r="QQ189"/>
      <c r="QR189"/>
      <c r="QS189"/>
      <c r="QT189"/>
      <c r="QU189"/>
      <c r="QV189"/>
      <c r="QW189"/>
      <c r="QX189"/>
      <c r="QY189"/>
      <c r="QZ189"/>
      <c r="RA189"/>
      <c r="RB189"/>
      <c r="RC189"/>
      <c r="RD189"/>
      <c r="RE189"/>
      <c r="RF189"/>
      <c r="RG189"/>
      <c r="RH189"/>
      <c r="RI189"/>
      <c r="RJ189"/>
      <c r="RK189"/>
      <c r="RL189"/>
      <c r="RM189"/>
      <c r="RN189"/>
      <c r="RO189"/>
      <c r="RP189"/>
      <c r="RQ189"/>
      <c r="RR189"/>
      <c r="RS189"/>
      <c r="RT189"/>
      <c r="RU189"/>
      <c r="RV189"/>
      <c r="RW189"/>
      <c r="RX189"/>
      <c r="RY189"/>
      <c r="RZ189"/>
      <c r="SA189"/>
      <c r="SB189"/>
      <c r="SC189"/>
      <c r="SD189"/>
      <c r="SE189"/>
      <c r="SF189"/>
      <c r="SG189"/>
      <c r="SH189"/>
      <c r="SI189"/>
      <c r="SJ189"/>
      <c r="SK189"/>
      <c r="SL189"/>
      <c r="SM189"/>
      <c r="SN189"/>
      <c r="SO189"/>
      <c r="SP189"/>
      <c r="SQ189"/>
      <c r="SR189"/>
      <c r="SS189"/>
      <c r="ST189"/>
      <c r="SU189"/>
      <c r="SV189"/>
      <c r="SW189"/>
      <c r="SX189"/>
      <c r="SY189"/>
      <c r="SZ189"/>
      <c r="TA189"/>
      <c r="TB189"/>
      <c r="TC189"/>
      <c r="TD189"/>
      <c r="TE189"/>
      <c r="TF189"/>
      <c r="TG189"/>
      <c r="TH189"/>
      <c r="TI189"/>
      <c r="TJ189"/>
      <c r="TK189"/>
      <c r="TL189"/>
      <c r="TM189"/>
      <c r="TN189"/>
      <c r="TO189"/>
      <c r="TP189"/>
      <c r="TQ189"/>
      <c r="TR189"/>
      <c r="TS189"/>
      <c r="TT189"/>
      <c r="TU189"/>
      <c r="TV189"/>
      <c r="TW189"/>
      <c r="TX189"/>
      <c r="TY189"/>
      <c r="TZ189"/>
      <c r="UA189"/>
      <c r="UB189"/>
      <c r="UC189"/>
      <c r="UD189"/>
      <c r="UE189"/>
      <c r="UF189"/>
      <c r="UG189"/>
      <c r="UH189"/>
      <c r="UI189"/>
      <c r="UJ189"/>
      <c r="UK189"/>
      <c r="UL189"/>
      <c r="UM189"/>
      <c r="UN189"/>
      <c r="UO189"/>
      <c r="UP189"/>
      <c r="UQ189"/>
      <c r="UR189"/>
      <c r="US189"/>
      <c r="UT189"/>
      <c r="UU189"/>
      <c r="UV189"/>
      <c r="UW189"/>
      <c r="UX189"/>
      <c r="UY189"/>
      <c r="UZ189"/>
      <c r="VA189"/>
      <c r="VB189"/>
      <c r="VC189"/>
      <c r="VD189"/>
      <c r="VE189"/>
      <c r="VF189"/>
      <c r="VG189"/>
      <c r="VH189"/>
      <c r="VI189"/>
      <c r="VJ189"/>
      <c r="VK189"/>
      <c r="VL189"/>
      <c r="VM189"/>
      <c r="VN189"/>
      <c r="VO189"/>
      <c r="VP189"/>
      <c r="VQ189"/>
      <c r="VR189"/>
      <c r="VS189"/>
      <c r="VT189"/>
      <c r="VU189"/>
      <c r="VV189"/>
      <c r="VW189"/>
      <c r="VX189"/>
      <c r="VY189"/>
      <c r="VZ189"/>
      <c r="WA189"/>
      <c r="WB189"/>
      <c r="WC189"/>
      <c r="WD189"/>
      <c r="WE189"/>
      <c r="WF189"/>
      <c r="WG189"/>
      <c r="WH189"/>
      <c r="WI189"/>
      <c r="WJ189"/>
      <c r="WK189"/>
      <c r="WL189"/>
      <c r="WM189"/>
      <c r="WN189"/>
      <c r="WO189"/>
      <c r="WP189"/>
      <c r="WQ189"/>
      <c r="WR189"/>
      <c r="WS189"/>
      <c r="WT189"/>
      <c r="WU189"/>
      <c r="WV189"/>
      <c r="WW189"/>
      <c r="WX189"/>
      <c r="WY189"/>
      <c r="WZ189"/>
      <c r="XA189"/>
      <c r="XB189"/>
      <c r="XC189"/>
      <c r="XD189"/>
      <c r="XE189"/>
      <c r="XF189"/>
      <c r="XG189"/>
      <c r="XH189"/>
      <c r="XI189"/>
      <c r="XJ189"/>
      <c r="XK189"/>
      <c r="XL189"/>
      <c r="XM189"/>
      <c r="XN189"/>
      <c r="XO189"/>
      <c r="XP189"/>
      <c r="XQ189"/>
      <c r="XR189"/>
      <c r="XS189"/>
      <c r="XT189"/>
      <c r="XU189"/>
      <c r="XV189"/>
      <c r="XW189"/>
      <c r="XX189"/>
      <c r="XY189"/>
      <c r="XZ189"/>
      <c r="YA189"/>
      <c r="YB189"/>
      <c r="YC189"/>
      <c r="YD189"/>
      <c r="YE189"/>
      <c r="YF189"/>
      <c r="YG189"/>
      <c r="YH189"/>
      <c r="YI189"/>
      <c r="YJ189"/>
      <c r="YK189"/>
      <c r="YL189"/>
      <c r="YM189"/>
      <c r="YN189"/>
      <c r="YO189"/>
      <c r="YP189"/>
      <c r="YQ189"/>
      <c r="YR189"/>
      <c r="YS189"/>
      <c r="YT189"/>
      <c r="YU189"/>
      <c r="YV189"/>
      <c r="YW189"/>
      <c r="YX189"/>
      <c r="YY189"/>
      <c r="YZ189"/>
      <c r="ZA189"/>
      <c r="ZB189"/>
      <c r="ZC189"/>
      <c r="ZD189"/>
      <c r="ZE189"/>
      <c r="ZF189"/>
      <c r="ZG189"/>
      <c r="ZH189"/>
      <c r="ZI189"/>
      <c r="ZJ189"/>
      <c r="ZK189"/>
      <c r="ZL189"/>
      <c r="ZM189"/>
      <c r="ZN189"/>
      <c r="ZO189"/>
      <c r="ZP189"/>
      <c r="ZQ189"/>
      <c r="ZR189"/>
      <c r="ZS189"/>
      <c r="ZT189"/>
      <c r="ZU189"/>
      <c r="ZV189"/>
      <c r="ZW189"/>
      <c r="ZX189"/>
      <c r="ZY189"/>
      <c r="ZZ189"/>
    </row>
    <row r="190" spans="1:702" s="18" customFormat="1">
      <c r="A190" s="16" t="s">
        <v>69</v>
      </c>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c r="LQ190"/>
      <c r="LR190"/>
      <c r="LS190"/>
      <c r="LT190"/>
      <c r="LU190"/>
      <c r="LV190"/>
      <c r="LW190"/>
      <c r="LX190"/>
      <c r="LY190"/>
      <c r="LZ190"/>
      <c r="MA190"/>
      <c r="MB190"/>
      <c r="MC190"/>
      <c r="MD190"/>
      <c r="ME190"/>
      <c r="MF190"/>
      <c r="MG190"/>
      <c r="MH190"/>
      <c r="MI190"/>
      <c r="MJ190"/>
      <c r="MK190"/>
      <c r="ML190"/>
      <c r="MM190"/>
      <c r="MN190"/>
      <c r="MO190"/>
      <c r="MP190"/>
      <c r="MQ190"/>
      <c r="MR190"/>
      <c r="MS190"/>
      <c r="MT190"/>
      <c r="MU190"/>
      <c r="MV190"/>
      <c r="MW190"/>
      <c r="MX190"/>
      <c r="MY190"/>
      <c r="MZ190"/>
      <c r="NA190"/>
      <c r="NB190"/>
      <c r="NC190"/>
      <c r="ND190"/>
      <c r="NE190"/>
      <c r="NF190"/>
      <c r="NG190"/>
      <c r="NH190"/>
      <c r="NI190"/>
      <c r="NJ190"/>
      <c r="NK190"/>
      <c r="NL190"/>
      <c r="NM190"/>
      <c r="NN190"/>
      <c r="NO190"/>
      <c r="NP190"/>
      <c r="NQ190"/>
      <c r="NR190"/>
      <c r="NS190"/>
      <c r="NT190"/>
      <c r="NU190"/>
      <c r="NV190"/>
      <c r="NW190"/>
      <c r="NX190"/>
      <c r="NY190"/>
      <c r="NZ190"/>
      <c r="OA190"/>
      <c r="OB190"/>
      <c r="OC190"/>
      <c r="OD190"/>
      <c r="OE190"/>
      <c r="OF190"/>
      <c r="OG190"/>
      <c r="OH190"/>
      <c r="OI190"/>
      <c r="OJ190"/>
      <c r="OK190"/>
      <c r="OL190"/>
      <c r="OM190"/>
      <c r="ON190"/>
      <c r="OO190"/>
      <c r="OP190"/>
      <c r="OQ190"/>
      <c r="OR190"/>
      <c r="OS190"/>
      <c r="OT190"/>
      <c r="OU190"/>
      <c r="OV190"/>
      <c r="OW190"/>
      <c r="OX190"/>
      <c r="OY190"/>
      <c r="OZ190"/>
      <c r="PA190"/>
      <c r="PB190"/>
      <c r="PC190"/>
      <c r="PD190"/>
      <c r="PE190"/>
      <c r="PF190"/>
      <c r="PG190"/>
      <c r="PH190"/>
      <c r="PI190"/>
      <c r="PJ190"/>
      <c r="PK190"/>
      <c r="PL190"/>
      <c r="PM190"/>
      <c r="PN190"/>
      <c r="PO190"/>
      <c r="PP190"/>
      <c r="PQ190"/>
      <c r="PR190"/>
      <c r="PS190"/>
      <c r="PT190"/>
      <c r="PU190"/>
      <c r="PV190"/>
      <c r="PW190"/>
      <c r="PX190"/>
      <c r="PY190"/>
      <c r="PZ190"/>
      <c r="QA190"/>
      <c r="QB190"/>
      <c r="QC190"/>
      <c r="QD190"/>
      <c r="QE190"/>
      <c r="QF190"/>
      <c r="QG190"/>
      <c r="QH190"/>
      <c r="QI190"/>
      <c r="QJ190"/>
      <c r="QK190"/>
      <c r="QL190"/>
      <c r="QM190"/>
      <c r="QN190"/>
      <c r="QO190"/>
      <c r="QP190"/>
      <c r="QQ190"/>
      <c r="QR190"/>
      <c r="QS190"/>
      <c r="QT190"/>
      <c r="QU190"/>
      <c r="QV190"/>
      <c r="QW190"/>
      <c r="QX190"/>
      <c r="QY190"/>
      <c r="QZ190"/>
      <c r="RA190"/>
      <c r="RB190"/>
      <c r="RC190"/>
      <c r="RD190"/>
      <c r="RE190"/>
      <c r="RF190"/>
      <c r="RG190"/>
      <c r="RH190"/>
      <c r="RI190"/>
      <c r="RJ190"/>
      <c r="RK190"/>
      <c r="RL190"/>
      <c r="RM190"/>
      <c r="RN190"/>
      <c r="RO190"/>
      <c r="RP190"/>
      <c r="RQ190"/>
      <c r="RR190"/>
      <c r="RS190"/>
      <c r="RT190"/>
      <c r="RU190"/>
      <c r="RV190"/>
      <c r="RW190"/>
      <c r="RX190"/>
      <c r="RY190"/>
      <c r="RZ190"/>
      <c r="SA190"/>
      <c r="SB190"/>
      <c r="SC190"/>
      <c r="SD190"/>
      <c r="SE190"/>
      <c r="SF190"/>
      <c r="SG190"/>
      <c r="SH190"/>
      <c r="SI190"/>
      <c r="SJ190"/>
      <c r="SK190"/>
      <c r="SL190"/>
      <c r="SM190"/>
      <c r="SN190"/>
      <c r="SO190"/>
      <c r="SP190"/>
      <c r="SQ190"/>
      <c r="SR190"/>
      <c r="SS190"/>
      <c r="ST190"/>
      <c r="SU190"/>
      <c r="SV190"/>
      <c r="SW190"/>
      <c r="SX190"/>
      <c r="SY190"/>
      <c r="SZ190"/>
      <c r="TA190"/>
      <c r="TB190"/>
      <c r="TC190"/>
      <c r="TD190"/>
      <c r="TE190"/>
      <c r="TF190"/>
      <c r="TG190"/>
      <c r="TH190"/>
      <c r="TI190"/>
      <c r="TJ190"/>
      <c r="TK190"/>
      <c r="TL190"/>
      <c r="TM190"/>
      <c r="TN190"/>
      <c r="TO190"/>
      <c r="TP190"/>
      <c r="TQ190"/>
      <c r="TR190"/>
      <c r="TS190"/>
      <c r="TT190"/>
      <c r="TU190"/>
      <c r="TV190"/>
      <c r="TW190"/>
      <c r="TX190"/>
      <c r="TY190"/>
      <c r="TZ190"/>
      <c r="UA190"/>
      <c r="UB190"/>
      <c r="UC190"/>
      <c r="UD190"/>
      <c r="UE190"/>
      <c r="UF190"/>
      <c r="UG190"/>
      <c r="UH190"/>
      <c r="UI190"/>
      <c r="UJ190"/>
      <c r="UK190"/>
      <c r="UL190"/>
      <c r="UM190"/>
      <c r="UN190"/>
      <c r="UO190"/>
      <c r="UP190"/>
      <c r="UQ190"/>
      <c r="UR190"/>
      <c r="US190"/>
      <c r="UT190"/>
      <c r="UU190"/>
      <c r="UV190"/>
      <c r="UW190"/>
      <c r="UX190"/>
      <c r="UY190"/>
      <c r="UZ190"/>
      <c r="VA190"/>
      <c r="VB190"/>
      <c r="VC190"/>
      <c r="VD190"/>
      <c r="VE190"/>
      <c r="VF190"/>
      <c r="VG190"/>
      <c r="VH190"/>
      <c r="VI190"/>
      <c r="VJ190"/>
      <c r="VK190"/>
      <c r="VL190"/>
      <c r="VM190"/>
      <c r="VN190"/>
      <c r="VO190"/>
      <c r="VP190"/>
      <c r="VQ190"/>
      <c r="VR190"/>
      <c r="VS190"/>
      <c r="VT190"/>
      <c r="VU190"/>
      <c r="VV190"/>
      <c r="VW190"/>
      <c r="VX190"/>
      <c r="VY190"/>
      <c r="VZ190"/>
      <c r="WA190"/>
      <c r="WB190"/>
      <c r="WC190"/>
      <c r="WD190"/>
      <c r="WE190"/>
      <c r="WF190"/>
      <c r="WG190"/>
      <c r="WH190"/>
      <c r="WI190"/>
      <c r="WJ190"/>
      <c r="WK190"/>
      <c r="WL190"/>
      <c r="WM190"/>
      <c r="WN190"/>
      <c r="WO190"/>
      <c r="WP190"/>
      <c r="WQ190"/>
      <c r="WR190"/>
      <c r="WS190"/>
      <c r="WT190"/>
      <c r="WU190"/>
      <c r="WV190"/>
      <c r="WW190"/>
      <c r="WX190"/>
      <c r="WY190"/>
      <c r="WZ190"/>
      <c r="XA190"/>
      <c r="XB190"/>
      <c r="XC190"/>
      <c r="XD190"/>
      <c r="XE190"/>
      <c r="XF190"/>
      <c r="XG190"/>
      <c r="XH190"/>
      <c r="XI190"/>
      <c r="XJ190"/>
      <c r="XK190"/>
      <c r="XL190"/>
      <c r="XM190"/>
      <c r="XN190"/>
      <c r="XO190"/>
      <c r="XP190"/>
      <c r="XQ190"/>
      <c r="XR190"/>
      <c r="XS190"/>
      <c r="XT190"/>
      <c r="XU190"/>
      <c r="XV190"/>
      <c r="XW190"/>
      <c r="XX190"/>
      <c r="XY190"/>
      <c r="XZ190"/>
      <c r="YA190"/>
      <c r="YB190"/>
      <c r="YC190"/>
      <c r="YD190"/>
      <c r="YE190"/>
      <c r="YF190"/>
      <c r="YG190"/>
      <c r="YH190"/>
      <c r="YI190"/>
      <c r="YJ190"/>
      <c r="YK190"/>
      <c r="YL190"/>
      <c r="YM190"/>
      <c r="YN190"/>
      <c r="YO190"/>
      <c r="YP190"/>
      <c r="YQ190"/>
      <c r="YR190"/>
      <c r="YS190"/>
      <c r="YT190"/>
      <c r="YU190"/>
      <c r="YV190"/>
      <c r="YW190"/>
      <c r="YX190"/>
      <c r="YY190"/>
      <c r="YZ190"/>
      <c r="ZA190"/>
      <c r="ZB190"/>
      <c r="ZC190"/>
      <c r="ZD190"/>
      <c r="ZE190"/>
      <c r="ZF190"/>
      <c r="ZG190"/>
      <c r="ZH190"/>
      <c r="ZI190"/>
      <c r="ZJ190"/>
      <c r="ZK190"/>
      <c r="ZL190"/>
      <c r="ZM190"/>
      <c r="ZN190"/>
      <c r="ZO190"/>
      <c r="ZP190"/>
      <c r="ZQ190"/>
      <c r="ZR190"/>
      <c r="ZS190"/>
      <c r="ZT190"/>
      <c r="ZU190"/>
      <c r="ZV190"/>
      <c r="ZW190"/>
      <c r="ZX190"/>
      <c r="ZY190"/>
      <c r="ZZ190"/>
    </row>
    <row r="191" spans="1:702" s="18" customFormat="1">
      <c r="A191" s="16" t="s">
        <v>189</v>
      </c>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c r="LQ191"/>
      <c r="LR191"/>
      <c r="LS191"/>
      <c r="LT191"/>
      <c r="LU191"/>
      <c r="LV191"/>
      <c r="LW191"/>
      <c r="LX191"/>
      <c r="LY191"/>
      <c r="LZ191"/>
      <c r="MA191"/>
      <c r="MB191"/>
      <c r="MC191"/>
      <c r="MD191"/>
      <c r="ME191"/>
      <c r="MF191"/>
      <c r="MG191"/>
      <c r="MH191"/>
      <c r="MI191"/>
      <c r="MJ191"/>
      <c r="MK191"/>
      <c r="ML191"/>
      <c r="MM191"/>
      <c r="MN191"/>
      <c r="MO191"/>
      <c r="MP191"/>
      <c r="MQ191"/>
      <c r="MR191"/>
      <c r="MS191"/>
      <c r="MT191"/>
      <c r="MU191"/>
      <c r="MV191"/>
      <c r="MW191"/>
      <c r="MX191"/>
      <c r="MY191"/>
      <c r="MZ191"/>
      <c r="NA191"/>
      <c r="NB191"/>
      <c r="NC191"/>
      <c r="ND191"/>
      <c r="NE191"/>
      <c r="NF191"/>
      <c r="NG191"/>
      <c r="NH191"/>
      <c r="NI191"/>
      <c r="NJ191"/>
      <c r="NK191"/>
      <c r="NL191"/>
      <c r="NM191"/>
      <c r="NN191"/>
      <c r="NO191"/>
      <c r="NP191"/>
      <c r="NQ191"/>
      <c r="NR191"/>
      <c r="NS191"/>
      <c r="NT191"/>
      <c r="NU191"/>
      <c r="NV191"/>
      <c r="NW191"/>
      <c r="NX191"/>
      <c r="NY191"/>
      <c r="NZ191"/>
      <c r="OA191"/>
      <c r="OB191"/>
      <c r="OC191"/>
      <c r="OD191"/>
      <c r="OE191"/>
      <c r="OF191"/>
      <c r="OG191"/>
      <c r="OH191"/>
      <c r="OI191"/>
      <c r="OJ191"/>
      <c r="OK191"/>
      <c r="OL191"/>
      <c r="OM191"/>
      <c r="ON191"/>
      <c r="OO191"/>
      <c r="OP191"/>
      <c r="OQ191"/>
      <c r="OR191"/>
      <c r="OS191"/>
      <c r="OT191"/>
      <c r="OU191"/>
      <c r="OV191"/>
      <c r="OW191"/>
      <c r="OX191"/>
      <c r="OY191"/>
      <c r="OZ191"/>
      <c r="PA191"/>
      <c r="PB191"/>
      <c r="PC191"/>
      <c r="PD191"/>
      <c r="PE191"/>
      <c r="PF191"/>
      <c r="PG191"/>
      <c r="PH191"/>
      <c r="PI191"/>
      <c r="PJ191"/>
      <c r="PK191"/>
      <c r="PL191"/>
      <c r="PM191"/>
      <c r="PN191"/>
      <c r="PO191"/>
      <c r="PP191"/>
      <c r="PQ191"/>
      <c r="PR191"/>
      <c r="PS191"/>
      <c r="PT191"/>
      <c r="PU191"/>
      <c r="PV191"/>
      <c r="PW191"/>
      <c r="PX191"/>
      <c r="PY191"/>
      <c r="PZ191"/>
      <c r="QA191"/>
      <c r="QB191"/>
      <c r="QC191"/>
      <c r="QD191"/>
      <c r="QE191"/>
      <c r="QF191"/>
      <c r="QG191"/>
      <c r="QH191"/>
      <c r="QI191"/>
      <c r="QJ191"/>
      <c r="QK191"/>
      <c r="QL191"/>
      <c r="QM191"/>
      <c r="QN191"/>
      <c r="QO191"/>
      <c r="QP191"/>
      <c r="QQ191"/>
      <c r="QR191"/>
      <c r="QS191"/>
      <c r="QT191"/>
      <c r="QU191"/>
      <c r="QV191"/>
      <c r="QW191"/>
      <c r="QX191"/>
      <c r="QY191"/>
      <c r="QZ191"/>
      <c r="RA191"/>
      <c r="RB191"/>
      <c r="RC191"/>
      <c r="RD191"/>
      <c r="RE191"/>
      <c r="RF191"/>
      <c r="RG191"/>
      <c r="RH191"/>
      <c r="RI191"/>
      <c r="RJ191"/>
      <c r="RK191"/>
      <c r="RL191"/>
      <c r="RM191"/>
      <c r="RN191"/>
      <c r="RO191"/>
      <c r="RP191"/>
      <c r="RQ191"/>
      <c r="RR191"/>
      <c r="RS191"/>
      <c r="RT191"/>
      <c r="RU191"/>
      <c r="RV191"/>
      <c r="RW191"/>
      <c r="RX191"/>
      <c r="RY191"/>
      <c r="RZ191"/>
      <c r="SA191"/>
      <c r="SB191"/>
      <c r="SC191"/>
      <c r="SD191"/>
      <c r="SE191"/>
      <c r="SF191"/>
      <c r="SG191"/>
      <c r="SH191"/>
      <c r="SI191"/>
      <c r="SJ191"/>
      <c r="SK191"/>
      <c r="SL191"/>
      <c r="SM191"/>
      <c r="SN191"/>
      <c r="SO191"/>
      <c r="SP191"/>
      <c r="SQ191"/>
      <c r="SR191"/>
      <c r="SS191"/>
      <c r="ST191"/>
      <c r="SU191"/>
      <c r="SV191"/>
      <c r="SW191"/>
      <c r="SX191"/>
      <c r="SY191"/>
      <c r="SZ191"/>
      <c r="TA191"/>
      <c r="TB191"/>
      <c r="TC191"/>
      <c r="TD191"/>
      <c r="TE191"/>
      <c r="TF191"/>
      <c r="TG191"/>
      <c r="TH191"/>
      <c r="TI191"/>
      <c r="TJ191"/>
      <c r="TK191"/>
      <c r="TL191"/>
      <c r="TM191"/>
      <c r="TN191"/>
      <c r="TO191"/>
      <c r="TP191"/>
      <c r="TQ191"/>
      <c r="TR191"/>
      <c r="TS191"/>
      <c r="TT191"/>
      <c r="TU191"/>
      <c r="TV191"/>
      <c r="TW191"/>
      <c r="TX191"/>
      <c r="TY191"/>
      <c r="TZ191"/>
      <c r="UA191"/>
      <c r="UB191"/>
      <c r="UC191"/>
      <c r="UD191"/>
      <c r="UE191"/>
      <c r="UF191"/>
      <c r="UG191"/>
      <c r="UH191"/>
      <c r="UI191"/>
      <c r="UJ191"/>
      <c r="UK191"/>
      <c r="UL191"/>
      <c r="UM191"/>
      <c r="UN191"/>
      <c r="UO191"/>
      <c r="UP191"/>
      <c r="UQ191"/>
      <c r="UR191"/>
      <c r="US191"/>
      <c r="UT191"/>
      <c r="UU191"/>
      <c r="UV191"/>
      <c r="UW191"/>
      <c r="UX191"/>
      <c r="UY191"/>
      <c r="UZ191"/>
      <c r="VA191"/>
      <c r="VB191"/>
      <c r="VC191"/>
      <c r="VD191"/>
      <c r="VE191"/>
      <c r="VF191"/>
      <c r="VG191"/>
      <c r="VH191"/>
      <c r="VI191"/>
      <c r="VJ191"/>
      <c r="VK191"/>
      <c r="VL191"/>
      <c r="VM191"/>
      <c r="VN191"/>
      <c r="VO191"/>
      <c r="VP191"/>
      <c r="VQ191"/>
      <c r="VR191"/>
      <c r="VS191"/>
      <c r="VT191"/>
      <c r="VU191"/>
      <c r="VV191"/>
      <c r="VW191"/>
      <c r="VX191"/>
      <c r="VY191"/>
      <c r="VZ191"/>
      <c r="WA191"/>
      <c r="WB191"/>
      <c r="WC191"/>
      <c r="WD191"/>
      <c r="WE191"/>
      <c r="WF191"/>
      <c r="WG191"/>
      <c r="WH191"/>
      <c r="WI191"/>
      <c r="WJ191"/>
      <c r="WK191"/>
      <c r="WL191"/>
      <c r="WM191"/>
      <c r="WN191"/>
      <c r="WO191"/>
      <c r="WP191"/>
      <c r="WQ191"/>
      <c r="WR191"/>
      <c r="WS191"/>
      <c r="WT191"/>
      <c r="WU191"/>
      <c r="WV191"/>
      <c r="WW191"/>
      <c r="WX191"/>
      <c r="WY191"/>
      <c r="WZ191"/>
      <c r="XA191"/>
      <c r="XB191"/>
      <c r="XC191"/>
      <c r="XD191"/>
      <c r="XE191"/>
      <c r="XF191"/>
      <c r="XG191"/>
      <c r="XH191"/>
      <c r="XI191"/>
      <c r="XJ191"/>
      <c r="XK191"/>
      <c r="XL191"/>
      <c r="XM191"/>
      <c r="XN191"/>
      <c r="XO191"/>
      <c r="XP191"/>
      <c r="XQ191"/>
      <c r="XR191"/>
      <c r="XS191"/>
      <c r="XT191"/>
      <c r="XU191"/>
      <c r="XV191"/>
      <c r="XW191"/>
      <c r="XX191"/>
      <c r="XY191"/>
      <c r="XZ191"/>
      <c r="YA191"/>
      <c r="YB191"/>
      <c r="YC191"/>
      <c r="YD191"/>
      <c r="YE191"/>
      <c r="YF191"/>
      <c r="YG191"/>
      <c r="YH191"/>
      <c r="YI191"/>
      <c r="YJ191"/>
      <c r="YK191"/>
      <c r="YL191"/>
      <c r="YM191"/>
      <c r="YN191"/>
      <c r="YO191"/>
      <c r="YP191"/>
      <c r="YQ191"/>
      <c r="YR191"/>
      <c r="YS191"/>
      <c r="YT191"/>
      <c r="YU191"/>
      <c r="YV191"/>
      <c r="YW191"/>
      <c r="YX191"/>
      <c r="YY191"/>
      <c r="YZ191"/>
      <c r="ZA191"/>
      <c r="ZB191"/>
      <c r="ZC191"/>
      <c r="ZD191"/>
      <c r="ZE191"/>
      <c r="ZF191"/>
      <c r="ZG191"/>
      <c r="ZH191"/>
      <c r="ZI191"/>
      <c r="ZJ191"/>
      <c r="ZK191"/>
      <c r="ZL191"/>
      <c r="ZM191"/>
      <c r="ZN191"/>
      <c r="ZO191"/>
      <c r="ZP191"/>
      <c r="ZQ191"/>
      <c r="ZR191"/>
      <c r="ZS191"/>
      <c r="ZT191"/>
      <c r="ZU191"/>
      <c r="ZV191"/>
      <c r="ZW191"/>
      <c r="ZX191"/>
      <c r="ZY191"/>
      <c r="ZZ191"/>
    </row>
    <row r="192" spans="1:702" s="18" customFormat="1">
      <c r="A192" s="63" t="s">
        <v>326</v>
      </c>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c r="LQ192"/>
      <c r="LR192"/>
      <c r="LS192"/>
      <c r="LT192"/>
      <c r="LU192"/>
      <c r="LV192"/>
      <c r="LW192"/>
      <c r="LX192"/>
      <c r="LY192"/>
      <c r="LZ192"/>
      <c r="MA192"/>
      <c r="MB192"/>
      <c r="MC192"/>
      <c r="MD192"/>
      <c r="ME192"/>
      <c r="MF192"/>
      <c r="MG192"/>
      <c r="MH192"/>
      <c r="MI192"/>
      <c r="MJ192"/>
      <c r="MK192"/>
      <c r="ML192"/>
      <c r="MM192"/>
      <c r="MN192"/>
      <c r="MO192"/>
      <c r="MP192"/>
      <c r="MQ192"/>
      <c r="MR192"/>
      <c r="MS192"/>
      <c r="MT192"/>
      <c r="MU192"/>
      <c r="MV192"/>
      <c r="MW192"/>
      <c r="MX192"/>
      <c r="MY192"/>
      <c r="MZ192"/>
      <c r="NA192"/>
      <c r="NB192"/>
      <c r="NC192"/>
      <c r="ND192"/>
      <c r="NE192"/>
      <c r="NF192"/>
      <c r="NG192"/>
      <c r="NH192"/>
      <c r="NI192"/>
      <c r="NJ192"/>
      <c r="NK192"/>
      <c r="NL192"/>
      <c r="NM192"/>
      <c r="NN192"/>
      <c r="NO192"/>
      <c r="NP192"/>
      <c r="NQ192"/>
      <c r="NR192"/>
      <c r="NS192"/>
      <c r="NT192"/>
      <c r="NU192"/>
      <c r="NV192"/>
      <c r="NW192"/>
      <c r="NX192"/>
      <c r="NY192"/>
      <c r="NZ192"/>
      <c r="OA192"/>
      <c r="OB192"/>
      <c r="OC192"/>
      <c r="OD192"/>
      <c r="OE192"/>
      <c r="OF192"/>
      <c r="OG192"/>
      <c r="OH192"/>
      <c r="OI192"/>
      <c r="OJ192"/>
      <c r="OK192"/>
      <c r="OL192"/>
      <c r="OM192"/>
      <c r="ON192"/>
      <c r="OO192"/>
      <c r="OP192"/>
      <c r="OQ192"/>
      <c r="OR192"/>
      <c r="OS192"/>
      <c r="OT192"/>
      <c r="OU192"/>
      <c r="OV192"/>
      <c r="OW192"/>
      <c r="OX192"/>
      <c r="OY192"/>
      <c r="OZ192"/>
      <c r="PA192"/>
      <c r="PB192"/>
      <c r="PC192"/>
      <c r="PD192"/>
      <c r="PE192"/>
      <c r="PF192"/>
      <c r="PG192"/>
      <c r="PH192"/>
      <c r="PI192"/>
      <c r="PJ192"/>
      <c r="PK192"/>
      <c r="PL192"/>
      <c r="PM192"/>
      <c r="PN192"/>
      <c r="PO192"/>
      <c r="PP192"/>
      <c r="PQ192"/>
      <c r="PR192"/>
      <c r="PS192"/>
      <c r="PT192"/>
      <c r="PU192"/>
      <c r="PV192"/>
      <c r="PW192"/>
      <c r="PX192"/>
      <c r="PY192"/>
      <c r="PZ192"/>
      <c r="QA192"/>
      <c r="QB192"/>
      <c r="QC192"/>
      <c r="QD192"/>
      <c r="QE192"/>
      <c r="QF192"/>
      <c r="QG192"/>
      <c r="QH192"/>
      <c r="QI192"/>
      <c r="QJ192"/>
      <c r="QK192"/>
      <c r="QL192"/>
      <c r="QM192"/>
      <c r="QN192"/>
      <c r="QO192"/>
      <c r="QP192"/>
      <c r="QQ192"/>
      <c r="QR192"/>
      <c r="QS192"/>
      <c r="QT192"/>
      <c r="QU192"/>
      <c r="QV192"/>
      <c r="QW192"/>
      <c r="QX192"/>
      <c r="QY192"/>
      <c r="QZ192"/>
      <c r="RA192"/>
      <c r="RB192"/>
      <c r="RC192"/>
      <c r="RD192"/>
      <c r="RE192"/>
      <c r="RF192"/>
      <c r="RG192"/>
      <c r="RH192"/>
      <c r="RI192"/>
      <c r="RJ192"/>
      <c r="RK192"/>
      <c r="RL192"/>
      <c r="RM192"/>
      <c r="RN192"/>
      <c r="RO192"/>
      <c r="RP192"/>
      <c r="RQ192"/>
      <c r="RR192"/>
      <c r="RS192"/>
      <c r="RT192"/>
      <c r="RU192"/>
      <c r="RV192"/>
      <c r="RW192"/>
      <c r="RX192"/>
      <c r="RY192"/>
      <c r="RZ192"/>
      <c r="SA192"/>
      <c r="SB192"/>
      <c r="SC192"/>
      <c r="SD192"/>
      <c r="SE192"/>
      <c r="SF192"/>
      <c r="SG192"/>
      <c r="SH192"/>
      <c r="SI192"/>
      <c r="SJ192"/>
      <c r="SK192"/>
      <c r="SL192"/>
      <c r="SM192"/>
      <c r="SN192"/>
      <c r="SO192"/>
      <c r="SP192"/>
      <c r="SQ192"/>
      <c r="SR192"/>
      <c r="SS192"/>
      <c r="ST192"/>
      <c r="SU192"/>
      <c r="SV192"/>
      <c r="SW192"/>
      <c r="SX192"/>
      <c r="SY192"/>
      <c r="SZ192"/>
      <c r="TA192"/>
      <c r="TB192"/>
      <c r="TC192"/>
      <c r="TD192"/>
      <c r="TE192"/>
      <c r="TF192"/>
      <c r="TG192"/>
      <c r="TH192"/>
      <c r="TI192"/>
      <c r="TJ192"/>
      <c r="TK192"/>
      <c r="TL192"/>
      <c r="TM192"/>
      <c r="TN192"/>
      <c r="TO192"/>
      <c r="TP192"/>
      <c r="TQ192"/>
      <c r="TR192"/>
      <c r="TS192"/>
      <c r="TT192"/>
      <c r="TU192"/>
      <c r="TV192"/>
      <c r="TW192"/>
      <c r="TX192"/>
      <c r="TY192"/>
      <c r="TZ192"/>
      <c r="UA192"/>
      <c r="UB192"/>
      <c r="UC192"/>
      <c r="UD192"/>
      <c r="UE192"/>
      <c r="UF192"/>
      <c r="UG192"/>
      <c r="UH192"/>
      <c r="UI192"/>
      <c r="UJ192"/>
      <c r="UK192"/>
      <c r="UL192"/>
      <c r="UM192"/>
      <c r="UN192"/>
      <c r="UO192"/>
      <c r="UP192"/>
      <c r="UQ192"/>
      <c r="UR192"/>
      <c r="US192"/>
      <c r="UT192"/>
      <c r="UU192"/>
      <c r="UV192"/>
      <c r="UW192"/>
      <c r="UX192"/>
      <c r="UY192"/>
      <c r="UZ192"/>
      <c r="VA192"/>
      <c r="VB192"/>
      <c r="VC192"/>
      <c r="VD192"/>
      <c r="VE192"/>
      <c r="VF192"/>
      <c r="VG192"/>
      <c r="VH192"/>
      <c r="VI192"/>
      <c r="VJ192"/>
      <c r="VK192"/>
      <c r="VL192"/>
      <c r="VM192"/>
      <c r="VN192"/>
      <c r="VO192"/>
      <c r="VP192"/>
      <c r="VQ192"/>
      <c r="VR192"/>
      <c r="VS192"/>
      <c r="VT192"/>
      <c r="VU192"/>
      <c r="VV192"/>
      <c r="VW192"/>
      <c r="VX192"/>
      <c r="VY192"/>
      <c r="VZ192"/>
      <c r="WA192"/>
      <c r="WB192"/>
      <c r="WC192"/>
      <c r="WD192"/>
      <c r="WE192"/>
      <c r="WF192"/>
      <c r="WG192"/>
      <c r="WH192"/>
      <c r="WI192"/>
      <c r="WJ192"/>
      <c r="WK192"/>
      <c r="WL192"/>
      <c r="WM192"/>
      <c r="WN192"/>
      <c r="WO192"/>
      <c r="WP192"/>
      <c r="WQ192"/>
      <c r="WR192"/>
      <c r="WS192"/>
      <c r="WT192"/>
      <c r="WU192"/>
      <c r="WV192"/>
      <c r="WW192"/>
      <c r="WX192"/>
      <c r="WY192"/>
      <c r="WZ192"/>
      <c r="XA192"/>
      <c r="XB192"/>
      <c r="XC192"/>
      <c r="XD192"/>
      <c r="XE192"/>
      <c r="XF192"/>
      <c r="XG192"/>
      <c r="XH192"/>
      <c r="XI192"/>
      <c r="XJ192"/>
      <c r="XK192"/>
      <c r="XL192"/>
      <c r="XM192"/>
      <c r="XN192"/>
      <c r="XO192"/>
      <c r="XP192"/>
      <c r="XQ192"/>
      <c r="XR192"/>
      <c r="XS192"/>
      <c r="XT192"/>
      <c r="XU192"/>
      <c r="XV192"/>
      <c r="XW192"/>
      <c r="XX192"/>
      <c r="XY192"/>
      <c r="XZ192"/>
      <c r="YA192"/>
      <c r="YB192"/>
      <c r="YC192"/>
      <c r="YD192"/>
      <c r="YE192"/>
      <c r="YF192"/>
      <c r="YG192"/>
      <c r="YH192"/>
      <c r="YI192"/>
      <c r="YJ192"/>
      <c r="YK192"/>
      <c r="YL192"/>
      <c r="YM192"/>
      <c r="YN192"/>
      <c r="YO192"/>
      <c r="YP192"/>
      <c r="YQ192"/>
      <c r="YR192"/>
      <c r="YS192"/>
      <c r="YT192"/>
      <c r="YU192"/>
      <c r="YV192"/>
      <c r="YW192"/>
      <c r="YX192"/>
      <c r="YY192"/>
      <c r="YZ192"/>
      <c r="ZA192"/>
      <c r="ZB192"/>
      <c r="ZC192"/>
      <c r="ZD192"/>
      <c r="ZE192"/>
      <c r="ZF192"/>
      <c r="ZG192"/>
      <c r="ZH192"/>
      <c r="ZI192"/>
      <c r="ZJ192"/>
      <c r="ZK192"/>
      <c r="ZL192"/>
      <c r="ZM192"/>
      <c r="ZN192"/>
      <c r="ZO192"/>
      <c r="ZP192"/>
      <c r="ZQ192"/>
      <c r="ZR192"/>
      <c r="ZS192"/>
      <c r="ZT192"/>
      <c r="ZU192"/>
      <c r="ZV192"/>
      <c r="ZW192"/>
      <c r="ZX192"/>
      <c r="ZY192"/>
      <c r="ZZ192"/>
    </row>
    <row r="193" spans="1:702" s="18" customFormat="1">
      <c r="A193" s="149" t="s">
        <v>327</v>
      </c>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c r="LQ193"/>
      <c r="LR193"/>
      <c r="LS193"/>
      <c r="LT193"/>
      <c r="LU193"/>
      <c r="LV193"/>
      <c r="LW193"/>
      <c r="LX193"/>
      <c r="LY193"/>
      <c r="LZ193"/>
      <c r="MA193"/>
      <c r="MB193"/>
      <c r="MC193"/>
      <c r="MD193"/>
      <c r="ME193"/>
      <c r="MF193"/>
      <c r="MG193"/>
      <c r="MH193"/>
      <c r="MI193"/>
      <c r="MJ193"/>
      <c r="MK193"/>
      <c r="ML193"/>
      <c r="MM193"/>
      <c r="MN193"/>
      <c r="MO193"/>
      <c r="MP193"/>
      <c r="MQ193"/>
      <c r="MR193"/>
      <c r="MS193"/>
      <c r="MT193"/>
      <c r="MU193"/>
      <c r="MV193"/>
      <c r="MW193"/>
      <c r="MX193"/>
      <c r="MY193"/>
      <c r="MZ193"/>
      <c r="NA193"/>
      <c r="NB193"/>
      <c r="NC193"/>
      <c r="ND193"/>
      <c r="NE193"/>
      <c r="NF193"/>
      <c r="NG193"/>
      <c r="NH193"/>
      <c r="NI193"/>
      <c r="NJ193"/>
      <c r="NK193"/>
      <c r="NL193"/>
      <c r="NM193"/>
      <c r="NN193"/>
      <c r="NO193"/>
      <c r="NP193"/>
      <c r="NQ193"/>
      <c r="NR193"/>
      <c r="NS193"/>
      <c r="NT193"/>
      <c r="NU193"/>
      <c r="NV193"/>
      <c r="NW193"/>
      <c r="NX193"/>
      <c r="NY193"/>
      <c r="NZ193"/>
      <c r="OA193"/>
      <c r="OB193"/>
      <c r="OC193"/>
      <c r="OD193"/>
      <c r="OE193"/>
      <c r="OF193"/>
      <c r="OG193"/>
      <c r="OH193"/>
      <c r="OI193"/>
      <c r="OJ193"/>
      <c r="OK193"/>
      <c r="OL193"/>
      <c r="OM193"/>
      <c r="ON193"/>
      <c r="OO193"/>
      <c r="OP193"/>
      <c r="OQ193"/>
      <c r="OR193"/>
      <c r="OS193"/>
      <c r="OT193"/>
      <c r="OU193"/>
      <c r="OV193"/>
      <c r="OW193"/>
      <c r="OX193"/>
      <c r="OY193"/>
      <c r="OZ193"/>
      <c r="PA193"/>
      <c r="PB193"/>
      <c r="PC193"/>
      <c r="PD193"/>
      <c r="PE193"/>
      <c r="PF193"/>
      <c r="PG193"/>
      <c r="PH193"/>
      <c r="PI193"/>
      <c r="PJ193"/>
      <c r="PK193"/>
      <c r="PL193"/>
      <c r="PM193"/>
      <c r="PN193"/>
      <c r="PO193"/>
      <c r="PP193"/>
      <c r="PQ193"/>
      <c r="PR193"/>
      <c r="PS193"/>
      <c r="PT193"/>
      <c r="PU193"/>
      <c r="PV193"/>
      <c r="PW193"/>
      <c r="PX193"/>
      <c r="PY193"/>
      <c r="PZ193"/>
      <c r="QA193"/>
      <c r="QB193"/>
      <c r="QC193"/>
      <c r="QD193"/>
      <c r="QE193"/>
      <c r="QF193"/>
      <c r="QG193"/>
      <c r="QH193"/>
      <c r="QI193"/>
      <c r="QJ193"/>
      <c r="QK193"/>
      <c r="QL193"/>
      <c r="QM193"/>
      <c r="QN193"/>
      <c r="QO193"/>
      <c r="QP193"/>
      <c r="QQ193"/>
      <c r="QR193"/>
      <c r="QS193"/>
      <c r="QT193"/>
      <c r="QU193"/>
      <c r="QV193"/>
      <c r="QW193"/>
      <c r="QX193"/>
      <c r="QY193"/>
      <c r="QZ193"/>
      <c r="RA193"/>
      <c r="RB193"/>
      <c r="RC193"/>
      <c r="RD193"/>
      <c r="RE193"/>
      <c r="RF193"/>
      <c r="RG193"/>
      <c r="RH193"/>
      <c r="RI193"/>
      <c r="RJ193"/>
      <c r="RK193"/>
      <c r="RL193"/>
      <c r="RM193"/>
      <c r="RN193"/>
      <c r="RO193"/>
      <c r="RP193"/>
      <c r="RQ193"/>
      <c r="RR193"/>
      <c r="RS193"/>
      <c r="RT193"/>
      <c r="RU193"/>
      <c r="RV193"/>
      <c r="RW193"/>
      <c r="RX193"/>
      <c r="RY193"/>
      <c r="RZ193"/>
      <c r="SA193"/>
      <c r="SB193"/>
      <c r="SC193"/>
      <c r="SD193"/>
      <c r="SE193"/>
      <c r="SF193"/>
      <c r="SG193"/>
      <c r="SH193"/>
      <c r="SI193"/>
      <c r="SJ193"/>
      <c r="SK193"/>
      <c r="SL193"/>
      <c r="SM193"/>
      <c r="SN193"/>
      <c r="SO193"/>
      <c r="SP193"/>
      <c r="SQ193"/>
      <c r="SR193"/>
      <c r="SS193"/>
      <c r="ST193"/>
      <c r="SU193"/>
      <c r="SV193"/>
      <c r="SW193"/>
      <c r="SX193"/>
      <c r="SY193"/>
      <c r="SZ193"/>
      <c r="TA193"/>
      <c r="TB193"/>
      <c r="TC193"/>
      <c r="TD193"/>
      <c r="TE193"/>
      <c r="TF193"/>
      <c r="TG193"/>
      <c r="TH193"/>
      <c r="TI193"/>
      <c r="TJ193"/>
      <c r="TK193"/>
      <c r="TL193"/>
      <c r="TM193"/>
      <c r="TN193"/>
      <c r="TO193"/>
      <c r="TP193"/>
      <c r="TQ193"/>
      <c r="TR193"/>
      <c r="TS193"/>
      <c r="TT193"/>
      <c r="TU193"/>
      <c r="TV193"/>
      <c r="TW193"/>
      <c r="TX193"/>
      <c r="TY193"/>
      <c r="TZ193"/>
      <c r="UA193"/>
      <c r="UB193"/>
      <c r="UC193"/>
      <c r="UD193"/>
      <c r="UE193"/>
      <c r="UF193"/>
      <c r="UG193"/>
      <c r="UH193"/>
      <c r="UI193"/>
      <c r="UJ193"/>
      <c r="UK193"/>
      <c r="UL193"/>
      <c r="UM193"/>
      <c r="UN193"/>
      <c r="UO193"/>
      <c r="UP193"/>
      <c r="UQ193"/>
      <c r="UR193"/>
      <c r="US193"/>
      <c r="UT193"/>
      <c r="UU193"/>
      <c r="UV193"/>
      <c r="UW193"/>
      <c r="UX193"/>
      <c r="UY193"/>
      <c r="UZ193"/>
      <c r="VA193"/>
      <c r="VB193"/>
      <c r="VC193"/>
      <c r="VD193"/>
      <c r="VE193"/>
      <c r="VF193"/>
      <c r="VG193"/>
      <c r="VH193"/>
      <c r="VI193"/>
      <c r="VJ193"/>
      <c r="VK193"/>
      <c r="VL193"/>
      <c r="VM193"/>
      <c r="VN193"/>
      <c r="VO193"/>
      <c r="VP193"/>
      <c r="VQ193"/>
      <c r="VR193"/>
      <c r="VS193"/>
      <c r="VT193"/>
      <c r="VU193"/>
      <c r="VV193"/>
      <c r="VW193"/>
      <c r="VX193"/>
      <c r="VY193"/>
      <c r="VZ193"/>
      <c r="WA193"/>
      <c r="WB193"/>
      <c r="WC193"/>
      <c r="WD193"/>
      <c r="WE193"/>
      <c r="WF193"/>
      <c r="WG193"/>
      <c r="WH193"/>
      <c r="WI193"/>
      <c r="WJ193"/>
      <c r="WK193"/>
      <c r="WL193"/>
      <c r="WM193"/>
      <c r="WN193"/>
      <c r="WO193"/>
      <c r="WP193"/>
      <c r="WQ193"/>
      <c r="WR193"/>
      <c r="WS193"/>
      <c r="WT193"/>
      <c r="WU193"/>
      <c r="WV193"/>
      <c r="WW193"/>
      <c r="WX193"/>
      <c r="WY193"/>
      <c r="WZ193"/>
      <c r="XA193"/>
      <c r="XB193"/>
      <c r="XC193"/>
      <c r="XD193"/>
      <c r="XE193"/>
      <c r="XF193"/>
      <c r="XG193"/>
      <c r="XH193"/>
      <c r="XI193"/>
      <c r="XJ193"/>
      <c r="XK193"/>
      <c r="XL193"/>
      <c r="XM193"/>
      <c r="XN193"/>
      <c r="XO193"/>
      <c r="XP193"/>
      <c r="XQ193"/>
      <c r="XR193"/>
      <c r="XS193"/>
      <c r="XT193"/>
      <c r="XU193"/>
      <c r="XV193"/>
      <c r="XW193"/>
      <c r="XX193"/>
      <c r="XY193"/>
      <c r="XZ193"/>
      <c r="YA193"/>
      <c r="YB193"/>
      <c r="YC193"/>
      <c r="YD193"/>
      <c r="YE193"/>
      <c r="YF193"/>
      <c r="YG193"/>
      <c r="YH193"/>
      <c r="YI193"/>
      <c r="YJ193"/>
      <c r="YK193"/>
      <c r="YL193"/>
      <c r="YM193"/>
      <c r="YN193"/>
      <c r="YO193"/>
      <c r="YP193"/>
      <c r="YQ193"/>
      <c r="YR193"/>
      <c r="YS193"/>
      <c r="YT193"/>
      <c r="YU193"/>
      <c r="YV193"/>
      <c r="YW193"/>
      <c r="YX193"/>
      <c r="YY193"/>
      <c r="YZ193"/>
      <c r="ZA193"/>
      <c r="ZB193"/>
      <c r="ZC193"/>
      <c r="ZD193"/>
      <c r="ZE193"/>
      <c r="ZF193"/>
      <c r="ZG193"/>
      <c r="ZH193"/>
      <c r="ZI193"/>
      <c r="ZJ193"/>
      <c r="ZK193"/>
      <c r="ZL193"/>
      <c r="ZM193"/>
      <c r="ZN193"/>
      <c r="ZO193"/>
      <c r="ZP193"/>
      <c r="ZQ193"/>
      <c r="ZR193"/>
      <c r="ZS193"/>
      <c r="ZT193"/>
      <c r="ZU193"/>
      <c r="ZV193"/>
      <c r="ZW193"/>
      <c r="ZX193"/>
      <c r="ZY193"/>
      <c r="ZZ193"/>
    </row>
    <row r="194" spans="1:702" s="18" customFormat="1">
      <c r="A194" s="16" t="s">
        <v>175</v>
      </c>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c r="LQ194"/>
      <c r="LR194"/>
      <c r="LS194"/>
      <c r="LT194"/>
      <c r="LU194"/>
      <c r="LV194"/>
      <c r="LW194"/>
      <c r="LX194"/>
      <c r="LY194"/>
      <c r="LZ194"/>
      <c r="MA194"/>
      <c r="MB194"/>
      <c r="MC194"/>
      <c r="MD194"/>
      <c r="ME194"/>
      <c r="MF194"/>
      <c r="MG194"/>
      <c r="MH194"/>
      <c r="MI194"/>
      <c r="MJ194"/>
      <c r="MK194"/>
      <c r="ML194"/>
      <c r="MM194"/>
      <c r="MN194"/>
      <c r="MO194"/>
      <c r="MP194"/>
      <c r="MQ194"/>
      <c r="MR194"/>
      <c r="MS194"/>
      <c r="MT194"/>
      <c r="MU194"/>
      <c r="MV194"/>
      <c r="MW194"/>
      <c r="MX194"/>
      <c r="MY194"/>
      <c r="MZ194"/>
      <c r="NA194"/>
      <c r="NB194"/>
      <c r="NC194"/>
      <c r="ND194"/>
      <c r="NE194"/>
      <c r="NF194"/>
      <c r="NG194"/>
      <c r="NH194"/>
      <c r="NI194"/>
      <c r="NJ194"/>
      <c r="NK194"/>
      <c r="NL194"/>
      <c r="NM194"/>
      <c r="NN194"/>
      <c r="NO194"/>
      <c r="NP194"/>
      <c r="NQ194"/>
      <c r="NR194"/>
      <c r="NS194"/>
      <c r="NT194"/>
      <c r="NU194"/>
      <c r="NV194"/>
      <c r="NW194"/>
      <c r="NX194"/>
      <c r="NY194"/>
      <c r="NZ194"/>
      <c r="OA194"/>
      <c r="OB194"/>
      <c r="OC194"/>
      <c r="OD194"/>
      <c r="OE194"/>
      <c r="OF194"/>
      <c r="OG194"/>
      <c r="OH194"/>
      <c r="OI194"/>
      <c r="OJ194"/>
      <c r="OK194"/>
      <c r="OL194"/>
      <c r="OM194"/>
      <c r="ON194"/>
      <c r="OO194"/>
      <c r="OP194"/>
      <c r="OQ194"/>
      <c r="OR194"/>
      <c r="OS194"/>
      <c r="OT194"/>
      <c r="OU194"/>
      <c r="OV194"/>
      <c r="OW194"/>
      <c r="OX194"/>
      <c r="OY194"/>
      <c r="OZ194"/>
      <c r="PA194"/>
      <c r="PB194"/>
      <c r="PC194"/>
      <c r="PD194"/>
      <c r="PE194"/>
      <c r="PF194"/>
      <c r="PG194"/>
      <c r="PH194"/>
      <c r="PI194"/>
      <c r="PJ194"/>
      <c r="PK194"/>
      <c r="PL194"/>
      <c r="PM194"/>
      <c r="PN194"/>
      <c r="PO194"/>
      <c r="PP194"/>
      <c r="PQ194"/>
      <c r="PR194"/>
      <c r="PS194"/>
      <c r="PT194"/>
      <c r="PU194"/>
      <c r="PV194"/>
      <c r="PW194"/>
      <c r="PX194"/>
      <c r="PY194"/>
      <c r="PZ194"/>
      <c r="QA194"/>
      <c r="QB194"/>
      <c r="QC194"/>
      <c r="QD194"/>
      <c r="QE194"/>
      <c r="QF194"/>
      <c r="QG194"/>
      <c r="QH194"/>
      <c r="QI194"/>
      <c r="QJ194"/>
      <c r="QK194"/>
      <c r="QL194"/>
      <c r="QM194"/>
      <c r="QN194"/>
      <c r="QO194"/>
      <c r="QP194"/>
      <c r="QQ194"/>
      <c r="QR194"/>
      <c r="QS194"/>
      <c r="QT194"/>
      <c r="QU194"/>
      <c r="QV194"/>
      <c r="QW194"/>
      <c r="QX194"/>
      <c r="QY194"/>
      <c r="QZ194"/>
      <c r="RA194"/>
      <c r="RB194"/>
      <c r="RC194"/>
      <c r="RD194"/>
      <c r="RE194"/>
      <c r="RF194"/>
      <c r="RG194"/>
      <c r="RH194"/>
      <c r="RI194"/>
      <c r="RJ194"/>
      <c r="RK194"/>
      <c r="RL194"/>
      <c r="RM194"/>
      <c r="RN194"/>
      <c r="RO194"/>
      <c r="RP194"/>
      <c r="RQ194"/>
      <c r="RR194"/>
      <c r="RS194"/>
      <c r="RT194"/>
      <c r="RU194"/>
      <c r="RV194"/>
      <c r="RW194"/>
      <c r="RX194"/>
      <c r="RY194"/>
      <c r="RZ194"/>
      <c r="SA194"/>
      <c r="SB194"/>
      <c r="SC194"/>
      <c r="SD194"/>
      <c r="SE194"/>
      <c r="SF194"/>
      <c r="SG194"/>
      <c r="SH194"/>
      <c r="SI194"/>
      <c r="SJ194"/>
      <c r="SK194"/>
      <c r="SL194"/>
      <c r="SM194"/>
      <c r="SN194"/>
      <c r="SO194"/>
      <c r="SP194"/>
      <c r="SQ194"/>
      <c r="SR194"/>
      <c r="SS194"/>
      <c r="ST194"/>
      <c r="SU194"/>
      <c r="SV194"/>
      <c r="SW194"/>
      <c r="SX194"/>
      <c r="SY194"/>
      <c r="SZ194"/>
      <c r="TA194"/>
      <c r="TB194"/>
      <c r="TC194"/>
      <c r="TD194"/>
      <c r="TE194"/>
      <c r="TF194"/>
      <c r="TG194"/>
      <c r="TH194"/>
      <c r="TI194"/>
      <c r="TJ194"/>
      <c r="TK194"/>
      <c r="TL194"/>
      <c r="TM194"/>
      <c r="TN194"/>
      <c r="TO194"/>
      <c r="TP194"/>
      <c r="TQ194"/>
      <c r="TR194"/>
      <c r="TS194"/>
      <c r="TT194"/>
      <c r="TU194"/>
      <c r="TV194"/>
      <c r="TW194"/>
      <c r="TX194"/>
      <c r="TY194"/>
      <c r="TZ194"/>
      <c r="UA194"/>
      <c r="UB194"/>
      <c r="UC194"/>
      <c r="UD194"/>
      <c r="UE194"/>
      <c r="UF194"/>
      <c r="UG194"/>
      <c r="UH194"/>
      <c r="UI194"/>
      <c r="UJ194"/>
      <c r="UK194"/>
      <c r="UL194"/>
      <c r="UM194"/>
      <c r="UN194"/>
      <c r="UO194"/>
      <c r="UP194"/>
      <c r="UQ194"/>
      <c r="UR194"/>
      <c r="US194"/>
      <c r="UT194"/>
      <c r="UU194"/>
      <c r="UV194"/>
      <c r="UW194"/>
      <c r="UX194"/>
      <c r="UY194"/>
      <c r="UZ194"/>
      <c r="VA194"/>
      <c r="VB194"/>
      <c r="VC194"/>
      <c r="VD194"/>
      <c r="VE194"/>
      <c r="VF194"/>
      <c r="VG194"/>
      <c r="VH194"/>
      <c r="VI194"/>
      <c r="VJ194"/>
      <c r="VK194"/>
      <c r="VL194"/>
      <c r="VM194"/>
      <c r="VN194"/>
      <c r="VO194"/>
      <c r="VP194"/>
      <c r="VQ194"/>
      <c r="VR194"/>
      <c r="VS194"/>
      <c r="VT194"/>
      <c r="VU194"/>
      <c r="VV194"/>
      <c r="VW194"/>
      <c r="VX194"/>
      <c r="VY194"/>
      <c r="VZ194"/>
      <c r="WA194"/>
      <c r="WB194"/>
      <c r="WC194"/>
      <c r="WD194"/>
      <c r="WE194"/>
      <c r="WF194"/>
      <c r="WG194"/>
      <c r="WH194"/>
      <c r="WI194"/>
      <c r="WJ194"/>
      <c r="WK194"/>
      <c r="WL194"/>
      <c r="WM194"/>
      <c r="WN194"/>
      <c r="WO194"/>
      <c r="WP194"/>
      <c r="WQ194"/>
      <c r="WR194"/>
      <c r="WS194"/>
      <c r="WT194"/>
      <c r="WU194"/>
      <c r="WV194"/>
      <c r="WW194"/>
      <c r="WX194"/>
      <c r="WY194"/>
      <c r="WZ194"/>
      <c r="XA194"/>
      <c r="XB194"/>
      <c r="XC194"/>
      <c r="XD194"/>
      <c r="XE194"/>
      <c r="XF194"/>
      <c r="XG194"/>
      <c r="XH194"/>
      <c r="XI194"/>
      <c r="XJ194"/>
      <c r="XK194"/>
      <c r="XL194"/>
      <c r="XM194"/>
      <c r="XN194"/>
      <c r="XO194"/>
      <c r="XP194"/>
      <c r="XQ194"/>
      <c r="XR194"/>
      <c r="XS194"/>
      <c r="XT194"/>
      <c r="XU194"/>
      <c r="XV194"/>
      <c r="XW194"/>
      <c r="XX194"/>
      <c r="XY194"/>
      <c r="XZ194"/>
      <c r="YA194"/>
      <c r="YB194"/>
      <c r="YC194"/>
      <c r="YD194"/>
      <c r="YE194"/>
      <c r="YF194"/>
      <c r="YG194"/>
      <c r="YH194"/>
      <c r="YI194"/>
      <c r="YJ194"/>
      <c r="YK194"/>
      <c r="YL194"/>
      <c r="YM194"/>
      <c r="YN194"/>
      <c r="YO194"/>
      <c r="YP194"/>
      <c r="YQ194"/>
      <c r="YR194"/>
      <c r="YS194"/>
      <c r="YT194"/>
      <c r="YU194"/>
      <c r="YV194"/>
      <c r="YW194"/>
      <c r="YX194"/>
      <c r="YY194"/>
      <c r="YZ194"/>
      <c r="ZA194"/>
      <c r="ZB194"/>
      <c r="ZC194"/>
      <c r="ZD194"/>
      <c r="ZE194"/>
      <c r="ZF194"/>
      <c r="ZG194"/>
      <c r="ZH194"/>
      <c r="ZI194"/>
      <c r="ZJ194"/>
      <c r="ZK194"/>
      <c r="ZL194"/>
      <c r="ZM194"/>
      <c r="ZN194"/>
      <c r="ZO194"/>
      <c r="ZP194"/>
      <c r="ZQ194"/>
      <c r="ZR194"/>
      <c r="ZS194"/>
      <c r="ZT194"/>
      <c r="ZU194"/>
      <c r="ZV194"/>
      <c r="ZW194"/>
      <c r="ZX194"/>
      <c r="ZY194"/>
      <c r="ZZ194"/>
    </row>
    <row r="195" spans="1:702" s="18" customFormat="1">
      <c r="A195" s="16" t="s">
        <v>68</v>
      </c>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c r="LQ195"/>
      <c r="LR195"/>
      <c r="LS195"/>
      <c r="LT195"/>
      <c r="LU195"/>
      <c r="LV195"/>
      <c r="LW195"/>
      <c r="LX195"/>
      <c r="LY195"/>
      <c r="LZ195"/>
      <c r="MA195"/>
      <c r="MB195"/>
      <c r="MC195"/>
      <c r="MD195"/>
      <c r="ME195"/>
      <c r="MF195"/>
      <c r="MG195"/>
      <c r="MH195"/>
      <c r="MI195"/>
      <c r="MJ195"/>
      <c r="MK195"/>
      <c r="ML195"/>
      <c r="MM195"/>
      <c r="MN195"/>
      <c r="MO195"/>
      <c r="MP195"/>
      <c r="MQ195"/>
      <c r="MR195"/>
      <c r="MS195"/>
      <c r="MT195"/>
      <c r="MU195"/>
      <c r="MV195"/>
      <c r="MW195"/>
      <c r="MX195"/>
      <c r="MY195"/>
      <c r="MZ195"/>
      <c r="NA195"/>
      <c r="NB195"/>
      <c r="NC195"/>
      <c r="ND195"/>
      <c r="NE195"/>
      <c r="NF195"/>
      <c r="NG195"/>
      <c r="NH195"/>
      <c r="NI195"/>
      <c r="NJ195"/>
      <c r="NK195"/>
      <c r="NL195"/>
      <c r="NM195"/>
      <c r="NN195"/>
      <c r="NO195"/>
      <c r="NP195"/>
      <c r="NQ195"/>
      <c r="NR195"/>
      <c r="NS195"/>
      <c r="NT195"/>
      <c r="NU195"/>
      <c r="NV195"/>
      <c r="NW195"/>
      <c r="NX195"/>
      <c r="NY195"/>
      <c r="NZ195"/>
      <c r="OA195"/>
      <c r="OB195"/>
      <c r="OC195"/>
      <c r="OD195"/>
      <c r="OE195"/>
      <c r="OF195"/>
      <c r="OG195"/>
      <c r="OH195"/>
      <c r="OI195"/>
      <c r="OJ195"/>
      <c r="OK195"/>
      <c r="OL195"/>
      <c r="OM195"/>
      <c r="ON195"/>
      <c r="OO195"/>
      <c r="OP195"/>
      <c r="OQ195"/>
      <c r="OR195"/>
      <c r="OS195"/>
      <c r="OT195"/>
      <c r="OU195"/>
      <c r="OV195"/>
      <c r="OW195"/>
      <c r="OX195"/>
      <c r="OY195"/>
      <c r="OZ195"/>
      <c r="PA195"/>
      <c r="PB195"/>
      <c r="PC195"/>
      <c r="PD195"/>
      <c r="PE195"/>
      <c r="PF195"/>
      <c r="PG195"/>
      <c r="PH195"/>
      <c r="PI195"/>
      <c r="PJ195"/>
      <c r="PK195"/>
      <c r="PL195"/>
      <c r="PM195"/>
      <c r="PN195"/>
      <c r="PO195"/>
      <c r="PP195"/>
      <c r="PQ195"/>
      <c r="PR195"/>
      <c r="PS195"/>
      <c r="PT195"/>
      <c r="PU195"/>
      <c r="PV195"/>
      <c r="PW195"/>
      <c r="PX195"/>
      <c r="PY195"/>
      <c r="PZ195"/>
      <c r="QA195"/>
      <c r="QB195"/>
      <c r="QC195"/>
      <c r="QD195"/>
      <c r="QE195"/>
      <c r="QF195"/>
      <c r="QG195"/>
      <c r="QH195"/>
      <c r="QI195"/>
      <c r="QJ195"/>
      <c r="QK195"/>
      <c r="QL195"/>
      <c r="QM195"/>
      <c r="QN195"/>
      <c r="QO195"/>
      <c r="QP195"/>
      <c r="QQ195"/>
      <c r="QR195"/>
      <c r="QS195"/>
      <c r="QT195"/>
      <c r="QU195"/>
      <c r="QV195"/>
      <c r="QW195"/>
      <c r="QX195"/>
      <c r="QY195"/>
      <c r="QZ195"/>
      <c r="RA195"/>
      <c r="RB195"/>
      <c r="RC195"/>
      <c r="RD195"/>
      <c r="RE195"/>
      <c r="RF195"/>
      <c r="RG195"/>
      <c r="RH195"/>
      <c r="RI195"/>
      <c r="RJ195"/>
      <c r="RK195"/>
      <c r="RL195"/>
      <c r="RM195"/>
      <c r="RN195"/>
      <c r="RO195"/>
      <c r="RP195"/>
      <c r="RQ195"/>
      <c r="RR195"/>
      <c r="RS195"/>
      <c r="RT195"/>
      <c r="RU195"/>
      <c r="RV195"/>
      <c r="RW195"/>
      <c r="RX195"/>
      <c r="RY195"/>
      <c r="RZ195"/>
      <c r="SA195"/>
      <c r="SB195"/>
      <c r="SC195"/>
      <c r="SD195"/>
      <c r="SE195"/>
      <c r="SF195"/>
      <c r="SG195"/>
      <c r="SH195"/>
      <c r="SI195"/>
      <c r="SJ195"/>
      <c r="SK195"/>
      <c r="SL195"/>
      <c r="SM195"/>
      <c r="SN195"/>
      <c r="SO195"/>
      <c r="SP195"/>
      <c r="SQ195"/>
      <c r="SR195"/>
      <c r="SS195"/>
      <c r="ST195"/>
      <c r="SU195"/>
      <c r="SV195"/>
      <c r="SW195"/>
      <c r="SX195"/>
      <c r="SY195"/>
      <c r="SZ195"/>
      <c r="TA195"/>
      <c r="TB195"/>
      <c r="TC195"/>
      <c r="TD195"/>
      <c r="TE195"/>
      <c r="TF195"/>
      <c r="TG195"/>
      <c r="TH195"/>
      <c r="TI195"/>
      <c r="TJ195"/>
      <c r="TK195"/>
      <c r="TL195"/>
      <c r="TM195"/>
      <c r="TN195"/>
      <c r="TO195"/>
      <c r="TP195"/>
      <c r="TQ195"/>
      <c r="TR195"/>
      <c r="TS195"/>
      <c r="TT195"/>
      <c r="TU195"/>
      <c r="TV195"/>
      <c r="TW195"/>
      <c r="TX195"/>
      <c r="TY195"/>
      <c r="TZ195"/>
      <c r="UA195"/>
      <c r="UB195"/>
      <c r="UC195"/>
      <c r="UD195"/>
      <c r="UE195"/>
      <c r="UF195"/>
      <c r="UG195"/>
      <c r="UH195"/>
      <c r="UI195"/>
      <c r="UJ195"/>
      <c r="UK195"/>
      <c r="UL195"/>
      <c r="UM195"/>
      <c r="UN195"/>
      <c r="UO195"/>
      <c r="UP195"/>
      <c r="UQ195"/>
      <c r="UR195"/>
      <c r="US195"/>
      <c r="UT195"/>
      <c r="UU195"/>
      <c r="UV195"/>
      <c r="UW195"/>
      <c r="UX195"/>
      <c r="UY195"/>
      <c r="UZ195"/>
      <c r="VA195"/>
      <c r="VB195"/>
      <c r="VC195"/>
      <c r="VD195"/>
      <c r="VE195"/>
      <c r="VF195"/>
      <c r="VG195"/>
      <c r="VH195"/>
      <c r="VI195"/>
      <c r="VJ195"/>
      <c r="VK195"/>
      <c r="VL195"/>
      <c r="VM195"/>
      <c r="VN195"/>
      <c r="VO195"/>
      <c r="VP195"/>
      <c r="VQ195"/>
      <c r="VR195"/>
      <c r="VS195"/>
      <c r="VT195"/>
      <c r="VU195"/>
      <c r="VV195"/>
      <c r="VW195"/>
      <c r="VX195"/>
      <c r="VY195"/>
      <c r="VZ195"/>
      <c r="WA195"/>
      <c r="WB195"/>
      <c r="WC195"/>
      <c r="WD195"/>
      <c r="WE195"/>
      <c r="WF195"/>
      <c r="WG195"/>
      <c r="WH195"/>
      <c r="WI195"/>
      <c r="WJ195"/>
      <c r="WK195"/>
      <c r="WL195"/>
      <c r="WM195"/>
      <c r="WN195"/>
      <c r="WO195"/>
      <c r="WP195"/>
      <c r="WQ195"/>
      <c r="WR195"/>
      <c r="WS195"/>
      <c r="WT195"/>
      <c r="WU195"/>
      <c r="WV195"/>
      <c r="WW195"/>
      <c r="WX195"/>
      <c r="WY195"/>
      <c r="WZ195"/>
      <c r="XA195"/>
      <c r="XB195"/>
      <c r="XC195"/>
      <c r="XD195"/>
      <c r="XE195"/>
      <c r="XF195"/>
      <c r="XG195"/>
      <c r="XH195"/>
      <c r="XI195"/>
      <c r="XJ195"/>
      <c r="XK195"/>
      <c r="XL195"/>
      <c r="XM195"/>
      <c r="XN195"/>
      <c r="XO195"/>
      <c r="XP195"/>
      <c r="XQ195"/>
      <c r="XR195"/>
      <c r="XS195"/>
      <c r="XT195"/>
      <c r="XU195"/>
      <c r="XV195"/>
      <c r="XW195"/>
      <c r="XX195"/>
      <c r="XY195"/>
      <c r="XZ195"/>
      <c r="YA195"/>
      <c r="YB195"/>
      <c r="YC195"/>
      <c r="YD195"/>
      <c r="YE195"/>
      <c r="YF195"/>
      <c r="YG195"/>
      <c r="YH195"/>
      <c r="YI195"/>
      <c r="YJ195"/>
      <c r="YK195"/>
      <c r="YL195"/>
      <c r="YM195"/>
      <c r="YN195"/>
      <c r="YO195"/>
      <c r="YP195"/>
      <c r="YQ195"/>
      <c r="YR195"/>
      <c r="YS195"/>
      <c r="YT195"/>
      <c r="YU195"/>
      <c r="YV195"/>
      <c r="YW195"/>
      <c r="YX195"/>
      <c r="YY195"/>
      <c r="YZ195"/>
      <c r="ZA195"/>
      <c r="ZB195"/>
      <c r="ZC195"/>
      <c r="ZD195"/>
      <c r="ZE195"/>
      <c r="ZF195"/>
      <c r="ZG195"/>
      <c r="ZH195"/>
      <c r="ZI195"/>
      <c r="ZJ195"/>
      <c r="ZK195"/>
      <c r="ZL195"/>
      <c r="ZM195"/>
      <c r="ZN195"/>
      <c r="ZO195"/>
      <c r="ZP195"/>
      <c r="ZQ195"/>
      <c r="ZR195"/>
      <c r="ZS195"/>
      <c r="ZT195"/>
      <c r="ZU195"/>
      <c r="ZV195"/>
      <c r="ZW195"/>
      <c r="ZX195"/>
      <c r="ZY195"/>
      <c r="ZZ195"/>
    </row>
    <row r="196" spans="1:702" s="18" customFormat="1">
      <c r="A196" s="16" t="s">
        <v>69</v>
      </c>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c r="LQ196"/>
      <c r="LR196"/>
      <c r="LS196"/>
      <c r="LT196"/>
      <c r="LU196"/>
      <c r="LV196"/>
      <c r="LW196"/>
      <c r="LX196"/>
      <c r="LY196"/>
      <c r="LZ196"/>
      <c r="MA196"/>
      <c r="MB196"/>
      <c r="MC196"/>
      <c r="MD196"/>
      <c r="ME196"/>
      <c r="MF196"/>
      <c r="MG196"/>
      <c r="MH196"/>
      <c r="MI196"/>
      <c r="MJ196"/>
      <c r="MK196"/>
      <c r="ML196"/>
      <c r="MM196"/>
      <c r="MN196"/>
      <c r="MO196"/>
      <c r="MP196"/>
      <c r="MQ196"/>
      <c r="MR196"/>
      <c r="MS196"/>
      <c r="MT196"/>
      <c r="MU196"/>
      <c r="MV196"/>
      <c r="MW196"/>
      <c r="MX196"/>
      <c r="MY196"/>
      <c r="MZ196"/>
      <c r="NA196"/>
      <c r="NB196"/>
      <c r="NC196"/>
      <c r="ND196"/>
      <c r="NE196"/>
      <c r="NF196"/>
      <c r="NG196"/>
      <c r="NH196"/>
      <c r="NI196"/>
      <c r="NJ196"/>
      <c r="NK196"/>
      <c r="NL196"/>
      <c r="NM196"/>
      <c r="NN196"/>
      <c r="NO196"/>
      <c r="NP196"/>
      <c r="NQ196"/>
      <c r="NR196"/>
      <c r="NS196"/>
      <c r="NT196"/>
      <c r="NU196"/>
      <c r="NV196"/>
      <c r="NW196"/>
      <c r="NX196"/>
      <c r="NY196"/>
      <c r="NZ196"/>
      <c r="OA196"/>
      <c r="OB196"/>
      <c r="OC196"/>
      <c r="OD196"/>
      <c r="OE196"/>
      <c r="OF196"/>
      <c r="OG196"/>
      <c r="OH196"/>
      <c r="OI196"/>
      <c r="OJ196"/>
      <c r="OK196"/>
      <c r="OL196"/>
      <c r="OM196"/>
      <c r="ON196"/>
      <c r="OO196"/>
      <c r="OP196"/>
      <c r="OQ196"/>
      <c r="OR196"/>
      <c r="OS196"/>
      <c r="OT196"/>
      <c r="OU196"/>
      <c r="OV196"/>
      <c r="OW196"/>
      <c r="OX196"/>
      <c r="OY196"/>
      <c r="OZ196"/>
      <c r="PA196"/>
      <c r="PB196"/>
      <c r="PC196"/>
      <c r="PD196"/>
      <c r="PE196"/>
      <c r="PF196"/>
      <c r="PG196"/>
      <c r="PH196"/>
      <c r="PI196"/>
      <c r="PJ196"/>
      <c r="PK196"/>
      <c r="PL196"/>
      <c r="PM196"/>
      <c r="PN196"/>
      <c r="PO196"/>
      <c r="PP196"/>
      <c r="PQ196"/>
      <c r="PR196"/>
      <c r="PS196"/>
      <c r="PT196"/>
      <c r="PU196"/>
      <c r="PV196"/>
      <c r="PW196"/>
      <c r="PX196"/>
      <c r="PY196"/>
      <c r="PZ196"/>
      <c r="QA196"/>
      <c r="QB196"/>
      <c r="QC196"/>
      <c r="QD196"/>
      <c r="QE196"/>
      <c r="QF196"/>
      <c r="QG196"/>
      <c r="QH196"/>
      <c r="QI196"/>
      <c r="QJ196"/>
      <c r="QK196"/>
      <c r="QL196"/>
      <c r="QM196"/>
      <c r="QN196"/>
      <c r="QO196"/>
      <c r="QP196"/>
      <c r="QQ196"/>
      <c r="QR196"/>
      <c r="QS196"/>
      <c r="QT196"/>
      <c r="QU196"/>
      <c r="QV196"/>
      <c r="QW196"/>
      <c r="QX196"/>
      <c r="QY196"/>
      <c r="QZ196"/>
      <c r="RA196"/>
      <c r="RB196"/>
      <c r="RC196"/>
      <c r="RD196"/>
      <c r="RE196"/>
      <c r="RF196"/>
      <c r="RG196"/>
      <c r="RH196"/>
      <c r="RI196"/>
      <c r="RJ196"/>
      <c r="RK196"/>
      <c r="RL196"/>
      <c r="RM196"/>
      <c r="RN196"/>
      <c r="RO196"/>
      <c r="RP196"/>
      <c r="RQ196"/>
      <c r="RR196"/>
      <c r="RS196"/>
      <c r="RT196"/>
      <c r="RU196"/>
      <c r="RV196"/>
      <c r="RW196"/>
      <c r="RX196"/>
      <c r="RY196"/>
      <c r="RZ196"/>
      <c r="SA196"/>
      <c r="SB196"/>
      <c r="SC196"/>
      <c r="SD196"/>
      <c r="SE196"/>
      <c r="SF196"/>
      <c r="SG196"/>
      <c r="SH196"/>
      <c r="SI196"/>
      <c r="SJ196"/>
      <c r="SK196"/>
      <c r="SL196"/>
      <c r="SM196"/>
      <c r="SN196"/>
      <c r="SO196"/>
      <c r="SP196"/>
      <c r="SQ196"/>
      <c r="SR196"/>
      <c r="SS196"/>
      <c r="ST196"/>
      <c r="SU196"/>
      <c r="SV196"/>
      <c r="SW196"/>
      <c r="SX196"/>
      <c r="SY196"/>
      <c r="SZ196"/>
      <c r="TA196"/>
      <c r="TB196"/>
      <c r="TC196"/>
      <c r="TD196"/>
      <c r="TE196"/>
      <c r="TF196"/>
      <c r="TG196"/>
      <c r="TH196"/>
      <c r="TI196"/>
      <c r="TJ196"/>
      <c r="TK196"/>
      <c r="TL196"/>
      <c r="TM196"/>
      <c r="TN196"/>
      <c r="TO196"/>
      <c r="TP196"/>
      <c r="TQ196"/>
      <c r="TR196"/>
      <c r="TS196"/>
      <c r="TT196"/>
      <c r="TU196"/>
      <c r="TV196"/>
      <c r="TW196"/>
      <c r="TX196"/>
      <c r="TY196"/>
      <c r="TZ196"/>
      <c r="UA196"/>
      <c r="UB196"/>
      <c r="UC196"/>
      <c r="UD196"/>
      <c r="UE196"/>
      <c r="UF196"/>
      <c r="UG196"/>
      <c r="UH196"/>
      <c r="UI196"/>
      <c r="UJ196"/>
      <c r="UK196"/>
      <c r="UL196"/>
      <c r="UM196"/>
      <c r="UN196"/>
      <c r="UO196"/>
      <c r="UP196"/>
      <c r="UQ196"/>
      <c r="UR196"/>
      <c r="US196"/>
      <c r="UT196"/>
      <c r="UU196"/>
      <c r="UV196"/>
      <c r="UW196"/>
      <c r="UX196"/>
      <c r="UY196"/>
      <c r="UZ196"/>
      <c r="VA196"/>
      <c r="VB196"/>
      <c r="VC196"/>
      <c r="VD196"/>
      <c r="VE196"/>
      <c r="VF196"/>
      <c r="VG196"/>
      <c r="VH196"/>
      <c r="VI196"/>
      <c r="VJ196"/>
      <c r="VK196"/>
      <c r="VL196"/>
      <c r="VM196"/>
      <c r="VN196"/>
      <c r="VO196"/>
      <c r="VP196"/>
      <c r="VQ196"/>
      <c r="VR196"/>
      <c r="VS196"/>
      <c r="VT196"/>
      <c r="VU196"/>
      <c r="VV196"/>
      <c r="VW196"/>
      <c r="VX196"/>
      <c r="VY196"/>
      <c r="VZ196"/>
      <c r="WA196"/>
      <c r="WB196"/>
      <c r="WC196"/>
      <c r="WD196"/>
      <c r="WE196"/>
      <c r="WF196"/>
      <c r="WG196"/>
      <c r="WH196"/>
      <c r="WI196"/>
      <c r="WJ196"/>
      <c r="WK196"/>
      <c r="WL196"/>
      <c r="WM196"/>
      <c r="WN196"/>
      <c r="WO196"/>
      <c r="WP196"/>
      <c r="WQ196"/>
      <c r="WR196"/>
      <c r="WS196"/>
      <c r="WT196"/>
      <c r="WU196"/>
      <c r="WV196"/>
      <c r="WW196"/>
      <c r="WX196"/>
      <c r="WY196"/>
      <c r="WZ196"/>
      <c r="XA196"/>
      <c r="XB196"/>
      <c r="XC196"/>
      <c r="XD196"/>
      <c r="XE196"/>
      <c r="XF196"/>
      <c r="XG196"/>
      <c r="XH196"/>
      <c r="XI196"/>
      <c r="XJ196"/>
      <c r="XK196"/>
      <c r="XL196"/>
      <c r="XM196"/>
      <c r="XN196"/>
      <c r="XO196"/>
      <c r="XP196"/>
      <c r="XQ196"/>
      <c r="XR196"/>
      <c r="XS196"/>
      <c r="XT196"/>
      <c r="XU196"/>
      <c r="XV196"/>
      <c r="XW196"/>
      <c r="XX196"/>
      <c r="XY196"/>
      <c r="XZ196"/>
      <c r="YA196"/>
      <c r="YB196"/>
      <c r="YC196"/>
      <c r="YD196"/>
      <c r="YE196"/>
      <c r="YF196"/>
      <c r="YG196"/>
      <c r="YH196"/>
      <c r="YI196"/>
      <c r="YJ196"/>
      <c r="YK196"/>
      <c r="YL196"/>
      <c r="YM196"/>
      <c r="YN196"/>
      <c r="YO196"/>
      <c r="YP196"/>
      <c r="YQ196"/>
      <c r="YR196"/>
      <c r="YS196"/>
      <c r="YT196"/>
      <c r="YU196"/>
      <c r="YV196"/>
      <c r="YW196"/>
      <c r="YX196"/>
      <c r="YY196"/>
      <c r="YZ196"/>
      <c r="ZA196"/>
      <c r="ZB196"/>
      <c r="ZC196"/>
      <c r="ZD196"/>
      <c r="ZE196"/>
      <c r="ZF196"/>
      <c r="ZG196"/>
      <c r="ZH196"/>
      <c r="ZI196"/>
      <c r="ZJ196"/>
      <c r="ZK196"/>
      <c r="ZL196"/>
      <c r="ZM196"/>
      <c r="ZN196"/>
      <c r="ZO196"/>
      <c r="ZP196"/>
      <c r="ZQ196"/>
      <c r="ZR196"/>
      <c r="ZS196"/>
      <c r="ZT196"/>
      <c r="ZU196"/>
      <c r="ZV196"/>
      <c r="ZW196"/>
      <c r="ZX196"/>
      <c r="ZY196"/>
      <c r="ZZ196"/>
    </row>
    <row r="197" spans="1:702" s="18" customFormat="1">
      <c r="A197" s="16" t="s">
        <v>189</v>
      </c>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c r="LQ197"/>
      <c r="LR197"/>
      <c r="LS197"/>
      <c r="LT197"/>
      <c r="LU197"/>
      <c r="LV197"/>
      <c r="LW197"/>
      <c r="LX197"/>
      <c r="LY197"/>
      <c r="LZ197"/>
      <c r="MA197"/>
      <c r="MB197"/>
      <c r="MC197"/>
      <c r="MD197"/>
      <c r="ME197"/>
      <c r="MF197"/>
      <c r="MG197"/>
      <c r="MH197"/>
      <c r="MI197"/>
      <c r="MJ197"/>
      <c r="MK197"/>
      <c r="ML197"/>
      <c r="MM197"/>
      <c r="MN197"/>
      <c r="MO197"/>
      <c r="MP197"/>
      <c r="MQ197"/>
      <c r="MR197"/>
      <c r="MS197"/>
      <c r="MT197"/>
      <c r="MU197"/>
      <c r="MV197"/>
      <c r="MW197"/>
      <c r="MX197"/>
      <c r="MY197"/>
      <c r="MZ197"/>
      <c r="NA197"/>
      <c r="NB197"/>
      <c r="NC197"/>
      <c r="ND197"/>
      <c r="NE197"/>
      <c r="NF197"/>
      <c r="NG197"/>
      <c r="NH197"/>
      <c r="NI197"/>
      <c r="NJ197"/>
      <c r="NK197"/>
      <c r="NL197"/>
      <c r="NM197"/>
      <c r="NN197"/>
      <c r="NO197"/>
      <c r="NP197"/>
      <c r="NQ197"/>
      <c r="NR197"/>
      <c r="NS197"/>
      <c r="NT197"/>
      <c r="NU197"/>
      <c r="NV197"/>
      <c r="NW197"/>
      <c r="NX197"/>
      <c r="NY197"/>
      <c r="NZ197"/>
      <c r="OA197"/>
      <c r="OB197"/>
      <c r="OC197"/>
      <c r="OD197"/>
      <c r="OE197"/>
      <c r="OF197"/>
      <c r="OG197"/>
      <c r="OH197"/>
      <c r="OI197"/>
      <c r="OJ197"/>
      <c r="OK197"/>
      <c r="OL197"/>
      <c r="OM197"/>
      <c r="ON197"/>
      <c r="OO197"/>
      <c r="OP197"/>
      <c r="OQ197"/>
      <c r="OR197"/>
      <c r="OS197"/>
      <c r="OT197"/>
      <c r="OU197"/>
      <c r="OV197"/>
      <c r="OW197"/>
      <c r="OX197"/>
      <c r="OY197"/>
      <c r="OZ197"/>
      <c r="PA197"/>
      <c r="PB197"/>
      <c r="PC197"/>
      <c r="PD197"/>
      <c r="PE197"/>
      <c r="PF197"/>
      <c r="PG197"/>
      <c r="PH197"/>
      <c r="PI197"/>
      <c r="PJ197"/>
      <c r="PK197"/>
      <c r="PL197"/>
      <c r="PM197"/>
      <c r="PN197"/>
      <c r="PO197"/>
      <c r="PP197"/>
      <c r="PQ197"/>
      <c r="PR197"/>
      <c r="PS197"/>
      <c r="PT197"/>
      <c r="PU197"/>
      <c r="PV197"/>
      <c r="PW197"/>
      <c r="PX197"/>
      <c r="PY197"/>
      <c r="PZ197"/>
      <c r="QA197"/>
      <c r="QB197"/>
      <c r="QC197"/>
      <c r="QD197"/>
      <c r="QE197"/>
      <c r="QF197"/>
      <c r="QG197"/>
      <c r="QH197"/>
      <c r="QI197"/>
      <c r="QJ197"/>
      <c r="QK197"/>
      <c r="QL197"/>
      <c r="QM197"/>
      <c r="QN197"/>
      <c r="QO197"/>
      <c r="QP197"/>
      <c r="QQ197"/>
      <c r="QR197"/>
      <c r="QS197"/>
      <c r="QT197"/>
      <c r="QU197"/>
      <c r="QV197"/>
      <c r="QW197"/>
      <c r="QX197"/>
      <c r="QY197"/>
      <c r="QZ197"/>
      <c r="RA197"/>
      <c r="RB197"/>
      <c r="RC197"/>
      <c r="RD197"/>
      <c r="RE197"/>
      <c r="RF197"/>
      <c r="RG197"/>
      <c r="RH197"/>
      <c r="RI197"/>
      <c r="RJ197"/>
      <c r="RK197"/>
      <c r="RL197"/>
      <c r="RM197"/>
      <c r="RN197"/>
      <c r="RO197"/>
      <c r="RP197"/>
      <c r="RQ197"/>
      <c r="RR197"/>
      <c r="RS197"/>
      <c r="RT197"/>
      <c r="RU197"/>
      <c r="RV197"/>
      <c r="RW197"/>
      <c r="RX197"/>
      <c r="RY197"/>
      <c r="RZ197"/>
      <c r="SA197"/>
      <c r="SB197"/>
      <c r="SC197"/>
      <c r="SD197"/>
      <c r="SE197"/>
      <c r="SF197"/>
      <c r="SG197"/>
      <c r="SH197"/>
      <c r="SI197"/>
      <c r="SJ197"/>
      <c r="SK197"/>
      <c r="SL197"/>
      <c r="SM197"/>
      <c r="SN197"/>
      <c r="SO197"/>
      <c r="SP197"/>
      <c r="SQ197"/>
      <c r="SR197"/>
      <c r="SS197"/>
      <c r="ST197"/>
      <c r="SU197"/>
      <c r="SV197"/>
      <c r="SW197"/>
      <c r="SX197"/>
      <c r="SY197"/>
      <c r="SZ197"/>
      <c r="TA197"/>
      <c r="TB197"/>
      <c r="TC197"/>
      <c r="TD197"/>
      <c r="TE197"/>
      <c r="TF197"/>
      <c r="TG197"/>
      <c r="TH197"/>
      <c r="TI197"/>
      <c r="TJ197"/>
      <c r="TK197"/>
      <c r="TL197"/>
      <c r="TM197"/>
      <c r="TN197"/>
      <c r="TO197"/>
      <c r="TP197"/>
      <c r="TQ197"/>
      <c r="TR197"/>
      <c r="TS197"/>
      <c r="TT197"/>
      <c r="TU197"/>
      <c r="TV197"/>
      <c r="TW197"/>
      <c r="TX197"/>
      <c r="TY197"/>
      <c r="TZ197"/>
      <c r="UA197"/>
      <c r="UB197"/>
      <c r="UC197"/>
      <c r="UD197"/>
      <c r="UE197"/>
      <c r="UF197"/>
      <c r="UG197"/>
      <c r="UH197"/>
      <c r="UI197"/>
      <c r="UJ197"/>
      <c r="UK197"/>
      <c r="UL197"/>
      <c r="UM197"/>
      <c r="UN197"/>
      <c r="UO197"/>
      <c r="UP197"/>
      <c r="UQ197"/>
      <c r="UR197"/>
      <c r="US197"/>
      <c r="UT197"/>
      <c r="UU197"/>
      <c r="UV197"/>
      <c r="UW197"/>
      <c r="UX197"/>
      <c r="UY197"/>
      <c r="UZ197"/>
      <c r="VA197"/>
      <c r="VB197"/>
      <c r="VC197"/>
      <c r="VD197"/>
      <c r="VE197"/>
      <c r="VF197"/>
      <c r="VG197"/>
      <c r="VH197"/>
      <c r="VI197"/>
      <c r="VJ197"/>
      <c r="VK197"/>
      <c r="VL197"/>
      <c r="VM197"/>
      <c r="VN197"/>
      <c r="VO197"/>
      <c r="VP197"/>
      <c r="VQ197"/>
      <c r="VR197"/>
      <c r="VS197"/>
      <c r="VT197"/>
      <c r="VU197"/>
      <c r="VV197"/>
      <c r="VW197"/>
      <c r="VX197"/>
      <c r="VY197"/>
      <c r="VZ197"/>
      <c r="WA197"/>
      <c r="WB197"/>
      <c r="WC197"/>
      <c r="WD197"/>
      <c r="WE197"/>
      <c r="WF197"/>
      <c r="WG197"/>
      <c r="WH197"/>
      <c r="WI197"/>
      <c r="WJ197"/>
      <c r="WK197"/>
      <c r="WL197"/>
      <c r="WM197"/>
      <c r="WN197"/>
      <c r="WO197"/>
      <c r="WP197"/>
      <c r="WQ197"/>
      <c r="WR197"/>
      <c r="WS197"/>
      <c r="WT197"/>
      <c r="WU197"/>
      <c r="WV197"/>
      <c r="WW197"/>
      <c r="WX197"/>
      <c r="WY197"/>
      <c r="WZ197"/>
      <c r="XA197"/>
      <c r="XB197"/>
      <c r="XC197"/>
      <c r="XD197"/>
      <c r="XE197"/>
      <c r="XF197"/>
      <c r="XG197"/>
      <c r="XH197"/>
      <c r="XI197"/>
      <c r="XJ197"/>
      <c r="XK197"/>
      <c r="XL197"/>
      <c r="XM197"/>
      <c r="XN197"/>
      <c r="XO197"/>
      <c r="XP197"/>
      <c r="XQ197"/>
      <c r="XR197"/>
      <c r="XS197"/>
      <c r="XT197"/>
      <c r="XU197"/>
      <c r="XV197"/>
      <c r="XW197"/>
      <c r="XX197"/>
      <c r="XY197"/>
      <c r="XZ197"/>
      <c r="YA197"/>
      <c r="YB197"/>
      <c r="YC197"/>
      <c r="YD197"/>
      <c r="YE197"/>
      <c r="YF197"/>
      <c r="YG197"/>
      <c r="YH197"/>
      <c r="YI197"/>
      <c r="YJ197"/>
      <c r="YK197"/>
      <c r="YL197"/>
      <c r="YM197"/>
      <c r="YN197"/>
      <c r="YO197"/>
      <c r="YP197"/>
      <c r="YQ197"/>
      <c r="YR197"/>
      <c r="YS197"/>
      <c r="YT197"/>
      <c r="YU197"/>
      <c r="YV197"/>
      <c r="YW197"/>
      <c r="YX197"/>
      <c r="YY197"/>
      <c r="YZ197"/>
      <c r="ZA197"/>
      <c r="ZB197"/>
      <c r="ZC197"/>
      <c r="ZD197"/>
      <c r="ZE197"/>
      <c r="ZF197"/>
      <c r="ZG197"/>
      <c r="ZH197"/>
      <c r="ZI197"/>
      <c r="ZJ197"/>
      <c r="ZK197"/>
      <c r="ZL197"/>
      <c r="ZM197"/>
      <c r="ZN197"/>
      <c r="ZO197"/>
      <c r="ZP197"/>
      <c r="ZQ197"/>
      <c r="ZR197"/>
      <c r="ZS197"/>
      <c r="ZT197"/>
      <c r="ZU197"/>
      <c r="ZV197"/>
      <c r="ZW197"/>
      <c r="ZX197"/>
      <c r="ZY197"/>
      <c r="ZZ197"/>
    </row>
    <row r="198" spans="1:702" s="18" customFormat="1">
      <c r="A198" s="63" t="s">
        <v>326</v>
      </c>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c r="LQ198"/>
      <c r="LR198"/>
      <c r="LS198"/>
      <c r="LT198"/>
      <c r="LU198"/>
      <c r="LV198"/>
      <c r="LW198"/>
      <c r="LX198"/>
      <c r="LY198"/>
      <c r="LZ198"/>
      <c r="MA198"/>
      <c r="MB198"/>
      <c r="MC198"/>
      <c r="MD198"/>
      <c r="ME198"/>
      <c r="MF198"/>
      <c r="MG198"/>
      <c r="MH198"/>
      <c r="MI198"/>
      <c r="MJ198"/>
      <c r="MK198"/>
      <c r="ML198"/>
      <c r="MM198"/>
      <c r="MN198"/>
      <c r="MO198"/>
      <c r="MP198"/>
      <c r="MQ198"/>
      <c r="MR198"/>
      <c r="MS198"/>
      <c r="MT198"/>
      <c r="MU198"/>
      <c r="MV198"/>
      <c r="MW198"/>
      <c r="MX198"/>
      <c r="MY198"/>
      <c r="MZ198"/>
      <c r="NA198"/>
      <c r="NB198"/>
      <c r="NC198"/>
      <c r="ND198"/>
      <c r="NE198"/>
      <c r="NF198"/>
      <c r="NG198"/>
      <c r="NH198"/>
      <c r="NI198"/>
      <c r="NJ198"/>
      <c r="NK198"/>
      <c r="NL198"/>
      <c r="NM198"/>
      <c r="NN198"/>
      <c r="NO198"/>
      <c r="NP198"/>
      <c r="NQ198"/>
      <c r="NR198"/>
      <c r="NS198"/>
      <c r="NT198"/>
      <c r="NU198"/>
      <c r="NV198"/>
      <c r="NW198"/>
      <c r="NX198"/>
      <c r="NY198"/>
      <c r="NZ198"/>
      <c r="OA198"/>
      <c r="OB198"/>
      <c r="OC198"/>
      <c r="OD198"/>
      <c r="OE198"/>
      <c r="OF198"/>
      <c r="OG198"/>
      <c r="OH198"/>
      <c r="OI198"/>
      <c r="OJ198"/>
      <c r="OK198"/>
      <c r="OL198"/>
      <c r="OM198"/>
      <c r="ON198"/>
      <c r="OO198"/>
      <c r="OP198"/>
      <c r="OQ198"/>
      <c r="OR198"/>
      <c r="OS198"/>
      <c r="OT198"/>
      <c r="OU198"/>
      <c r="OV198"/>
      <c r="OW198"/>
      <c r="OX198"/>
      <c r="OY198"/>
      <c r="OZ198"/>
      <c r="PA198"/>
      <c r="PB198"/>
      <c r="PC198"/>
      <c r="PD198"/>
      <c r="PE198"/>
      <c r="PF198"/>
      <c r="PG198"/>
      <c r="PH198"/>
      <c r="PI198"/>
      <c r="PJ198"/>
      <c r="PK198"/>
      <c r="PL198"/>
      <c r="PM198"/>
      <c r="PN198"/>
      <c r="PO198"/>
      <c r="PP198"/>
      <c r="PQ198"/>
      <c r="PR198"/>
      <c r="PS198"/>
      <c r="PT198"/>
      <c r="PU198"/>
      <c r="PV198"/>
      <c r="PW198"/>
      <c r="PX198"/>
      <c r="PY198"/>
      <c r="PZ198"/>
      <c r="QA198"/>
      <c r="QB198"/>
      <c r="QC198"/>
      <c r="QD198"/>
      <c r="QE198"/>
      <c r="QF198"/>
      <c r="QG198"/>
      <c r="QH198"/>
      <c r="QI198"/>
      <c r="QJ198"/>
      <c r="QK198"/>
      <c r="QL198"/>
      <c r="QM198"/>
      <c r="QN198"/>
      <c r="QO198"/>
      <c r="QP198"/>
      <c r="QQ198"/>
      <c r="QR198"/>
      <c r="QS198"/>
      <c r="QT198"/>
      <c r="QU198"/>
      <c r="QV198"/>
      <c r="QW198"/>
      <c r="QX198"/>
      <c r="QY198"/>
      <c r="QZ198"/>
      <c r="RA198"/>
      <c r="RB198"/>
      <c r="RC198"/>
      <c r="RD198"/>
      <c r="RE198"/>
      <c r="RF198"/>
      <c r="RG198"/>
      <c r="RH198"/>
      <c r="RI198"/>
      <c r="RJ198"/>
      <c r="RK198"/>
      <c r="RL198"/>
      <c r="RM198"/>
      <c r="RN198"/>
      <c r="RO198"/>
      <c r="RP198"/>
      <c r="RQ198"/>
      <c r="RR198"/>
      <c r="RS198"/>
      <c r="RT198"/>
      <c r="RU198"/>
      <c r="RV198"/>
      <c r="RW198"/>
      <c r="RX198"/>
      <c r="RY198"/>
      <c r="RZ198"/>
      <c r="SA198"/>
      <c r="SB198"/>
      <c r="SC198"/>
      <c r="SD198"/>
      <c r="SE198"/>
      <c r="SF198"/>
      <c r="SG198"/>
      <c r="SH198"/>
      <c r="SI198"/>
      <c r="SJ198"/>
      <c r="SK198"/>
      <c r="SL198"/>
      <c r="SM198"/>
      <c r="SN198"/>
      <c r="SO198"/>
      <c r="SP198"/>
      <c r="SQ198"/>
      <c r="SR198"/>
      <c r="SS198"/>
      <c r="ST198"/>
      <c r="SU198"/>
      <c r="SV198"/>
      <c r="SW198"/>
      <c r="SX198"/>
      <c r="SY198"/>
      <c r="SZ198"/>
      <c r="TA198"/>
      <c r="TB198"/>
      <c r="TC198"/>
      <c r="TD198"/>
      <c r="TE198"/>
      <c r="TF198"/>
      <c r="TG198"/>
      <c r="TH198"/>
      <c r="TI198"/>
      <c r="TJ198"/>
      <c r="TK198"/>
      <c r="TL198"/>
      <c r="TM198"/>
      <c r="TN198"/>
      <c r="TO198"/>
      <c r="TP198"/>
      <c r="TQ198"/>
      <c r="TR198"/>
      <c r="TS198"/>
      <c r="TT198"/>
      <c r="TU198"/>
      <c r="TV198"/>
      <c r="TW198"/>
      <c r="TX198"/>
      <c r="TY198"/>
      <c r="TZ198"/>
      <c r="UA198"/>
      <c r="UB198"/>
      <c r="UC198"/>
      <c r="UD198"/>
      <c r="UE198"/>
      <c r="UF198"/>
      <c r="UG198"/>
      <c r="UH198"/>
      <c r="UI198"/>
      <c r="UJ198"/>
      <c r="UK198"/>
      <c r="UL198"/>
      <c r="UM198"/>
      <c r="UN198"/>
      <c r="UO198"/>
      <c r="UP198"/>
      <c r="UQ198"/>
      <c r="UR198"/>
      <c r="US198"/>
      <c r="UT198"/>
      <c r="UU198"/>
      <c r="UV198"/>
      <c r="UW198"/>
      <c r="UX198"/>
      <c r="UY198"/>
      <c r="UZ198"/>
      <c r="VA198"/>
      <c r="VB198"/>
      <c r="VC198"/>
      <c r="VD198"/>
      <c r="VE198"/>
      <c r="VF198"/>
      <c r="VG198"/>
      <c r="VH198"/>
      <c r="VI198"/>
      <c r="VJ198"/>
      <c r="VK198"/>
      <c r="VL198"/>
      <c r="VM198"/>
      <c r="VN198"/>
      <c r="VO198"/>
      <c r="VP198"/>
      <c r="VQ198"/>
      <c r="VR198"/>
      <c r="VS198"/>
      <c r="VT198"/>
      <c r="VU198"/>
      <c r="VV198"/>
      <c r="VW198"/>
      <c r="VX198"/>
      <c r="VY198"/>
      <c r="VZ198"/>
      <c r="WA198"/>
      <c r="WB198"/>
      <c r="WC198"/>
      <c r="WD198"/>
      <c r="WE198"/>
      <c r="WF198"/>
      <c r="WG198"/>
      <c r="WH198"/>
      <c r="WI198"/>
      <c r="WJ198"/>
      <c r="WK198"/>
      <c r="WL198"/>
      <c r="WM198"/>
      <c r="WN198"/>
      <c r="WO198"/>
      <c r="WP198"/>
      <c r="WQ198"/>
      <c r="WR198"/>
      <c r="WS198"/>
      <c r="WT198"/>
      <c r="WU198"/>
      <c r="WV198"/>
      <c r="WW198"/>
      <c r="WX198"/>
      <c r="WY198"/>
      <c r="WZ198"/>
      <c r="XA198"/>
      <c r="XB198"/>
      <c r="XC198"/>
      <c r="XD198"/>
      <c r="XE198"/>
      <c r="XF198"/>
      <c r="XG198"/>
      <c r="XH198"/>
      <c r="XI198"/>
      <c r="XJ198"/>
      <c r="XK198"/>
      <c r="XL198"/>
      <c r="XM198"/>
      <c r="XN198"/>
      <c r="XO198"/>
      <c r="XP198"/>
      <c r="XQ198"/>
      <c r="XR198"/>
      <c r="XS198"/>
      <c r="XT198"/>
      <c r="XU198"/>
      <c r="XV198"/>
      <c r="XW198"/>
      <c r="XX198"/>
      <c r="XY198"/>
      <c r="XZ198"/>
      <c r="YA198"/>
      <c r="YB198"/>
      <c r="YC198"/>
      <c r="YD198"/>
      <c r="YE198"/>
      <c r="YF198"/>
      <c r="YG198"/>
      <c r="YH198"/>
      <c r="YI198"/>
      <c r="YJ198"/>
      <c r="YK198"/>
      <c r="YL198"/>
      <c r="YM198"/>
      <c r="YN198"/>
      <c r="YO198"/>
      <c r="YP198"/>
      <c r="YQ198"/>
      <c r="YR198"/>
      <c r="YS198"/>
      <c r="YT198"/>
      <c r="YU198"/>
      <c r="YV198"/>
      <c r="YW198"/>
      <c r="YX198"/>
      <c r="YY198"/>
      <c r="YZ198"/>
      <c r="ZA198"/>
      <c r="ZB198"/>
      <c r="ZC198"/>
      <c r="ZD198"/>
      <c r="ZE198"/>
      <c r="ZF198"/>
      <c r="ZG198"/>
      <c r="ZH198"/>
      <c r="ZI198"/>
      <c r="ZJ198"/>
      <c r="ZK198"/>
      <c r="ZL198"/>
      <c r="ZM198"/>
      <c r="ZN198"/>
      <c r="ZO198"/>
      <c r="ZP198"/>
      <c r="ZQ198"/>
      <c r="ZR198"/>
      <c r="ZS198"/>
      <c r="ZT198"/>
      <c r="ZU198"/>
      <c r="ZV198"/>
      <c r="ZW198"/>
      <c r="ZX198"/>
      <c r="ZY198"/>
      <c r="ZZ198"/>
    </row>
    <row r="199" spans="1:702" s="18" customFormat="1">
      <c r="A199" s="149" t="s">
        <v>327</v>
      </c>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c r="LQ199"/>
      <c r="LR199"/>
      <c r="LS199"/>
      <c r="LT199"/>
      <c r="LU199"/>
      <c r="LV199"/>
      <c r="LW199"/>
      <c r="LX199"/>
      <c r="LY199"/>
      <c r="LZ199"/>
      <c r="MA199"/>
      <c r="MB199"/>
      <c r="MC199"/>
      <c r="MD199"/>
      <c r="ME199"/>
      <c r="MF199"/>
      <c r="MG199"/>
      <c r="MH199"/>
      <c r="MI199"/>
      <c r="MJ199"/>
      <c r="MK199"/>
      <c r="ML199"/>
      <c r="MM199"/>
      <c r="MN199"/>
      <c r="MO199"/>
      <c r="MP199"/>
      <c r="MQ199"/>
      <c r="MR199"/>
      <c r="MS199"/>
      <c r="MT199"/>
      <c r="MU199"/>
      <c r="MV199"/>
      <c r="MW199"/>
      <c r="MX199"/>
      <c r="MY199"/>
      <c r="MZ199"/>
      <c r="NA199"/>
      <c r="NB199"/>
      <c r="NC199"/>
      <c r="ND199"/>
      <c r="NE199"/>
      <c r="NF199"/>
      <c r="NG199"/>
      <c r="NH199"/>
      <c r="NI199"/>
      <c r="NJ199"/>
      <c r="NK199"/>
      <c r="NL199"/>
      <c r="NM199"/>
      <c r="NN199"/>
      <c r="NO199"/>
      <c r="NP199"/>
      <c r="NQ199"/>
      <c r="NR199"/>
      <c r="NS199"/>
      <c r="NT199"/>
      <c r="NU199"/>
      <c r="NV199"/>
      <c r="NW199"/>
      <c r="NX199"/>
      <c r="NY199"/>
      <c r="NZ199"/>
      <c r="OA199"/>
      <c r="OB199"/>
      <c r="OC199"/>
      <c r="OD199"/>
      <c r="OE199"/>
      <c r="OF199"/>
      <c r="OG199"/>
      <c r="OH199"/>
      <c r="OI199"/>
      <c r="OJ199"/>
      <c r="OK199"/>
      <c r="OL199"/>
      <c r="OM199"/>
      <c r="ON199"/>
      <c r="OO199"/>
      <c r="OP199"/>
      <c r="OQ199"/>
      <c r="OR199"/>
      <c r="OS199"/>
      <c r="OT199"/>
      <c r="OU199"/>
      <c r="OV199"/>
      <c r="OW199"/>
      <c r="OX199"/>
      <c r="OY199"/>
      <c r="OZ199"/>
      <c r="PA199"/>
      <c r="PB199"/>
      <c r="PC199"/>
      <c r="PD199"/>
      <c r="PE199"/>
      <c r="PF199"/>
      <c r="PG199"/>
      <c r="PH199"/>
      <c r="PI199"/>
      <c r="PJ199"/>
      <c r="PK199"/>
      <c r="PL199"/>
      <c r="PM199"/>
      <c r="PN199"/>
      <c r="PO199"/>
      <c r="PP199"/>
      <c r="PQ199"/>
      <c r="PR199"/>
      <c r="PS199"/>
      <c r="PT199"/>
      <c r="PU199"/>
      <c r="PV199"/>
      <c r="PW199"/>
      <c r="PX199"/>
      <c r="PY199"/>
      <c r="PZ199"/>
      <c r="QA199"/>
      <c r="QB199"/>
      <c r="QC199"/>
      <c r="QD199"/>
      <c r="QE199"/>
      <c r="QF199"/>
      <c r="QG199"/>
      <c r="QH199"/>
      <c r="QI199"/>
      <c r="QJ199"/>
      <c r="QK199"/>
      <c r="QL199"/>
      <c r="QM199"/>
      <c r="QN199"/>
      <c r="QO199"/>
      <c r="QP199"/>
      <c r="QQ199"/>
      <c r="QR199"/>
      <c r="QS199"/>
      <c r="QT199"/>
      <c r="QU199"/>
      <c r="QV199"/>
      <c r="QW199"/>
      <c r="QX199"/>
      <c r="QY199"/>
      <c r="QZ199"/>
      <c r="RA199"/>
      <c r="RB199"/>
      <c r="RC199"/>
      <c r="RD199"/>
      <c r="RE199"/>
      <c r="RF199"/>
      <c r="RG199"/>
      <c r="RH199"/>
      <c r="RI199"/>
      <c r="RJ199"/>
      <c r="RK199"/>
      <c r="RL199"/>
      <c r="RM199"/>
      <c r="RN199"/>
      <c r="RO199"/>
      <c r="RP199"/>
      <c r="RQ199"/>
      <c r="RR199"/>
      <c r="RS199"/>
      <c r="RT199"/>
      <c r="RU199"/>
      <c r="RV199"/>
      <c r="RW199"/>
      <c r="RX199"/>
      <c r="RY199"/>
      <c r="RZ199"/>
      <c r="SA199"/>
      <c r="SB199"/>
      <c r="SC199"/>
      <c r="SD199"/>
      <c r="SE199"/>
      <c r="SF199"/>
      <c r="SG199"/>
      <c r="SH199"/>
      <c r="SI199"/>
      <c r="SJ199"/>
      <c r="SK199"/>
      <c r="SL199"/>
      <c r="SM199"/>
      <c r="SN199"/>
      <c r="SO199"/>
      <c r="SP199"/>
      <c r="SQ199"/>
      <c r="SR199"/>
      <c r="SS199"/>
      <c r="ST199"/>
      <c r="SU199"/>
      <c r="SV199"/>
      <c r="SW199"/>
      <c r="SX199"/>
      <c r="SY199"/>
      <c r="SZ199"/>
      <c r="TA199"/>
      <c r="TB199"/>
      <c r="TC199"/>
      <c r="TD199"/>
      <c r="TE199"/>
      <c r="TF199"/>
      <c r="TG199"/>
      <c r="TH199"/>
      <c r="TI199"/>
      <c r="TJ199"/>
      <c r="TK199"/>
      <c r="TL199"/>
      <c r="TM199"/>
      <c r="TN199"/>
      <c r="TO199"/>
      <c r="TP199"/>
      <c r="TQ199"/>
      <c r="TR199"/>
      <c r="TS199"/>
      <c r="TT199"/>
      <c r="TU199"/>
      <c r="TV199"/>
      <c r="TW199"/>
      <c r="TX199"/>
      <c r="TY199"/>
      <c r="TZ199"/>
      <c r="UA199"/>
      <c r="UB199"/>
      <c r="UC199"/>
      <c r="UD199"/>
      <c r="UE199"/>
      <c r="UF199"/>
      <c r="UG199"/>
      <c r="UH199"/>
      <c r="UI199"/>
      <c r="UJ199"/>
      <c r="UK199"/>
      <c r="UL199"/>
      <c r="UM199"/>
      <c r="UN199"/>
      <c r="UO199"/>
      <c r="UP199"/>
      <c r="UQ199"/>
      <c r="UR199"/>
      <c r="US199"/>
      <c r="UT199"/>
      <c r="UU199"/>
      <c r="UV199"/>
      <c r="UW199"/>
      <c r="UX199"/>
      <c r="UY199"/>
      <c r="UZ199"/>
      <c r="VA199"/>
      <c r="VB199"/>
      <c r="VC199"/>
      <c r="VD199"/>
      <c r="VE199"/>
      <c r="VF199"/>
      <c r="VG199"/>
      <c r="VH199"/>
      <c r="VI199"/>
      <c r="VJ199"/>
      <c r="VK199"/>
      <c r="VL199"/>
      <c r="VM199"/>
      <c r="VN199"/>
      <c r="VO199"/>
      <c r="VP199"/>
      <c r="VQ199"/>
      <c r="VR199"/>
      <c r="VS199"/>
      <c r="VT199"/>
      <c r="VU199"/>
      <c r="VV199"/>
      <c r="VW199"/>
      <c r="VX199"/>
      <c r="VY199"/>
      <c r="VZ199"/>
      <c r="WA199"/>
      <c r="WB199"/>
      <c r="WC199"/>
      <c r="WD199"/>
      <c r="WE199"/>
      <c r="WF199"/>
      <c r="WG199"/>
      <c r="WH199"/>
      <c r="WI199"/>
      <c r="WJ199"/>
      <c r="WK199"/>
      <c r="WL199"/>
      <c r="WM199"/>
      <c r="WN199"/>
      <c r="WO199"/>
      <c r="WP199"/>
      <c r="WQ199"/>
      <c r="WR199"/>
      <c r="WS199"/>
      <c r="WT199"/>
      <c r="WU199"/>
      <c r="WV199"/>
      <c r="WW199"/>
      <c r="WX199"/>
      <c r="WY199"/>
      <c r="WZ199"/>
      <c r="XA199"/>
      <c r="XB199"/>
      <c r="XC199"/>
      <c r="XD199"/>
      <c r="XE199"/>
      <c r="XF199"/>
      <c r="XG199"/>
      <c r="XH199"/>
      <c r="XI199"/>
      <c r="XJ199"/>
      <c r="XK199"/>
      <c r="XL199"/>
      <c r="XM199"/>
      <c r="XN199"/>
      <c r="XO199"/>
      <c r="XP199"/>
      <c r="XQ199"/>
      <c r="XR199"/>
      <c r="XS199"/>
      <c r="XT199"/>
      <c r="XU199"/>
      <c r="XV199"/>
      <c r="XW199"/>
      <c r="XX199"/>
      <c r="XY199"/>
      <c r="XZ199"/>
      <c r="YA199"/>
      <c r="YB199"/>
      <c r="YC199"/>
      <c r="YD199"/>
      <c r="YE199"/>
      <c r="YF199"/>
      <c r="YG199"/>
      <c r="YH199"/>
      <c r="YI199"/>
      <c r="YJ199"/>
      <c r="YK199"/>
      <c r="YL199"/>
      <c r="YM199"/>
      <c r="YN199"/>
      <c r="YO199"/>
      <c r="YP199"/>
      <c r="YQ199"/>
      <c r="YR199"/>
      <c r="YS199"/>
      <c r="YT199"/>
      <c r="YU199"/>
      <c r="YV199"/>
      <c r="YW199"/>
      <c r="YX199"/>
      <c r="YY199"/>
      <c r="YZ199"/>
      <c r="ZA199"/>
      <c r="ZB199"/>
      <c r="ZC199"/>
      <c r="ZD199"/>
      <c r="ZE199"/>
      <c r="ZF199"/>
      <c r="ZG199"/>
      <c r="ZH199"/>
      <c r="ZI199"/>
      <c r="ZJ199"/>
      <c r="ZK199"/>
      <c r="ZL199"/>
      <c r="ZM199"/>
      <c r="ZN199"/>
      <c r="ZO199"/>
      <c r="ZP199"/>
      <c r="ZQ199"/>
      <c r="ZR199"/>
      <c r="ZS199"/>
      <c r="ZT199"/>
      <c r="ZU199"/>
      <c r="ZV199"/>
      <c r="ZW199"/>
      <c r="ZX199"/>
      <c r="ZY199"/>
      <c r="ZZ199"/>
    </row>
    <row r="200" spans="1:702" s="18" customFormat="1">
      <c r="A200" s="16" t="s">
        <v>175</v>
      </c>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c r="LQ200"/>
      <c r="LR200"/>
      <c r="LS200"/>
      <c r="LT200"/>
      <c r="LU200"/>
      <c r="LV200"/>
      <c r="LW200"/>
      <c r="LX200"/>
      <c r="LY200"/>
      <c r="LZ200"/>
      <c r="MA200"/>
      <c r="MB200"/>
      <c r="MC200"/>
      <c r="MD200"/>
      <c r="ME200"/>
      <c r="MF200"/>
      <c r="MG200"/>
      <c r="MH200"/>
      <c r="MI200"/>
      <c r="MJ200"/>
      <c r="MK200"/>
      <c r="ML200"/>
      <c r="MM200"/>
      <c r="MN200"/>
      <c r="MO200"/>
      <c r="MP200"/>
      <c r="MQ200"/>
      <c r="MR200"/>
      <c r="MS200"/>
      <c r="MT200"/>
      <c r="MU200"/>
      <c r="MV200"/>
      <c r="MW200"/>
      <c r="MX200"/>
      <c r="MY200"/>
      <c r="MZ200"/>
      <c r="NA200"/>
      <c r="NB200"/>
      <c r="NC200"/>
      <c r="ND200"/>
      <c r="NE200"/>
      <c r="NF200"/>
      <c r="NG200"/>
      <c r="NH200"/>
      <c r="NI200"/>
      <c r="NJ200"/>
      <c r="NK200"/>
      <c r="NL200"/>
      <c r="NM200"/>
      <c r="NN200"/>
      <c r="NO200"/>
      <c r="NP200"/>
      <c r="NQ200"/>
      <c r="NR200"/>
      <c r="NS200"/>
      <c r="NT200"/>
      <c r="NU200"/>
      <c r="NV200"/>
      <c r="NW200"/>
      <c r="NX200"/>
      <c r="NY200"/>
      <c r="NZ200"/>
      <c r="OA200"/>
      <c r="OB200"/>
      <c r="OC200"/>
      <c r="OD200"/>
      <c r="OE200"/>
      <c r="OF200"/>
      <c r="OG200"/>
      <c r="OH200"/>
      <c r="OI200"/>
      <c r="OJ200"/>
      <c r="OK200"/>
      <c r="OL200"/>
      <c r="OM200"/>
      <c r="ON200"/>
      <c r="OO200"/>
      <c r="OP200"/>
      <c r="OQ200"/>
      <c r="OR200"/>
      <c r="OS200"/>
      <c r="OT200"/>
      <c r="OU200"/>
      <c r="OV200"/>
      <c r="OW200"/>
      <c r="OX200"/>
      <c r="OY200"/>
      <c r="OZ200"/>
      <c r="PA200"/>
      <c r="PB200"/>
      <c r="PC200"/>
      <c r="PD200"/>
      <c r="PE200"/>
      <c r="PF200"/>
      <c r="PG200"/>
      <c r="PH200"/>
      <c r="PI200"/>
      <c r="PJ200"/>
      <c r="PK200"/>
      <c r="PL200"/>
      <c r="PM200"/>
      <c r="PN200"/>
      <c r="PO200"/>
      <c r="PP200"/>
      <c r="PQ200"/>
      <c r="PR200"/>
      <c r="PS200"/>
      <c r="PT200"/>
      <c r="PU200"/>
      <c r="PV200"/>
      <c r="PW200"/>
      <c r="PX200"/>
      <c r="PY200"/>
      <c r="PZ200"/>
      <c r="QA200"/>
      <c r="QB200"/>
      <c r="QC200"/>
      <c r="QD200"/>
      <c r="QE200"/>
      <c r="QF200"/>
      <c r="QG200"/>
      <c r="QH200"/>
      <c r="QI200"/>
      <c r="QJ200"/>
      <c r="QK200"/>
      <c r="QL200"/>
      <c r="QM200"/>
      <c r="QN200"/>
      <c r="QO200"/>
      <c r="QP200"/>
      <c r="QQ200"/>
      <c r="QR200"/>
      <c r="QS200"/>
      <c r="QT200"/>
      <c r="QU200"/>
      <c r="QV200"/>
      <c r="QW200"/>
      <c r="QX200"/>
      <c r="QY200"/>
      <c r="QZ200"/>
      <c r="RA200"/>
      <c r="RB200"/>
      <c r="RC200"/>
      <c r="RD200"/>
      <c r="RE200"/>
      <c r="RF200"/>
      <c r="RG200"/>
      <c r="RH200"/>
      <c r="RI200"/>
      <c r="RJ200"/>
      <c r="RK200"/>
      <c r="RL200"/>
      <c r="RM200"/>
      <c r="RN200"/>
      <c r="RO200"/>
      <c r="RP200"/>
      <c r="RQ200"/>
      <c r="RR200"/>
      <c r="RS200"/>
      <c r="RT200"/>
      <c r="RU200"/>
      <c r="RV200"/>
      <c r="RW200"/>
      <c r="RX200"/>
      <c r="RY200"/>
      <c r="RZ200"/>
      <c r="SA200"/>
      <c r="SB200"/>
      <c r="SC200"/>
      <c r="SD200"/>
      <c r="SE200"/>
      <c r="SF200"/>
      <c r="SG200"/>
      <c r="SH200"/>
      <c r="SI200"/>
      <c r="SJ200"/>
      <c r="SK200"/>
      <c r="SL200"/>
      <c r="SM200"/>
      <c r="SN200"/>
      <c r="SO200"/>
      <c r="SP200"/>
      <c r="SQ200"/>
      <c r="SR200"/>
      <c r="SS200"/>
      <c r="ST200"/>
      <c r="SU200"/>
      <c r="SV200"/>
      <c r="SW200"/>
      <c r="SX200"/>
      <c r="SY200"/>
      <c r="SZ200"/>
      <c r="TA200"/>
      <c r="TB200"/>
      <c r="TC200"/>
      <c r="TD200"/>
      <c r="TE200"/>
      <c r="TF200"/>
      <c r="TG200"/>
      <c r="TH200"/>
      <c r="TI200"/>
      <c r="TJ200"/>
      <c r="TK200"/>
      <c r="TL200"/>
      <c r="TM200"/>
      <c r="TN200"/>
      <c r="TO200"/>
      <c r="TP200"/>
      <c r="TQ200"/>
      <c r="TR200"/>
      <c r="TS200"/>
      <c r="TT200"/>
      <c r="TU200"/>
      <c r="TV200"/>
      <c r="TW200"/>
      <c r="TX200"/>
      <c r="TY200"/>
      <c r="TZ200"/>
      <c r="UA200"/>
      <c r="UB200"/>
      <c r="UC200"/>
      <c r="UD200"/>
      <c r="UE200"/>
      <c r="UF200"/>
      <c r="UG200"/>
      <c r="UH200"/>
      <c r="UI200"/>
      <c r="UJ200"/>
      <c r="UK200"/>
      <c r="UL200"/>
      <c r="UM200"/>
      <c r="UN200"/>
      <c r="UO200"/>
      <c r="UP200"/>
      <c r="UQ200"/>
      <c r="UR200"/>
      <c r="US200"/>
      <c r="UT200"/>
      <c r="UU200"/>
      <c r="UV200"/>
      <c r="UW200"/>
      <c r="UX200"/>
      <c r="UY200"/>
      <c r="UZ200"/>
      <c r="VA200"/>
      <c r="VB200"/>
      <c r="VC200"/>
      <c r="VD200"/>
      <c r="VE200"/>
      <c r="VF200"/>
      <c r="VG200"/>
      <c r="VH200"/>
      <c r="VI200"/>
      <c r="VJ200"/>
      <c r="VK200"/>
      <c r="VL200"/>
      <c r="VM200"/>
      <c r="VN200"/>
      <c r="VO200"/>
      <c r="VP200"/>
      <c r="VQ200"/>
      <c r="VR200"/>
      <c r="VS200"/>
      <c r="VT200"/>
      <c r="VU200"/>
      <c r="VV200"/>
      <c r="VW200"/>
      <c r="VX200"/>
      <c r="VY200"/>
      <c r="VZ200"/>
      <c r="WA200"/>
      <c r="WB200"/>
      <c r="WC200"/>
      <c r="WD200"/>
      <c r="WE200"/>
      <c r="WF200"/>
      <c r="WG200"/>
      <c r="WH200"/>
      <c r="WI200"/>
      <c r="WJ200"/>
      <c r="WK200"/>
      <c r="WL200"/>
      <c r="WM200"/>
      <c r="WN200"/>
      <c r="WO200"/>
      <c r="WP200"/>
      <c r="WQ200"/>
      <c r="WR200"/>
      <c r="WS200"/>
      <c r="WT200"/>
      <c r="WU200"/>
      <c r="WV200"/>
      <c r="WW200"/>
      <c r="WX200"/>
      <c r="WY200"/>
      <c r="WZ200"/>
      <c r="XA200"/>
      <c r="XB200"/>
      <c r="XC200"/>
      <c r="XD200"/>
      <c r="XE200"/>
      <c r="XF200"/>
      <c r="XG200"/>
      <c r="XH200"/>
      <c r="XI200"/>
      <c r="XJ200"/>
      <c r="XK200"/>
      <c r="XL200"/>
      <c r="XM200"/>
      <c r="XN200"/>
      <c r="XO200"/>
      <c r="XP200"/>
      <c r="XQ200"/>
      <c r="XR200"/>
      <c r="XS200"/>
      <c r="XT200"/>
      <c r="XU200"/>
      <c r="XV200"/>
      <c r="XW200"/>
      <c r="XX200"/>
      <c r="XY200"/>
      <c r="XZ200"/>
      <c r="YA200"/>
      <c r="YB200"/>
      <c r="YC200"/>
      <c r="YD200"/>
      <c r="YE200"/>
      <c r="YF200"/>
      <c r="YG200"/>
      <c r="YH200"/>
      <c r="YI200"/>
      <c r="YJ200"/>
      <c r="YK200"/>
      <c r="YL200"/>
      <c r="YM200"/>
      <c r="YN200"/>
      <c r="YO200"/>
      <c r="YP200"/>
      <c r="YQ200"/>
      <c r="YR200"/>
      <c r="YS200"/>
      <c r="YT200"/>
      <c r="YU200"/>
      <c r="YV200"/>
      <c r="YW200"/>
      <c r="YX200"/>
      <c r="YY200"/>
      <c r="YZ200"/>
      <c r="ZA200"/>
      <c r="ZB200"/>
      <c r="ZC200"/>
      <c r="ZD200"/>
      <c r="ZE200"/>
      <c r="ZF200"/>
      <c r="ZG200"/>
      <c r="ZH200"/>
      <c r="ZI200"/>
      <c r="ZJ200"/>
      <c r="ZK200"/>
      <c r="ZL200"/>
      <c r="ZM200"/>
      <c r="ZN200"/>
      <c r="ZO200"/>
      <c r="ZP200"/>
      <c r="ZQ200"/>
      <c r="ZR200"/>
      <c r="ZS200"/>
      <c r="ZT200"/>
      <c r="ZU200"/>
      <c r="ZV200"/>
      <c r="ZW200"/>
      <c r="ZX200"/>
      <c r="ZY200"/>
      <c r="ZZ200"/>
    </row>
    <row r="201" spans="1:702" s="18" customFormat="1">
      <c r="A201" s="16" t="s">
        <v>68</v>
      </c>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c r="LQ201"/>
      <c r="LR201"/>
      <c r="LS201"/>
      <c r="LT201"/>
      <c r="LU201"/>
      <c r="LV201"/>
      <c r="LW201"/>
      <c r="LX201"/>
      <c r="LY201"/>
      <c r="LZ201"/>
      <c r="MA201"/>
      <c r="MB201"/>
      <c r="MC201"/>
      <c r="MD201"/>
      <c r="ME201"/>
      <c r="MF201"/>
      <c r="MG201"/>
      <c r="MH201"/>
      <c r="MI201"/>
      <c r="MJ201"/>
      <c r="MK201"/>
      <c r="ML201"/>
      <c r="MM201"/>
      <c r="MN201"/>
      <c r="MO201"/>
      <c r="MP201"/>
      <c r="MQ201"/>
      <c r="MR201"/>
      <c r="MS201"/>
      <c r="MT201"/>
      <c r="MU201"/>
      <c r="MV201"/>
      <c r="MW201"/>
      <c r="MX201"/>
      <c r="MY201"/>
      <c r="MZ201"/>
      <c r="NA201"/>
      <c r="NB201"/>
      <c r="NC201"/>
      <c r="ND201"/>
      <c r="NE201"/>
      <c r="NF201"/>
      <c r="NG201"/>
      <c r="NH201"/>
      <c r="NI201"/>
      <c r="NJ201"/>
      <c r="NK201"/>
      <c r="NL201"/>
      <c r="NM201"/>
      <c r="NN201"/>
      <c r="NO201"/>
      <c r="NP201"/>
      <c r="NQ201"/>
      <c r="NR201"/>
      <c r="NS201"/>
      <c r="NT201"/>
      <c r="NU201"/>
      <c r="NV201"/>
      <c r="NW201"/>
      <c r="NX201"/>
      <c r="NY201"/>
      <c r="NZ201"/>
      <c r="OA201"/>
      <c r="OB201"/>
      <c r="OC201"/>
      <c r="OD201"/>
      <c r="OE201"/>
      <c r="OF201"/>
      <c r="OG201"/>
      <c r="OH201"/>
      <c r="OI201"/>
      <c r="OJ201"/>
      <c r="OK201"/>
      <c r="OL201"/>
      <c r="OM201"/>
      <c r="ON201"/>
      <c r="OO201"/>
      <c r="OP201"/>
      <c r="OQ201"/>
      <c r="OR201"/>
      <c r="OS201"/>
      <c r="OT201"/>
      <c r="OU201"/>
      <c r="OV201"/>
      <c r="OW201"/>
      <c r="OX201"/>
      <c r="OY201"/>
      <c r="OZ201"/>
      <c r="PA201"/>
      <c r="PB201"/>
      <c r="PC201"/>
      <c r="PD201"/>
      <c r="PE201"/>
      <c r="PF201"/>
      <c r="PG201"/>
      <c r="PH201"/>
      <c r="PI201"/>
      <c r="PJ201"/>
      <c r="PK201"/>
      <c r="PL201"/>
      <c r="PM201"/>
      <c r="PN201"/>
      <c r="PO201"/>
      <c r="PP201"/>
      <c r="PQ201"/>
      <c r="PR201"/>
      <c r="PS201"/>
      <c r="PT201"/>
      <c r="PU201"/>
      <c r="PV201"/>
      <c r="PW201"/>
      <c r="PX201"/>
      <c r="PY201"/>
      <c r="PZ201"/>
      <c r="QA201"/>
      <c r="QB201"/>
      <c r="QC201"/>
      <c r="QD201"/>
      <c r="QE201"/>
      <c r="QF201"/>
      <c r="QG201"/>
      <c r="QH201"/>
      <c r="QI201"/>
      <c r="QJ201"/>
      <c r="QK201"/>
      <c r="QL201"/>
      <c r="QM201"/>
      <c r="QN201"/>
      <c r="QO201"/>
      <c r="QP201"/>
      <c r="QQ201"/>
      <c r="QR201"/>
      <c r="QS201"/>
      <c r="QT201"/>
      <c r="QU201"/>
      <c r="QV201"/>
      <c r="QW201"/>
      <c r="QX201"/>
      <c r="QY201"/>
      <c r="QZ201"/>
      <c r="RA201"/>
      <c r="RB201"/>
      <c r="RC201"/>
      <c r="RD201"/>
      <c r="RE201"/>
      <c r="RF201"/>
      <c r="RG201"/>
      <c r="RH201"/>
      <c r="RI201"/>
      <c r="RJ201"/>
      <c r="RK201"/>
      <c r="RL201"/>
      <c r="RM201"/>
      <c r="RN201"/>
      <c r="RO201"/>
      <c r="RP201"/>
      <c r="RQ201"/>
      <c r="RR201"/>
      <c r="RS201"/>
      <c r="RT201"/>
      <c r="RU201"/>
      <c r="RV201"/>
      <c r="RW201"/>
      <c r="RX201"/>
      <c r="RY201"/>
      <c r="RZ201"/>
      <c r="SA201"/>
      <c r="SB201"/>
      <c r="SC201"/>
      <c r="SD201"/>
      <c r="SE201"/>
      <c r="SF201"/>
      <c r="SG201"/>
      <c r="SH201"/>
      <c r="SI201"/>
      <c r="SJ201"/>
      <c r="SK201"/>
      <c r="SL201"/>
      <c r="SM201"/>
      <c r="SN201"/>
      <c r="SO201"/>
      <c r="SP201"/>
      <c r="SQ201"/>
      <c r="SR201"/>
      <c r="SS201"/>
      <c r="ST201"/>
      <c r="SU201"/>
      <c r="SV201"/>
      <c r="SW201"/>
      <c r="SX201"/>
      <c r="SY201"/>
      <c r="SZ201"/>
      <c r="TA201"/>
      <c r="TB201"/>
      <c r="TC201"/>
      <c r="TD201"/>
      <c r="TE201"/>
      <c r="TF201"/>
      <c r="TG201"/>
      <c r="TH201"/>
      <c r="TI201"/>
      <c r="TJ201"/>
      <c r="TK201"/>
      <c r="TL201"/>
      <c r="TM201"/>
      <c r="TN201"/>
      <c r="TO201"/>
      <c r="TP201"/>
      <c r="TQ201"/>
      <c r="TR201"/>
      <c r="TS201"/>
      <c r="TT201"/>
      <c r="TU201"/>
      <c r="TV201"/>
      <c r="TW201"/>
      <c r="TX201"/>
      <c r="TY201"/>
      <c r="TZ201"/>
      <c r="UA201"/>
      <c r="UB201"/>
      <c r="UC201"/>
      <c r="UD201"/>
      <c r="UE201"/>
      <c r="UF201"/>
      <c r="UG201"/>
      <c r="UH201"/>
      <c r="UI201"/>
      <c r="UJ201"/>
      <c r="UK201"/>
      <c r="UL201"/>
      <c r="UM201"/>
      <c r="UN201"/>
      <c r="UO201"/>
      <c r="UP201"/>
      <c r="UQ201"/>
      <c r="UR201"/>
      <c r="US201"/>
      <c r="UT201"/>
      <c r="UU201"/>
      <c r="UV201"/>
      <c r="UW201"/>
      <c r="UX201"/>
      <c r="UY201"/>
      <c r="UZ201"/>
      <c r="VA201"/>
      <c r="VB201"/>
      <c r="VC201"/>
      <c r="VD201"/>
      <c r="VE201"/>
      <c r="VF201"/>
      <c r="VG201"/>
      <c r="VH201"/>
      <c r="VI201"/>
      <c r="VJ201"/>
      <c r="VK201"/>
      <c r="VL201"/>
      <c r="VM201"/>
      <c r="VN201"/>
      <c r="VO201"/>
      <c r="VP201"/>
      <c r="VQ201"/>
      <c r="VR201"/>
      <c r="VS201"/>
      <c r="VT201"/>
      <c r="VU201"/>
      <c r="VV201"/>
      <c r="VW201"/>
      <c r="VX201"/>
      <c r="VY201"/>
      <c r="VZ201"/>
      <c r="WA201"/>
      <c r="WB201"/>
      <c r="WC201"/>
      <c r="WD201"/>
      <c r="WE201"/>
      <c r="WF201"/>
      <c r="WG201"/>
      <c r="WH201"/>
      <c r="WI201"/>
      <c r="WJ201"/>
      <c r="WK201"/>
      <c r="WL201"/>
      <c r="WM201"/>
      <c r="WN201"/>
      <c r="WO201"/>
      <c r="WP201"/>
      <c r="WQ201"/>
      <c r="WR201"/>
      <c r="WS201"/>
      <c r="WT201"/>
      <c r="WU201"/>
      <c r="WV201"/>
      <c r="WW201"/>
      <c r="WX201"/>
      <c r="WY201"/>
      <c r="WZ201"/>
      <c r="XA201"/>
      <c r="XB201"/>
      <c r="XC201"/>
      <c r="XD201"/>
      <c r="XE201"/>
      <c r="XF201"/>
      <c r="XG201"/>
      <c r="XH201"/>
      <c r="XI201"/>
      <c r="XJ201"/>
      <c r="XK201"/>
      <c r="XL201"/>
      <c r="XM201"/>
      <c r="XN201"/>
      <c r="XO201"/>
      <c r="XP201"/>
      <c r="XQ201"/>
      <c r="XR201"/>
      <c r="XS201"/>
      <c r="XT201"/>
      <c r="XU201"/>
      <c r="XV201"/>
      <c r="XW201"/>
      <c r="XX201"/>
      <c r="XY201"/>
      <c r="XZ201"/>
      <c r="YA201"/>
      <c r="YB201"/>
      <c r="YC201"/>
      <c r="YD201"/>
      <c r="YE201"/>
      <c r="YF201"/>
      <c r="YG201"/>
      <c r="YH201"/>
      <c r="YI201"/>
      <c r="YJ201"/>
      <c r="YK201"/>
      <c r="YL201"/>
      <c r="YM201"/>
      <c r="YN201"/>
      <c r="YO201"/>
      <c r="YP201"/>
      <c r="YQ201"/>
      <c r="YR201"/>
      <c r="YS201"/>
      <c r="YT201"/>
      <c r="YU201"/>
      <c r="YV201"/>
      <c r="YW201"/>
      <c r="YX201"/>
      <c r="YY201"/>
      <c r="YZ201"/>
      <c r="ZA201"/>
      <c r="ZB201"/>
      <c r="ZC201"/>
      <c r="ZD201"/>
      <c r="ZE201"/>
      <c r="ZF201"/>
      <c r="ZG201"/>
      <c r="ZH201"/>
      <c r="ZI201"/>
      <c r="ZJ201"/>
      <c r="ZK201"/>
      <c r="ZL201"/>
      <c r="ZM201"/>
      <c r="ZN201"/>
      <c r="ZO201"/>
      <c r="ZP201"/>
      <c r="ZQ201"/>
      <c r="ZR201"/>
      <c r="ZS201"/>
      <c r="ZT201"/>
      <c r="ZU201"/>
      <c r="ZV201"/>
      <c r="ZW201"/>
      <c r="ZX201"/>
      <c r="ZY201"/>
      <c r="ZZ201"/>
    </row>
    <row r="202" spans="1:702" s="18" customFormat="1">
      <c r="A202" s="16" t="s">
        <v>69</v>
      </c>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c r="LQ202"/>
      <c r="LR202"/>
      <c r="LS202"/>
      <c r="LT202"/>
      <c r="LU202"/>
      <c r="LV202"/>
      <c r="LW202"/>
      <c r="LX202"/>
      <c r="LY202"/>
      <c r="LZ202"/>
      <c r="MA202"/>
      <c r="MB202"/>
      <c r="MC202"/>
      <c r="MD202"/>
      <c r="ME202"/>
      <c r="MF202"/>
      <c r="MG202"/>
      <c r="MH202"/>
      <c r="MI202"/>
      <c r="MJ202"/>
      <c r="MK202"/>
      <c r="ML202"/>
      <c r="MM202"/>
      <c r="MN202"/>
      <c r="MO202"/>
      <c r="MP202"/>
      <c r="MQ202"/>
      <c r="MR202"/>
      <c r="MS202"/>
      <c r="MT202"/>
      <c r="MU202"/>
      <c r="MV202"/>
      <c r="MW202"/>
      <c r="MX202"/>
      <c r="MY202"/>
      <c r="MZ202"/>
      <c r="NA202"/>
      <c r="NB202"/>
      <c r="NC202"/>
      <c r="ND202"/>
      <c r="NE202"/>
      <c r="NF202"/>
      <c r="NG202"/>
      <c r="NH202"/>
      <c r="NI202"/>
      <c r="NJ202"/>
      <c r="NK202"/>
      <c r="NL202"/>
      <c r="NM202"/>
      <c r="NN202"/>
      <c r="NO202"/>
      <c r="NP202"/>
      <c r="NQ202"/>
      <c r="NR202"/>
      <c r="NS202"/>
      <c r="NT202"/>
      <c r="NU202"/>
      <c r="NV202"/>
      <c r="NW202"/>
      <c r="NX202"/>
      <c r="NY202"/>
      <c r="NZ202"/>
      <c r="OA202"/>
      <c r="OB202"/>
      <c r="OC202"/>
      <c r="OD202"/>
      <c r="OE202"/>
      <c r="OF202"/>
      <c r="OG202"/>
      <c r="OH202"/>
      <c r="OI202"/>
      <c r="OJ202"/>
      <c r="OK202"/>
      <c r="OL202"/>
      <c r="OM202"/>
      <c r="ON202"/>
      <c r="OO202"/>
      <c r="OP202"/>
      <c r="OQ202"/>
      <c r="OR202"/>
      <c r="OS202"/>
      <c r="OT202"/>
      <c r="OU202"/>
      <c r="OV202"/>
      <c r="OW202"/>
      <c r="OX202"/>
      <c r="OY202"/>
      <c r="OZ202"/>
      <c r="PA202"/>
      <c r="PB202"/>
      <c r="PC202"/>
      <c r="PD202"/>
      <c r="PE202"/>
      <c r="PF202"/>
      <c r="PG202"/>
      <c r="PH202"/>
      <c r="PI202"/>
      <c r="PJ202"/>
      <c r="PK202"/>
      <c r="PL202"/>
      <c r="PM202"/>
      <c r="PN202"/>
      <c r="PO202"/>
      <c r="PP202"/>
      <c r="PQ202"/>
      <c r="PR202"/>
      <c r="PS202"/>
      <c r="PT202"/>
      <c r="PU202"/>
      <c r="PV202"/>
      <c r="PW202"/>
      <c r="PX202"/>
      <c r="PY202"/>
      <c r="PZ202"/>
      <c r="QA202"/>
      <c r="QB202"/>
      <c r="QC202"/>
      <c r="QD202"/>
      <c r="QE202"/>
      <c r="QF202"/>
      <c r="QG202"/>
      <c r="QH202"/>
      <c r="QI202"/>
      <c r="QJ202"/>
      <c r="QK202"/>
      <c r="QL202"/>
      <c r="QM202"/>
      <c r="QN202"/>
      <c r="QO202"/>
      <c r="QP202"/>
      <c r="QQ202"/>
      <c r="QR202"/>
      <c r="QS202"/>
      <c r="QT202"/>
      <c r="QU202"/>
      <c r="QV202"/>
      <c r="QW202"/>
      <c r="QX202"/>
      <c r="QY202"/>
      <c r="QZ202"/>
      <c r="RA202"/>
      <c r="RB202"/>
      <c r="RC202"/>
      <c r="RD202"/>
      <c r="RE202"/>
      <c r="RF202"/>
      <c r="RG202"/>
      <c r="RH202"/>
      <c r="RI202"/>
      <c r="RJ202"/>
      <c r="RK202"/>
      <c r="RL202"/>
      <c r="RM202"/>
      <c r="RN202"/>
      <c r="RO202"/>
      <c r="RP202"/>
      <c r="RQ202"/>
      <c r="RR202"/>
      <c r="RS202"/>
      <c r="RT202"/>
      <c r="RU202"/>
      <c r="RV202"/>
      <c r="RW202"/>
      <c r="RX202"/>
      <c r="RY202"/>
      <c r="RZ202"/>
      <c r="SA202"/>
      <c r="SB202"/>
      <c r="SC202"/>
      <c r="SD202"/>
      <c r="SE202"/>
      <c r="SF202"/>
      <c r="SG202"/>
      <c r="SH202"/>
      <c r="SI202"/>
      <c r="SJ202"/>
      <c r="SK202"/>
      <c r="SL202"/>
      <c r="SM202"/>
      <c r="SN202"/>
      <c r="SO202"/>
      <c r="SP202"/>
      <c r="SQ202"/>
      <c r="SR202"/>
      <c r="SS202"/>
      <c r="ST202"/>
      <c r="SU202"/>
      <c r="SV202"/>
      <c r="SW202"/>
      <c r="SX202"/>
      <c r="SY202"/>
      <c r="SZ202"/>
      <c r="TA202"/>
      <c r="TB202"/>
      <c r="TC202"/>
      <c r="TD202"/>
      <c r="TE202"/>
      <c r="TF202"/>
      <c r="TG202"/>
      <c r="TH202"/>
      <c r="TI202"/>
      <c r="TJ202"/>
      <c r="TK202"/>
      <c r="TL202"/>
      <c r="TM202"/>
      <c r="TN202"/>
      <c r="TO202"/>
      <c r="TP202"/>
      <c r="TQ202"/>
      <c r="TR202"/>
      <c r="TS202"/>
      <c r="TT202"/>
      <c r="TU202"/>
      <c r="TV202"/>
      <c r="TW202"/>
      <c r="TX202"/>
      <c r="TY202"/>
      <c r="TZ202"/>
      <c r="UA202"/>
      <c r="UB202"/>
      <c r="UC202"/>
      <c r="UD202"/>
      <c r="UE202"/>
      <c r="UF202"/>
      <c r="UG202"/>
      <c r="UH202"/>
      <c r="UI202"/>
      <c r="UJ202"/>
      <c r="UK202"/>
      <c r="UL202"/>
      <c r="UM202"/>
      <c r="UN202"/>
      <c r="UO202"/>
      <c r="UP202"/>
      <c r="UQ202"/>
      <c r="UR202"/>
      <c r="US202"/>
      <c r="UT202"/>
      <c r="UU202"/>
      <c r="UV202"/>
      <c r="UW202"/>
      <c r="UX202"/>
      <c r="UY202"/>
      <c r="UZ202"/>
      <c r="VA202"/>
      <c r="VB202"/>
      <c r="VC202"/>
      <c r="VD202"/>
      <c r="VE202"/>
      <c r="VF202"/>
      <c r="VG202"/>
      <c r="VH202"/>
      <c r="VI202"/>
      <c r="VJ202"/>
      <c r="VK202"/>
      <c r="VL202"/>
      <c r="VM202"/>
      <c r="VN202"/>
      <c r="VO202"/>
      <c r="VP202"/>
      <c r="VQ202"/>
      <c r="VR202"/>
      <c r="VS202"/>
      <c r="VT202"/>
      <c r="VU202"/>
      <c r="VV202"/>
      <c r="VW202"/>
      <c r="VX202"/>
      <c r="VY202"/>
      <c r="VZ202"/>
      <c r="WA202"/>
      <c r="WB202"/>
      <c r="WC202"/>
      <c r="WD202"/>
      <c r="WE202"/>
      <c r="WF202"/>
      <c r="WG202"/>
      <c r="WH202"/>
      <c r="WI202"/>
      <c r="WJ202"/>
      <c r="WK202"/>
      <c r="WL202"/>
      <c r="WM202"/>
      <c r="WN202"/>
      <c r="WO202"/>
      <c r="WP202"/>
      <c r="WQ202"/>
      <c r="WR202"/>
      <c r="WS202"/>
      <c r="WT202"/>
      <c r="WU202"/>
      <c r="WV202"/>
      <c r="WW202"/>
      <c r="WX202"/>
      <c r="WY202"/>
      <c r="WZ202"/>
      <c r="XA202"/>
      <c r="XB202"/>
      <c r="XC202"/>
      <c r="XD202"/>
      <c r="XE202"/>
      <c r="XF202"/>
      <c r="XG202"/>
      <c r="XH202"/>
      <c r="XI202"/>
      <c r="XJ202"/>
      <c r="XK202"/>
      <c r="XL202"/>
      <c r="XM202"/>
      <c r="XN202"/>
      <c r="XO202"/>
      <c r="XP202"/>
      <c r="XQ202"/>
      <c r="XR202"/>
      <c r="XS202"/>
      <c r="XT202"/>
      <c r="XU202"/>
      <c r="XV202"/>
      <c r="XW202"/>
      <c r="XX202"/>
      <c r="XY202"/>
      <c r="XZ202"/>
      <c r="YA202"/>
      <c r="YB202"/>
      <c r="YC202"/>
      <c r="YD202"/>
      <c r="YE202"/>
      <c r="YF202"/>
      <c r="YG202"/>
      <c r="YH202"/>
      <c r="YI202"/>
      <c r="YJ202"/>
      <c r="YK202"/>
      <c r="YL202"/>
      <c r="YM202"/>
      <c r="YN202"/>
      <c r="YO202"/>
      <c r="YP202"/>
      <c r="YQ202"/>
      <c r="YR202"/>
      <c r="YS202"/>
      <c r="YT202"/>
      <c r="YU202"/>
      <c r="YV202"/>
      <c r="YW202"/>
      <c r="YX202"/>
      <c r="YY202"/>
      <c r="YZ202"/>
      <c r="ZA202"/>
      <c r="ZB202"/>
      <c r="ZC202"/>
      <c r="ZD202"/>
      <c r="ZE202"/>
      <c r="ZF202"/>
      <c r="ZG202"/>
      <c r="ZH202"/>
      <c r="ZI202"/>
      <c r="ZJ202"/>
      <c r="ZK202"/>
      <c r="ZL202"/>
      <c r="ZM202"/>
      <c r="ZN202"/>
      <c r="ZO202"/>
      <c r="ZP202"/>
      <c r="ZQ202"/>
      <c r="ZR202"/>
      <c r="ZS202"/>
      <c r="ZT202"/>
      <c r="ZU202"/>
      <c r="ZV202"/>
      <c r="ZW202"/>
      <c r="ZX202"/>
      <c r="ZY202"/>
      <c r="ZZ202"/>
    </row>
    <row r="203" spans="1:702" s="18" customFormat="1">
      <c r="A203" s="16" t="s">
        <v>189</v>
      </c>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c r="LQ203"/>
      <c r="LR203"/>
      <c r="LS203"/>
      <c r="LT203"/>
      <c r="LU203"/>
      <c r="LV203"/>
      <c r="LW203"/>
      <c r="LX203"/>
      <c r="LY203"/>
      <c r="LZ203"/>
      <c r="MA203"/>
      <c r="MB203"/>
      <c r="MC203"/>
      <c r="MD203"/>
      <c r="ME203"/>
      <c r="MF203"/>
      <c r="MG203"/>
      <c r="MH203"/>
      <c r="MI203"/>
      <c r="MJ203"/>
      <c r="MK203"/>
      <c r="ML203"/>
      <c r="MM203"/>
      <c r="MN203"/>
      <c r="MO203"/>
      <c r="MP203"/>
      <c r="MQ203"/>
      <c r="MR203"/>
      <c r="MS203"/>
      <c r="MT203"/>
      <c r="MU203"/>
      <c r="MV203"/>
      <c r="MW203"/>
      <c r="MX203"/>
      <c r="MY203"/>
      <c r="MZ203"/>
      <c r="NA203"/>
      <c r="NB203"/>
      <c r="NC203"/>
      <c r="ND203"/>
      <c r="NE203"/>
      <c r="NF203"/>
      <c r="NG203"/>
      <c r="NH203"/>
      <c r="NI203"/>
      <c r="NJ203"/>
      <c r="NK203"/>
      <c r="NL203"/>
      <c r="NM203"/>
      <c r="NN203"/>
      <c r="NO203"/>
      <c r="NP203"/>
      <c r="NQ203"/>
      <c r="NR203"/>
      <c r="NS203"/>
      <c r="NT203"/>
      <c r="NU203"/>
      <c r="NV203"/>
      <c r="NW203"/>
      <c r="NX203"/>
      <c r="NY203"/>
      <c r="NZ203"/>
      <c r="OA203"/>
      <c r="OB203"/>
      <c r="OC203"/>
      <c r="OD203"/>
      <c r="OE203"/>
      <c r="OF203"/>
      <c r="OG203"/>
      <c r="OH203"/>
      <c r="OI203"/>
      <c r="OJ203"/>
      <c r="OK203"/>
      <c r="OL203"/>
      <c r="OM203"/>
      <c r="ON203"/>
      <c r="OO203"/>
      <c r="OP203"/>
      <c r="OQ203"/>
      <c r="OR203"/>
      <c r="OS203"/>
      <c r="OT203"/>
      <c r="OU203"/>
      <c r="OV203"/>
      <c r="OW203"/>
      <c r="OX203"/>
      <c r="OY203"/>
      <c r="OZ203"/>
      <c r="PA203"/>
      <c r="PB203"/>
      <c r="PC203"/>
      <c r="PD203"/>
      <c r="PE203"/>
      <c r="PF203"/>
      <c r="PG203"/>
      <c r="PH203"/>
      <c r="PI203"/>
      <c r="PJ203"/>
      <c r="PK203"/>
      <c r="PL203"/>
      <c r="PM203"/>
      <c r="PN203"/>
      <c r="PO203"/>
      <c r="PP203"/>
      <c r="PQ203"/>
      <c r="PR203"/>
      <c r="PS203"/>
      <c r="PT203"/>
      <c r="PU203"/>
      <c r="PV203"/>
      <c r="PW203"/>
      <c r="PX203"/>
      <c r="PY203"/>
      <c r="PZ203"/>
      <c r="QA203"/>
      <c r="QB203"/>
      <c r="QC203"/>
      <c r="QD203"/>
      <c r="QE203"/>
      <c r="QF203"/>
      <c r="QG203"/>
      <c r="QH203"/>
      <c r="QI203"/>
      <c r="QJ203"/>
      <c r="QK203"/>
      <c r="QL203"/>
      <c r="QM203"/>
      <c r="QN203"/>
      <c r="QO203"/>
      <c r="QP203"/>
      <c r="QQ203"/>
      <c r="QR203"/>
      <c r="QS203"/>
      <c r="QT203"/>
      <c r="QU203"/>
      <c r="QV203"/>
      <c r="QW203"/>
      <c r="QX203"/>
      <c r="QY203"/>
      <c r="QZ203"/>
      <c r="RA203"/>
      <c r="RB203"/>
      <c r="RC203"/>
      <c r="RD203"/>
      <c r="RE203"/>
      <c r="RF203"/>
      <c r="RG203"/>
      <c r="RH203"/>
      <c r="RI203"/>
      <c r="RJ203"/>
      <c r="RK203"/>
      <c r="RL203"/>
      <c r="RM203"/>
      <c r="RN203"/>
      <c r="RO203"/>
      <c r="RP203"/>
      <c r="RQ203"/>
      <c r="RR203"/>
      <c r="RS203"/>
      <c r="RT203"/>
      <c r="RU203"/>
      <c r="RV203"/>
      <c r="RW203"/>
      <c r="RX203"/>
      <c r="RY203"/>
      <c r="RZ203"/>
      <c r="SA203"/>
      <c r="SB203"/>
      <c r="SC203"/>
      <c r="SD203"/>
      <c r="SE203"/>
      <c r="SF203"/>
      <c r="SG203"/>
      <c r="SH203"/>
      <c r="SI203"/>
      <c r="SJ203"/>
      <c r="SK203"/>
      <c r="SL203"/>
      <c r="SM203"/>
      <c r="SN203"/>
      <c r="SO203"/>
      <c r="SP203"/>
      <c r="SQ203"/>
      <c r="SR203"/>
      <c r="SS203"/>
      <c r="ST203"/>
      <c r="SU203"/>
      <c r="SV203"/>
      <c r="SW203"/>
      <c r="SX203"/>
      <c r="SY203"/>
      <c r="SZ203"/>
      <c r="TA203"/>
      <c r="TB203"/>
      <c r="TC203"/>
      <c r="TD203"/>
      <c r="TE203"/>
      <c r="TF203"/>
      <c r="TG203"/>
      <c r="TH203"/>
      <c r="TI203"/>
      <c r="TJ203"/>
      <c r="TK203"/>
      <c r="TL203"/>
      <c r="TM203"/>
      <c r="TN203"/>
      <c r="TO203"/>
      <c r="TP203"/>
      <c r="TQ203"/>
      <c r="TR203"/>
      <c r="TS203"/>
      <c r="TT203"/>
      <c r="TU203"/>
      <c r="TV203"/>
      <c r="TW203"/>
      <c r="TX203"/>
      <c r="TY203"/>
      <c r="TZ203"/>
      <c r="UA203"/>
      <c r="UB203"/>
      <c r="UC203"/>
      <c r="UD203"/>
      <c r="UE203"/>
      <c r="UF203"/>
      <c r="UG203"/>
      <c r="UH203"/>
      <c r="UI203"/>
      <c r="UJ203"/>
      <c r="UK203"/>
      <c r="UL203"/>
      <c r="UM203"/>
      <c r="UN203"/>
      <c r="UO203"/>
      <c r="UP203"/>
      <c r="UQ203"/>
      <c r="UR203"/>
      <c r="US203"/>
      <c r="UT203"/>
      <c r="UU203"/>
      <c r="UV203"/>
      <c r="UW203"/>
      <c r="UX203"/>
      <c r="UY203"/>
      <c r="UZ203"/>
      <c r="VA203"/>
      <c r="VB203"/>
      <c r="VC203"/>
      <c r="VD203"/>
      <c r="VE203"/>
      <c r="VF203"/>
      <c r="VG203"/>
      <c r="VH203"/>
      <c r="VI203"/>
      <c r="VJ203"/>
      <c r="VK203"/>
      <c r="VL203"/>
      <c r="VM203"/>
      <c r="VN203"/>
      <c r="VO203"/>
      <c r="VP203"/>
      <c r="VQ203"/>
      <c r="VR203"/>
      <c r="VS203"/>
      <c r="VT203"/>
      <c r="VU203"/>
      <c r="VV203"/>
      <c r="VW203"/>
      <c r="VX203"/>
      <c r="VY203"/>
      <c r="VZ203"/>
      <c r="WA203"/>
      <c r="WB203"/>
      <c r="WC203"/>
      <c r="WD203"/>
      <c r="WE203"/>
      <c r="WF203"/>
      <c r="WG203"/>
      <c r="WH203"/>
      <c r="WI203"/>
      <c r="WJ203"/>
      <c r="WK203"/>
      <c r="WL203"/>
      <c r="WM203"/>
      <c r="WN203"/>
      <c r="WO203"/>
      <c r="WP203"/>
      <c r="WQ203"/>
      <c r="WR203"/>
      <c r="WS203"/>
      <c r="WT203"/>
      <c r="WU203"/>
      <c r="WV203"/>
      <c r="WW203"/>
      <c r="WX203"/>
      <c r="WY203"/>
      <c r="WZ203"/>
      <c r="XA203"/>
      <c r="XB203"/>
      <c r="XC203"/>
      <c r="XD203"/>
      <c r="XE203"/>
      <c r="XF203"/>
      <c r="XG203"/>
      <c r="XH203"/>
      <c r="XI203"/>
      <c r="XJ203"/>
      <c r="XK203"/>
      <c r="XL203"/>
      <c r="XM203"/>
      <c r="XN203"/>
      <c r="XO203"/>
      <c r="XP203"/>
      <c r="XQ203"/>
      <c r="XR203"/>
      <c r="XS203"/>
      <c r="XT203"/>
      <c r="XU203"/>
      <c r="XV203"/>
      <c r="XW203"/>
      <c r="XX203"/>
      <c r="XY203"/>
      <c r="XZ203"/>
      <c r="YA203"/>
      <c r="YB203"/>
      <c r="YC203"/>
      <c r="YD203"/>
      <c r="YE203"/>
      <c r="YF203"/>
      <c r="YG203"/>
      <c r="YH203"/>
      <c r="YI203"/>
      <c r="YJ203"/>
      <c r="YK203"/>
      <c r="YL203"/>
      <c r="YM203"/>
      <c r="YN203"/>
      <c r="YO203"/>
      <c r="YP203"/>
      <c r="YQ203"/>
      <c r="YR203"/>
      <c r="YS203"/>
      <c r="YT203"/>
      <c r="YU203"/>
      <c r="YV203"/>
      <c r="YW203"/>
      <c r="YX203"/>
      <c r="YY203"/>
      <c r="YZ203"/>
      <c r="ZA203"/>
      <c r="ZB203"/>
      <c r="ZC203"/>
      <c r="ZD203"/>
      <c r="ZE203"/>
      <c r="ZF203"/>
      <c r="ZG203"/>
      <c r="ZH203"/>
      <c r="ZI203"/>
      <c r="ZJ203"/>
      <c r="ZK203"/>
      <c r="ZL203"/>
      <c r="ZM203"/>
      <c r="ZN203"/>
      <c r="ZO203"/>
      <c r="ZP203"/>
      <c r="ZQ203"/>
      <c r="ZR203"/>
      <c r="ZS203"/>
      <c r="ZT203"/>
      <c r="ZU203"/>
      <c r="ZV203"/>
      <c r="ZW203"/>
      <c r="ZX203"/>
      <c r="ZY203"/>
      <c r="ZZ203"/>
    </row>
    <row r="204" spans="1:702" s="18" customFormat="1">
      <c r="A204" s="63" t="s">
        <v>326</v>
      </c>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c r="LQ204"/>
      <c r="LR204"/>
      <c r="LS204"/>
      <c r="LT204"/>
      <c r="LU204"/>
      <c r="LV204"/>
      <c r="LW204"/>
      <c r="LX204"/>
      <c r="LY204"/>
      <c r="LZ204"/>
      <c r="MA204"/>
      <c r="MB204"/>
      <c r="MC204"/>
      <c r="MD204"/>
      <c r="ME204"/>
      <c r="MF204"/>
      <c r="MG204"/>
      <c r="MH204"/>
      <c r="MI204"/>
      <c r="MJ204"/>
      <c r="MK204"/>
      <c r="ML204"/>
      <c r="MM204"/>
      <c r="MN204"/>
      <c r="MO204"/>
      <c r="MP204"/>
      <c r="MQ204"/>
      <c r="MR204"/>
      <c r="MS204"/>
      <c r="MT204"/>
      <c r="MU204"/>
      <c r="MV204"/>
      <c r="MW204"/>
      <c r="MX204"/>
      <c r="MY204"/>
      <c r="MZ204"/>
      <c r="NA204"/>
      <c r="NB204"/>
      <c r="NC204"/>
      <c r="ND204"/>
      <c r="NE204"/>
      <c r="NF204"/>
      <c r="NG204"/>
      <c r="NH204"/>
      <c r="NI204"/>
      <c r="NJ204"/>
      <c r="NK204"/>
      <c r="NL204"/>
      <c r="NM204"/>
      <c r="NN204"/>
      <c r="NO204"/>
      <c r="NP204"/>
      <c r="NQ204"/>
      <c r="NR204"/>
      <c r="NS204"/>
      <c r="NT204"/>
      <c r="NU204"/>
      <c r="NV204"/>
      <c r="NW204"/>
      <c r="NX204"/>
      <c r="NY204"/>
      <c r="NZ204"/>
      <c r="OA204"/>
      <c r="OB204"/>
      <c r="OC204"/>
      <c r="OD204"/>
      <c r="OE204"/>
      <c r="OF204"/>
      <c r="OG204"/>
      <c r="OH204"/>
      <c r="OI204"/>
      <c r="OJ204"/>
      <c r="OK204"/>
      <c r="OL204"/>
      <c r="OM204"/>
      <c r="ON204"/>
      <c r="OO204"/>
      <c r="OP204"/>
      <c r="OQ204"/>
      <c r="OR204"/>
      <c r="OS204"/>
      <c r="OT204"/>
      <c r="OU204"/>
      <c r="OV204"/>
      <c r="OW204"/>
      <c r="OX204"/>
      <c r="OY204"/>
      <c r="OZ204"/>
      <c r="PA204"/>
      <c r="PB204"/>
      <c r="PC204"/>
      <c r="PD204"/>
      <c r="PE204"/>
      <c r="PF204"/>
      <c r="PG204"/>
      <c r="PH204"/>
      <c r="PI204"/>
      <c r="PJ204"/>
      <c r="PK204"/>
      <c r="PL204"/>
      <c r="PM204"/>
      <c r="PN204"/>
      <c r="PO204"/>
      <c r="PP204"/>
      <c r="PQ204"/>
      <c r="PR204"/>
      <c r="PS204"/>
      <c r="PT204"/>
      <c r="PU204"/>
      <c r="PV204"/>
      <c r="PW204"/>
      <c r="PX204"/>
      <c r="PY204"/>
      <c r="PZ204"/>
      <c r="QA204"/>
      <c r="QB204"/>
      <c r="QC204"/>
      <c r="QD204"/>
      <c r="QE204"/>
      <c r="QF204"/>
      <c r="QG204"/>
      <c r="QH204"/>
      <c r="QI204"/>
      <c r="QJ204"/>
      <c r="QK204"/>
      <c r="QL204"/>
      <c r="QM204"/>
      <c r="QN204"/>
      <c r="QO204"/>
      <c r="QP204"/>
      <c r="QQ204"/>
      <c r="QR204"/>
      <c r="QS204"/>
      <c r="QT204"/>
      <c r="QU204"/>
      <c r="QV204"/>
      <c r="QW204"/>
      <c r="QX204"/>
      <c r="QY204"/>
      <c r="QZ204"/>
      <c r="RA204"/>
      <c r="RB204"/>
      <c r="RC204"/>
      <c r="RD204"/>
      <c r="RE204"/>
      <c r="RF204"/>
      <c r="RG204"/>
      <c r="RH204"/>
      <c r="RI204"/>
      <c r="RJ204"/>
      <c r="RK204"/>
      <c r="RL204"/>
      <c r="RM204"/>
      <c r="RN204"/>
      <c r="RO204"/>
      <c r="RP204"/>
      <c r="RQ204"/>
      <c r="RR204"/>
      <c r="RS204"/>
      <c r="RT204"/>
      <c r="RU204"/>
      <c r="RV204"/>
      <c r="RW204"/>
      <c r="RX204"/>
      <c r="RY204"/>
      <c r="RZ204"/>
      <c r="SA204"/>
      <c r="SB204"/>
      <c r="SC204"/>
      <c r="SD204"/>
      <c r="SE204"/>
      <c r="SF204"/>
      <c r="SG204"/>
      <c r="SH204"/>
      <c r="SI204"/>
      <c r="SJ204"/>
      <c r="SK204"/>
      <c r="SL204"/>
      <c r="SM204"/>
      <c r="SN204"/>
      <c r="SO204"/>
      <c r="SP204"/>
      <c r="SQ204"/>
      <c r="SR204"/>
      <c r="SS204"/>
      <c r="ST204"/>
      <c r="SU204"/>
      <c r="SV204"/>
      <c r="SW204"/>
      <c r="SX204"/>
      <c r="SY204"/>
      <c r="SZ204"/>
      <c r="TA204"/>
      <c r="TB204"/>
      <c r="TC204"/>
      <c r="TD204"/>
      <c r="TE204"/>
      <c r="TF204"/>
      <c r="TG204"/>
      <c r="TH204"/>
      <c r="TI204"/>
      <c r="TJ204"/>
      <c r="TK204"/>
      <c r="TL204"/>
      <c r="TM204"/>
      <c r="TN204"/>
      <c r="TO204"/>
      <c r="TP204"/>
      <c r="TQ204"/>
      <c r="TR204"/>
      <c r="TS204"/>
      <c r="TT204"/>
      <c r="TU204"/>
      <c r="TV204"/>
      <c r="TW204"/>
      <c r="TX204"/>
      <c r="TY204"/>
      <c r="TZ204"/>
      <c r="UA204"/>
      <c r="UB204"/>
      <c r="UC204"/>
      <c r="UD204"/>
      <c r="UE204"/>
      <c r="UF204"/>
      <c r="UG204"/>
      <c r="UH204"/>
      <c r="UI204"/>
      <c r="UJ204"/>
      <c r="UK204"/>
      <c r="UL204"/>
      <c r="UM204"/>
      <c r="UN204"/>
      <c r="UO204"/>
      <c r="UP204"/>
      <c r="UQ204"/>
      <c r="UR204"/>
      <c r="US204"/>
      <c r="UT204"/>
      <c r="UU204"/>
      <c r="UV204"/>
      <c r="UW204"/>
      <c r="UX204"/>
      <c r="UY204"/>
      <c r="UZ204"/>
      <c r="VA204"/>
      <c r="VB204"/>
      <c r="VC204"/>
      <c r="VD204"/>
      <c r="VE204"/>
      <c r="VF204"/>
      <c r="VG204"/>
      <c r="VH204"/>
      <c r="VI204"/>
      <c r="VJ204"/>
      <c r="VK204"/>
      <c r="VL204"/>
      <c r="VM204"/>
      <c r="VN204"/>
      <c r="VO204"/>
      <c r="VP204"/>
      <c r="VQ204"/>
      <c r="VR204"/>
      <c r="VS204"/>
      <c r="VT204"/>
      <c r="VU204"/>
      <c r="VV204"/>
      <c r="VW204"/>
      <c r="VX204"/>
      <c r="VY204"/>
      <c r="VZ204"/>
      <c r="WA204"/>
      <c r="WB204"/>
      <c r="WC204"/>
      <c r="WD204"/>
      <c r="WE204"/>
      <c r="WF204"/>
      <c r="WG204"/>
      <c r="WH204"/>
      <c r="WI204"/>
      <c r="WJ204"/>
      <c r="WK204"/>
      <c r="WL204"/>
      <c r="WM204"/>
      <c r="WN204"/>
      <c r="WO204"/>
      <c r="WP204"/>
      <c r="WQ204"/>
      <c r="WR204"/>
      <c r="WS204"/>
      <c r="WT204"/>
      <c r="WU204"/>
      <c r="WV204"/>
      <c r="WW204"/>
      <c r="WX204"/>
      <c r="WY204"/>
      <c r="WZ204"/>
      <c r="XA204"/>
      <c r="XB204"/>
      <c r="XC204"/>
      <c r="XD204"/>
      <c r="XE204"/>
      <c r="XF204"/>
      <c r="XG204"/>
      <c r="XH204"/>
      <c r="XI204"/>
      <c r="XJ204"/>
      <c r="XK204"/>
      <c r="XL204"/>
      <c r="XM204"/>
      <c r="XN204"/>
      <c r="XO204"/>
      <c r="XP204"/>
      <c r="XQ204"/>
      <c r="XR204"/>
      <c r="XS204"/>
      <c r="XT204"/>
      <c r="XU204"/>
      <c r="XV204"/>
      <c r="XW204"/>
      <c r="XX204"/>
      <c r="XY204"/>
      <c r="XZ204"/>
      <c r="YA204"/>
      <c r="YB204"/>
      <c r="YC204"/>
      <c r="YD204"/>
      <c r="YE204"/>
      <c r="YF204"/>
      <c r="YG204"/>
      <c r="YH204"/>
      <c r="YI204"/>
      <c r="YJ204"/>
      <c r="YK204"/>
      <c r="YL204"/>
      <c r="YM204"/>
      <c r="YN204"/>
      <c r="YO204"/>
      <c r="YP204"/>
      <c r="YQ204"/>
      <c r="YR204"/>
      <c r="YS204"/>
      <c r="YT204"/>
      <c r="YU204"/>
      <c r="YV204"/>
      <c r="YW204"/>
      <c r="YX204"/>
      <c r="YY204"/>
      <c r="YZ204"/>
      <c r="ZA204"/>
      <c r="ZB204"/>
      <c r="ZC204"/>
      <c r="ZD204"/>
      <c r="ZE204"/>
      <c r="ZF204"/>
      <c r="ZG204"/>
      <c r="ZH204"/>
      <c r="ZI204"/>
      <c r="ZJ204"/>
      <c r="ZK204"/>
      <c r="ZL204"/>
      <c r="ZM204"/>
      <c r="ZN204"/>
      <c r="ZO204"/>
      <c r="ZP204"/>
      <c r="ZQ204"/>
      <c r="ZR204"/>
      <c r="ZS204"/>
      <c r="ZT204"/>
      <c r="ZU204"/>
      <c r="ZV204"/>
      <c r="ZW204"/>
      <c r="ZX204"/>
      <c r="ZY204"/>
      <c r="ZZ204"/>
    </row>
    <row r="205" spans="1:702" s="18" customFormat="1">
      <c r="A205" s="149" t="s">
        <v>327</v>
      </c>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c r="LQ205"/>
      <c r="LR205"/>
      <c r="LS205"/>
      <c r="LT205"/>
      <c r="LU205"/>
      <c r="LV205"/>
      <c r="LW205"/>
      <c r="LX205"/>
      <c r="LY205"/>
      <c r="LZ205"/>
      <c r="MA205"/>
      <c r="MB205"/>
      <c r="MC205"/>
      <c r="MD205"/>
      <c r="ME205"/>
      <c r="MF205"/>
      <c r="MG205"/>
      <c r="MH205"/>
      <c r="MI205"/>
      <c r="MJ205"/>
      <c r="MK205"/>
      <c r="ML205"/>
      <c r="MM205"/>
      <c r="MN205"/>
      <c r="MO205"/>
      <c r="MP205"/>
      <c r="MQ205"/>
      <c r="MR205"/>
      <c r="MS205"/>
      <c r="MT205"/>
      <c r="MU205"/>
      <c r="MV205"/>
      <c r="MW205"/>
      <c r="MX205"/>
      <c r="MY205"/>
      <c r="MZ205"/>
      <c r="NA205"/>
      <c r="NB205"/>
      <c r="NC205"/>
      <c r="ND205"/>
      <c r="NE205"/>
      <c r="NF205"/>
      <c r="NG205"/>
      <c r="NH205"/>
      <c r="NI205"/>
      <c r="NJ205"/>
      <c r="NK205"/>
      <c r="NL205"/>
      <c r="NM205"/>
      <c r="NN205"/>
      <c r="NO205"/>
      <c r="NP205"/>
      <c r="NQ205"/>
      <c r="NR205"/>
      <c r="NS205"/>
      <c r="NT205"/>
      <c r="NU205"/>
      <c r="NV205"/>
      <c r="NW205"/>
      <c r="NX205"/>
      <c r="NY205"/>
      <c r="NZ205"/>
      <c r="OA205"/>
      <c r="OB205"/>
      <c r="OC205"/>
      <c r="OD205"/>
      <c r="OE205"/>
      <c r="OF205"/>
      <c r="OG205"/>
      <c r="OH205"/>
      <c r="OI205"/>
      <c r="OJ205"/>
      <c r="OK205"/>
      <c r="OL205"/>
      <c r="OM205"/>
      <c r="ON205"/>
      <c r="OO205"/>
      <c r="OP205"/>
      <c r="OQ205"/>
      <c r="OR205"/>
      <c r="OS205"/>
      <c r="OT205"/>
      <c r="OU205"/>
      <c r="OV205"/>
      <c r="OW205"/>
      <c r="OX205"/>
      <c r="OY205"/>
      <c r="OZ205"/>
      <c r="PA205"/>
      <c r="PB205"/>
      <c r="PC205"/>
      <c r="PD205"/>
      <c r="PE205"/>
      <c r="PF205"/>
      <c r="PG205"/>
      <c r="PH205"/>
      <c r="PI205"/>
      <c r="PJ205"/>
      <c r="PK205"/>
      <c r="PL205"/>
      <c r="PM205"/>
      <c r="PN205"/>
      <c r="PO205"/>
      <c r="PP205"/>
      <c r="PQ205"/>
      <c r="PR205"/>
      <c r="PS205"/>
      <c r="PT205"/>
      <c r="PU205"/>
      <c r="PV205"/>
      <c r="PW205"/>
      <c r="PX205"/>
      <c r="PY205"/>
      <c r="PZ205"/>
      <c r="QA205"/>
      <c r="QB205"/>
      <c r="QC205"/>
      <c r="QD205"/>
      <c r="QE205"/>
      <c r="QF205"/>
      <c r="QG205"/>
      <c r="QH205"/>
      <c r="QI205"/>
      <c r="QJ205"/>
      <c r="QK205"/>
      <c r="QL205"/>
      <c r="QM205"/>
      <c r="QN205"/>
      <c r="QO205"/>
      <c r="QP205"/>
      <c r="QQ205"/>
      <c r="QR205"/>
      <c r="QS205"/>
      <c r="QT205"/>
      <c r="QU205"/>
      <c r="QV205"/>
      <c r="QW205"/>
      <c r="QX205"/>
      <c r="QY205"/>
      <c r="QZ205"/>
      <c r="RA205"/>
      <c r="RB205"/>
      <c r="RC205"/>
      <c r="RD205"/>
      <c r="RE205"/>
      <c r="RF205"/>
      <c r="RG205"/>
      <c r="RH205"/>
      <c r="RI205"/>
      <c r="RJ205"/>
      <c r="RK205"/>
      <c r="RL205"/>
      <c r="RM205"/>
      <c r="RN205"/>
      <c r="RO205"/>
      <c r="RP205"/>
      <c r="RQ205"/>
      <c r="RR205"/>
      <c r="RS205"/>
      <c r="RT205"/>
      <c r="RU205"/>
      <c r="RV205"/>
      <c r="RW205"/>
      <c r="RX205"/>
      <c r="RY205"/>
      <c r="RZ205"/>
      <c r="SA205"/>
      <c r="SB205"/>
      <c r="SC205"/>
      <c r="SD205"/>
      <c r="SE205"/>
      <c r="SF205"/>
      <c r="SG205"/>
      <c r="SH205"/>
      <c r="SI205"/>
      <c r="SJ205"/>
      <c r="SK205"/>
      <c r="SL205"/>
      <c r="SM205"/>
      <c r="SN205"/>
      <c r="SO205"/>
      <c r="SP205"/>
      <c r="SQ205"/>
      <c r="SR205"/>
      <c r="SS205"/>
      <c r="ST205"/>
      <c r="SU205"/>
      <c r="SV205"/>
      <c r="SW205"/>
      <c r="SX205"/>
      <c r="SY205"/>
      <c r="SZ205"/>
      <c r="TA205"/>
      <c r="TB205"/>
      <c r="TC205"/>
      <c r="TD205"/>
      <c r="TE205"/>
      <c r="TF205"/>
      <c r="TG205"/>
      <c r="TH205"/>
      <c r="TI205"/>
      <c r="TJ205"/>
      <c r="TK205"/>
      <c r="TL205"/>
      <c r="TM205"/>
      <c r="TN205"/>
      <c r="TO205"/>
      <c r="TP205"/>
      <c r="TQ205"/>
      <c r="TR205"/>
      <c r="TS205"/>
      <c r="TT205"/>
      <c r="TU205"/>
      <c r="TV205"/>
      <c r="TW205"/>
      <c r="TX205"/>
      <c r="TY205"/>
      <c r="TZ205"/>
      <c r="UA205"/>
      <c r="UB205"/>
      <c r="UC205"/>
      <c r="UD205"/>
      <c r="UE205"/>
      <c r="UF205"/>
      <c r="UG205"/>
      <c r="UH205"/>
      <c r="UI205"/>
      <c r="UJ205"/>
      <c r="UK205"/>
      <c r="UL205"/>
      <c r="UM205"/>
      <c r="UN205"/>
      <c r="UO205"/>
      <c r="UP205"/>
      <c r="UQ205"/>
      <c r="UR205"/>
      <c r="US205"/>
      <c r="UT205"/>
      <c r="UU205"/>
      <c r="UV205"/>
      <c r="UW205"/>
      <c r="UX205"/>
      <c r="UY205"/>
      <c r="UZ205"/>
      <c r="VA205"/>
      <c r="VB205"/>
      <c r="VC205"/>
      <c r="VD205"/>
      <c r="VE205"/>
      <c r="VF205"/>
      <c r="VG205"/>
      <c r="VH205"/>
      <c r="VI205"/>
      <c r="VJ205"/>
      <c r="VK205"/>
      <c r="VL205"/>
      <c r="VM205"/>
      <c r="VN205"/>
      <c r="VO205"/>
      <c r="VP205"/>
      <c r="VQ205"/>
      <c r="VR205"/>
      <c r="VS205"/>
      <c r="VT205"/>
      <c r="VU205"/>
      <c r="VV205"/>
      <c r="VW205"/>
      <c r="VX205"/>
      <c r="VY205"/>
      <c r="VZ205"/>
      <c r="WA205"/>
      <c r="WB205"/>
      <c r="WC205"/>
      <c r="WD205"/>
      <c r="WE205"/>
      <c r="WF205"/>
      <c r="WG205"/>
      <c r="WH205"/>
      <c r="WI205"/>
      <c r="WJ205"/>
      <c r="WK205"/>
      <c r="WL205"/>
      <c r="WM205"/>
      <c r="WN205"/>
      <c r="WO205"/>
      <c r="WP205"/>
      <c r="WQ205"/>
      <c r="WR205"/>
      <c r="WS205"/>
      <c r="WT205"/>
      <c r="WU205"/>
      <c r="WV205"/>
      <c r="WW205"/>
      <c r="WX205"/>
      <c r="WY205"/>
      <c r="WZ205"/>
      <c r="XA205"/>
      <c r="XB205"/>
      <c r="XC205"/>
      <c r="XD205"/>
      <c r="XE205"/>
      <c r="XF205"/>
      <c r="XG205"/>
      <c r="XH205"/>
      <c r="XI205"/>
      <c r="XJ205"/>
      <c r="XK205"/>
      <c r="XL205"/>
      <c r="XM205"/>
      <c r="XN205"/>
      <c r="XO205"/>
      <c r="XP205"/>
      <c r="XQ205"/>
      <c r="XR205"/>
      <c r="XS205"/>
      <c r="XT205"/>
      <c r="XU205"/>
      <c r="XV205"/>
      <c r="XW205"/>
      <c r="XX205"/>
      <c r="XY205"/>
      <c r="XZ205"/>
      <c r="YA205"/>
      <c r="YB205"/>
      <c r="YC205"/>
      <c r="YD205"/>
      <c r="YE205"/>
      <c r="YF205"/>
      <c r="YG205"/>
      <c r="YH205"/>
      <c r="YI205"/>
      <c r="YJ205"/>
      <c r="YK205"/>
      <c r="YL205"/>
      <c r="YM205"/>
      <c r="YN205"/>
      <c r="YO205"/>
      <c r="YP205"/>
      <c r="YQ205"/>
      <c r="YR205"/>
      <c r="YS205"/>
      <c r="YT205"/>
      <c r="YU205"/>
      <c r="YV205"/>
      <c r="YW205"/>
      <c r="YX205"/>
      <c r="YY205"/>
      <c r="YZ205"/>
      <c r="ZA205"/>
      <c r="ZB205"/>
      <c r="ZC205"/>
      <c r="ZD205"/>
      <c r="ZE205"/>
      <c r="ZF205"/>
      <c r="ZG205"/>
      <c r="ZH205"/>
      <c r="ZI205"/>
      <c r="ZJ205"/>
      <c r="ZK205"/>
      <c r="ZL205"/>
      <c r="ZM205"/>
      <c r="ZN205"/>
      <c r="ZO205"/>
      <c r="ZP205"/>
      <c r="ZQ205"/>
      <c r="ZR205"/>
      <c r="ZS205"/>
      <c r="ZT205"/>
      <c r="ZU205"/>
      <c r="ZV205"/>
      <c r="ZW205"/>
      <c r="ZX205"/>
      <c r="ZY205"/>
      <c r="ZZ205"/>
    </row>
    <row r="206" spans="1:702" s="18" customFormat="1">
      <c r="A206" s="16" t="s">
        <v>175</v>
      </c>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c r="LQ206"/>
      <c r="LR206"/>
      <c r="LS206"/>
      <c r="LT206"/>
      <c r="LU206"/>
      <c r="LV206"/>
      <c r="LW206"/>
      <c r="LX206"/>
      <c r="LY206"/>
      <c r="LZ206"/>
      <c r="MA206"/>
      <c r="MB206"/>
      <c r="MC206"/>
      <c r="MD206"/>
      <c r="ME206"/>
      <c r="MF206"/>
      <c r="MG206"/>
      <c r="MH206"/>
      <c r="MI206"/>
      <c r="MJ206"/>
      <c r="MK206"/>
      <c r="ML206"/>
      <c r="MM206"/>
      <c r="MN206"/>
      <c r="MO206"/>
      <c r="MP206"/>
      <c r="MQ206"/>
      <c r="MR206"/>
      <c r="MS206"/>
      <c r="MT206"/>
      <c r="MU206"/>
      <c r="MV206"/>
      <c r="MW206"/>
      <c r="MX206"/>
      <c r="MY206"/>
      <c r="MZ206"/>
      <c r="NA206"/>
      <c r="NB206"/>
      <c r="NC206"/>
      <c r="ND206"/>
      <c r="NE206"/>
      <c r="NF206"/>
      <c r="NG206"/>
      <c r="NH206"/>
      <c r="NI206"/>
      <c r="NJ206"/>
      <c r="NK206"/>
      <c r="NL206"/>
      <c r="NM206"/>
      <c r="NN206"/>
      <c r="NO206"/>
      <c r="NP206"/>
      <c r="NQ206"/>
      <c r="NR206"/>
      <c r="NS206"/>
      <c r="NT206"/>
      <c r="NU206"/>
      <c r="NV206"/>
      <c r="NW206"/>
      <c r="NX206"/>
      <c r="NY206"/>
      <c r="NZ206"/>
      <c r="OA206"/>
      <c r="OB206"/>
      <c r="OC206"/>
      <c r="OD206"/>
      <c r="OE206"/>
      <c r="OF206"/>
      <c r="OG206"/>
      <c r="OH206"/>
      <c r="OI206"/>
      <c r="OJ206"/>
      <c r="OK206"/>
      <c r="OL206"/>
      <c r="OM206"/>
      <c r="ON206"/>
      <c r="OO206"/>
      <c r="OP206"/>
      <c r="OQ206"/>
      <c r="OR206"/>
      <c r="OS206"/>
      <c r="OT206"/>
      <c r="OU206"/>
      <c r="OV206"/>
      <c r="OW206"/>
      <c r="OX206"/>
      <c r="OY206"/>
      <c r="OZ206"/>
      <c r="PA206"/>
      <c r="PB206"/>
      <c r="PC206"/>
      <c r="PD206"/>
      <c r="PE206"/>
      <c r="PF206"/>
      <c r="PG206"/>
      <c r="PH206"/>
      <c r="PI206"/>
      <c r="PJ206"/>
      <c r="PK206"/>
      <c r="PL206"/>
      <c r="PM206"/>
      <c r="PN206"/>
      <c r="PO206"/>
      <c r="PP206"/>
      <c r="PQ206"/>
      <c r="PR206"/>
      <c r="PS206"/>
      <c r="PT206"/>
      <c r="PU206"/>
      <c r="PV206"/>
      <c r="PW206"/>
      <c r="PX206"/>
      <c r="PY206"/>
      <c r="PZ206"/>
      <c r="QA206"/>
      <c r="QB206"/>
      <c r="QC206"/>
      <c r="QD206"/>
      <c r="QE206"/>
      <c r="QF206"/>
      <c r="QG206"/>
      <c r="QH206"/>
      <c r="QI206"/>
      <c r="QJ206"/>
      <c r="QK206"/>
      <c r="QL206"/>
      <c r="QM206"/>
      <c r="QN206"/>
      <c r="QO206"/>
      <c r="QP206"/>
      <c r="QQ206"/>
      <c r="QR206"/>
      <c r="QS206"/>
      <c r="QT206"/>
      <c r="QU206"/>
      <c r="QV206"/>
      <c r="QW206"/>
      <c r="QX206"/>
      <c r="QY206"/>
      <c r="QZ206"/>
      <c r="RA206"/>
      <c r="RB206"/>
      <c r="RC206"/>
      <c r="RD206"/>
      <c r="RE206"/>
      <c r="RF206"/>
      <c r="RG206"/>
      <c r="RH206"/>
      <c r="RI206"/>
      <c r="RJ206"/>
      <c r="RK206"/>
      <c r="RL206"/>
      <c r="RM206"/>
      <c r="RN206"/>
      <c r="RO206"/>
      <c r="RP206"/>
      <c r="RQ206"/>
      <c r="RR206"/>
      <c r="RS206"/>
      <c r="RT206"/>
      <c r="RU206"/>
      <c r="RV206"/>
      <c r="RW206"/>
      <c r="RX206"/>
      <c r="RY206"/>
      <c r="RZ206"/>
      <c r="SA206"/>
      <c r="SB206"/>
      <c r="SC206"/>
      <c r="SD206"/>
      <c r="SE206"/>
      <c r="SF206"/>
      <c r="SG206"/>
      <c r="SH206"/>
      <c r="SI206"/>
      <c r="SJ206"/>
      <c r="SK206"/>
      <c r="SL206"/>
      <c r="SM206"/>
      <c r="SN206"/>
      <c r="SO206"/>
      <c r="SP206"/>
      <c r="SQ206"/>
      <c r="SR206"/>
      <c r="SS206"/>
      <c r="ST206"/>
      <c r="SU206"/>
      <c r="SV206"/>
      <c r="SW206"/>
      <c r="SX206"/>
      <c r="SY206"/>
      <c r="SZ206"/>
      <c r="TA206"/>
      <c r="TB206"/>
      <c r="TC206"/>
      <c r="TD206"/>
      <c r="TE206"/>
      <c r="TF206"/>
      <c r="TG206"/>
      <c r="TH206"/>
      <c r="TI206"/>
      <c r="TJ206"/>
      <c r="TK206"/>
      <c r="TL206"/>
      <c r="TM206"/>
      <c r="TN206"/>
      <c r="TO206"/>
      <c r="TP206"/>
      <c r="TQ206"/>
      <c r="TR206"/>
      <c r="TS206"/>
      <c r="TT206"/>
      <c r="TU206"/>
      <c r="TV206"/>
      <c r="TW206"/>
      <c r="TX206"/>
      <c r="TY206"/>
      <c r="TZ206"/>
      <c r="UA206"/>
      <c r="UB206"/>
      <c r="UC206"/>
      <c r="UD206"/>
      <c r="UE206"/>
      <c r="UF206"/>
      <c r="UG206"/>
      <c r="UH206"/>
      <c r="UI206"/>
      <c r="UJ206"/>
      <c r="UK206"/>
      <c r="UL206"/>
      <c r="UM206"/>
      <c r="UN206"/>
      <c r="UO206"/>
      <c r="UP206"/>
      <c r="UQ206"/>
      <c r="UR206"/>
      <c r="US206"/>
      <c r="UT206"/>
      <c r="UU206"/>
      <c r="UV206"/>
      <c r="UW206"/>
      <c r="UX206"/>
      <c r="UY206"/>
      <c r="UZ206"/>
      <c r="VA206"/>
      <c r="VB206"/>
      <c r="VC206"/>
      <c r="VD206"/>
      <c r="VE206"/>
      <c r="VF206"/>
      <c r="VG206"/>
      <c r="VH206"/>
      <c r="VI206"/>
      <c r="VJ206"/>
      <c r="VK206"/>
      <c r="VL206"/>
      <c r="VM206"/>
      <c r="VN206"/>
      <c r="VO206"/>
      <c r="VP206"/>
      <c r="VQ206"/>
      <c r="VR206"/>
      <c r="VS206"/>
      <c r="VT206"/>
      <c r="VU206"/>
      <c r="VV206"/>
      <c r="VW206"/>
      <c r="VX206"/>
      <c r="VY206"/>
      <c r="VZ206"/>
      <c r="WA206"/>
      <c r="WB206"/>
      <c r="WC206"/>
      <c r="WD206"/>
      <c r="WE206"/>
      <c r="WF206"/>
      <c r="WG206"/>
      <c r="WH206"/>
      <c r="WI206"/>
      <c r="WJ206"/>
      <c r="WK206"/>
      <c r="WL206"/>
      <c r="WM206"/>
      <c r="WN206"/>
      <c r="WO206"/>
      <c r="WP206"/>
      <c r="WQ206"/>
      <c r="WR206"/>
      <c r="WS206"/>
      <c r="WT206"/>
      <c r="WU206"/>
      <c r="WV206"/>
      <c r="WW206"/>
      <c r="WX206"/>
      <c r="WY206"/>
      <c r="WZ206"/>
      <c r="XA206"/>
      <c r="XB206"/>
      <c r="XC206"/>
      <c r="XD206"/>
      <c r="XE206"/>
      <c r="XF206"/>
      <c r="XG206"/>
      <c r="XH206"/>
      <c r="XI206"/>
      <c r="XJ206"/>
      <c r="XK206"/>
      <c r="XL206"/>
      <c r="XM206"/>
      <c r="XN206"/>
      <c r="XO206"/>
      <c r="XP206"/>
      <c r="XQ206"/>
      <c r="XR206"/>
      <c r="XS206"/>
      <c r="XT206"/>
      <c r="XU206"/>
      <c r="XV206"/>
      <c r="XW206"/>
      <c r="XX206"/>
      <c r="XY206"/>
      <c r="XZ206"/>
      <c r="YA206"/>
      <c r="YB206"/>
      <c r="YC206"/>
      <c r="YD206"/>
      <c r="YE206"/>
      <c r="YF206"/>
      <c r="YG206"/>
      <c r="YH206"/>
      <c r="YI206"/>
      <c r="YJ206"/>
      <c r="YK206"/>
      <c r="YL206"/>
      <c r="YM206"/>
      <c r="YN206"/>
      <c r="YO206"/>
      <c r="YP206"/>
      <c r="YQ206"/>
      <c r="YR206"/>
      <c r="YS206"/>
      <c r="YT206"/>
      <c r="YU206"/>
      <c r="YV206"/>
      <c r="YW206"/>
      <c r="YX206"/>
      <c r="YY206"/>
      <c r="YZ206"/>
      <c r="ZA206"/>
      <c r="ZB206"/>
      <c r="ZC206"/>
      <c r="ZD206"/>
      <c r="ZE206"/>
      <c r="ZF206"/>
      <c r="ZG206"/>
      <c r="ZH206"/>
      <c r="ZI206"/>
      <c r="ZJ206"/>
      <c r="ZK206"/>
      <c r="ZL206"/>
      <c r="ZM206"/>
      <c r="ZN206"/>
      <c r="ZO206"/>
      <c r="ZP206"/>
      <c r="ZQ206"/>
      <c r="ZR206"/>
      <c r="ZS206"/>
      <c r="ZT206"/>
      <c r="ZU206"/>
      <c r="ZV206"/>
      <c r="ZW206"/>
      <c r="ZX206"/>
      <c r="ZY206"/>
      <c r="ZZ206"/>
    </row>
    <row r="207" spans="1:702" s="18" customFormat="1">
      <c r="A207" s="16" t="s">
        <v>68</v>
      </c>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c r="LQ207"/>
      <c r="LR207"/>
      <c r="LS207"/>
      <c r="LT207"/>
      <c r="LU207"/>
      <c r="LV207"/>
      <c r="LW207"/>
      <c r="LX207"/>
      <c r="LY207"/>
      <c r="LZ207"/>
      <c r="MA207"/>
      <c r="MB207"/>
      <c r="MC207"/>
      <c r="MD207"/>
      <c r="ME207"/>
      <c r="MF207"/>
      <c r="MG207"/>
      <c r="MH207"/>
      <c r="MI207"/>
      <c r="MJ207"/>
      <c r="MK207"/>
      <c r="ML207"/>
      <c r="MM207"/>
      <c r="MN207"/>
      <c r="MO207"/>
      <c r="MP207"/>
      <c r="MQ207"/>
      <c r="MR207"/>
      <c r="MS207"/>
      <c r="MT207"/>
      <c r="MU207"/>
      <c r="MV207"/>
      <c r="MW207"/>
      <c r="MX207"/>
      <c r="MY207"/>
      <c r="MZ207"/>
      <c r="NA207"/>
      <c r="NB207"/>
      <c r="NC207"/>
      <c r="ND207"/>
      <c r="NE207"/>
      <c r="NF207"/>
      <c r="NG207"/>
      <c r="NH207"/>
      <c r="NI207"/>
      <c r="NJ207"/>
      <c r="NK207"/>
      <c r="NL207"/>
      <c r="NM207"/>
      <c r="NN207"/>
      <c r="NO207"/>
      <c r="NP207"/>
      <c r="NQ207"/>
      <c r="NR207"/>
      <c r="NS207"/>
      <c r="NT207"/>
      <c r="NU207"/>
      <c r="NV207"/>
      <c r="NW207"/>
      <c r="NX207"/>
      <c r="NY207"/>
      <c r="NZ207"/>
      <c r="OA207"/>
      <c r="OB207"/>
      <c r="OC207"/>
      <c r="OD207"/>
      <c r="OE207"/>
      <c r="OF207"/>
      <c r="OG207"/>
      <c r="OH207"/>
      <c r="OI207"/>
      <c r="OJ207"/>
      <c r="OK207"/>
      <c r="OL207"/>
      <c r="OM207"/>
      <c r="ON207"/>
      <c r="OO207"/>
      <c r="OP207"/>
      <c r="OQ207"/>
      <c r="OR207"/>
      <c r="OS207"/>
      <c r="OT207"/>
      <c r="OU207"/>
      <c r="OV207"/>
      <c r="OW207"/>
      <c r="OX207"/>
      <c r="OY207"/>
      <c r="OZ207"/>
      <c r="PA207"/>
      <c r="PB207"/>
      <c r="PC207"/>
      <c r="PD207"/>
      <c r="PE207"/>
      <c r="PF207"/>
      <c r="PG207"/>
      <c r="PH207"/>
      <c r="PI207"/>
      <c r="PJ207"/>
      <c r="PK207"/>
      <c r="PL207"/>
      <c r="PM207"/>
      <c r="PN207"/>
      <c r="PO207"/>
      <c r="PP207"/>
      <c r="PQ207"/>
      <c r="PR207"/>
      <c r="PS207"/>
      <c r="PT207"/>
      <c r="PU207"/>
      <c r="PV207"/>
      <c r="PW207"/>
      <c r="PX207"/>
      <c r="PY207"/>
      <c r="PZ207"/>
      <c r="QA207"/>
      <c r="QB207"/>
      <c r="QC207"/>
      <c r="QD207"/>
      <c r="QE207"/>
      <c r="QF207"/>
      <c r="QG207"/>
      <c r="QH207"/>
      <c r="QI207"/>
      <c r="QJ207"/>
      <c r="QK207"/>
      <c r="QL207"/>
      <c r="QM207"/>
      <c r="QN207"/>
      <c r="QO207"/>
      <c r="QP207"/>
      <c r="QQ207"/>
      <c r="QR207"/>
      <c r="QS207"/>
      <c r="QT207"/>
      <c r="QU207"/>
      <c r="QV207"/>
      <c r="QW207"/>
      <c r="QX207"/>
      <c r="QY207"/>
      <c r="QZ207"/>
      <c r="RA207"/>
      <c r="RB207"/>
      <c r="RC207"/>
      <c r="RD207"/>
      <c r="RE207"/>
      <c r="RF207"/>
      <c r="RG207"/>
      <c r="RH207"/>
      <c r="RI207"/>
      <c r="RJ207"/>
      <c r="RK207"/>
      <c r="RL207"/>
      <c r="RM207"/>
      <c r="RN207"/>
      <c r="RO207"/>
      <c r="RP207"/>
      <c r="RQ207"/>
      <c r="RR207"/>
      <c r="RS207"/>
      <c r="RT207"/>
      <c r="RU207"/>
      <c r="RV207"/>
      <c r="RW207"/>
      <c r="RX207"/>
      <c r="RY207"/>
      <c r="RZ207"/>
      <c r="SA207"/>
      <c r="SB207"/>
      <c r="SC207"/>
      <c r="SD207"/>
      <c r="SE207"/>
      <c r="SF207"/>
      <c r="SG207"/>
      <c r="SH207"/>
      <c r="SI207"/>
      <c r="SJ207"/>
      <c r="SK207"/>
      <c r="SL207"/>
      <c r="SM207"/>
      <c r="SN207"/>
      <c r="SO207"/>
      <c r="SP207"/>
      <c r="SQ207"/>
      <c r="SR207"/>
      <c r="SS207"/>
      <c r="ST207"/>
      <c r="SU207"/>
      <c r="SV207"/>
      <c r="SW207"/>
      <c r="SX207"/>
      <c r="SY207"/>
      <c r="SZ207"/>
      <c r="TA207"/>
      <c r="TB207"/>
      <c r="TC207"/>
      <c r="TD207"/>
      <c r="TE207"/>
      <c r="TF207"/>
      <c r="TG207"/>
      <c r="TH207"/>
      <c r="TI207"/>
      <c r="TJ207"/>
      <c r="TK207"/>
      <c r="TL207"/>
      <c r="TM207"/>
      <c r="TN207"/>
      <c r="TO207"/>
      <c r="TP207"/>
      <c r="TQ207"/>
      <c r="TR207"/>
      <c r="TS207"/>
      <c r="TT207"/>
      <c r="TU207"/>
      <c r="TV207"/>
      <c r="TW207"/>
      <c r="TX207"/>
      <c r="TY207"/>
      <c r="TZ207"/>
      <c r="UA207"/>
      <c r="UB207"/>
      <c r="UC207"/>
      <c r="UD207"/>
      <c r="UE207"/>
      <c r="UF207"/>
      <c r="UG207"/>
      <c r="UH207"/>
      <c r="UI207"/>
      <c r="UJ207"/>
      <c r="UK207"/>
      <c r="UL207"/>
      <c r="UM207"/>
      <c r="UN207"/>
      <c r="UO207"/>
      <c r="UP207"/>
      <c r="UQ207"/>
      <c r="UR207"/>
      <c r="US207"/>
      <c r="UT207"/>
      <c r="UU207"/>
      <c r="UV207"/>
      <c r="UW207"/>
      <c r="UX207"/>
      <c r="UY207"/>
      <c r="UZ207"/>
      <c r="VA207"/>
      <c r="VB207"/>
      <c r="VC207"/>
      <c r="VD207"/>
      <c r="VE207"/>
      <c r="VF207"/>
      <c r="VG207"/>
      <c r="VH207"/>
      <c r="VI207"/>
      <c r="VJ207"/>
      <c r="VK207"/>
      <c r="VL207"/>
      <c r="VM207"/>
      <c r="VN207"/>
      <c r="VO207"/>
      <c r="VP207"/>
      <c r="VQ207"/>
      <c r="VR207"/>
      <c r="VS207"/>
      <c r="VT207"/>
      <c r="VU207"/>
      <c r="VV207"/>
      <c r="VW207"/>
      <c r="VX207"/>
      <c r="VY207"/>
      <c r="VZ207"/>
      <c r="WA207"/>
      <c r="WB207"/>
      <c r="WC207"/>
      <c r="WD207"/>
      <c r="WE207"/>
      <c r="WF207"/>
      <c r="WG207"/>
      <c r="WH207"/>
      <c r="WI207"/>
      <c r="WJ207"/>
      <c r="WK207"/>
      <c r="WL207"/>
      <c r="WM207"/>
      <c r="WN207"/>
      <c r="WO207"/>
      <c r="WP207"/>
      <c r="WQ207"/>
      <c r="WR207"/>
      <c r="WS207"/>
      <c r="WT207"/>
      <c r="WU207"/>
      <c r="WV207"/>
      <c r="WW207"/>
      <c r="WX207"/>
      <c r="WY207"/>
      <c r="WZ207"/>
      <c r="XA207"/>
      <c r="XB207"/>
      <c r="XC207"/>
      <c r="XD207"/>
      <c r="XE207"/>
      <c r="XF207"/>
      <c r="XG207"/>
      <c r="XH207"/>
      <c r="XI207"/>
      <c r="XJ207"/>
      <c r="XK207"/>
      <c r="XL207"/>
      <c r="XM207"/>
      <c r="XN207"/>
      <c r="XO207"/>
      <c r="XP207"/>
      <c r="XQ207"/>
      <c r="XR207"/>
      <c r="XS207"/>
      <c r="XT207"/>
      <c r="XU207"/>
      <c r="XV207"/>
      <c r="XW207"/>
      <c r="XX207"/>
      <c r="XY207"/>
      <c r="XZ207"/>
      <c r="YA207"/>
      <c r="YB207"/>
      <c r="YC207"/>
      <c r="YD207"/>
      <c r="YE207"/>
      <c r="YF207"/>
      <c r="YG207"/>
      <c r="YH207"/>
      <c r="YI207"/>
      <c r="YJ207"/>
      <c r="YK207"/>
      <c r="YL207"/>
      <c r="YM207"/>
      <c r="YN207"/>
      <c r="YO207"/>
      <c r="YP207"/>
      <c r="YQ207"/>
      <c r="YR207"/>
      <c r="YS207"/>
      <c r="YT207"/>
      <c r="YU207"/>
      <c r="YV207"/>
      <c r="YW207"/>
      <c r="YX207"/>
      <c r="YY207"/>
      <c r="YZ207"/>
      <c r="ZA207"/>
      <c r="ZB207"/>
      <c r="ZC207"/>
      <c r="ZD207"/>
      <c r="ZE207"/>
      <c r="ZF207"/>
      <c r="ZG207"/>
      <c r="ZH207"/>
      <c r="ZI207"/>
      <c r="ZJ207"/>
      <c r="ZK207"/>
      <c r="ZL207"/>
      <c r="ZM207"/>
      <c r="ZN207"/>
      <c r="ZO207"/>
      <c r="ZP207"/>
      <c r="ZQ207"/>
      <c r="ZR207"/>
      <c r="ZS207"/>
      <c r="ZT207"/>
      <c r="ZU207"/>
      <c r="ZV207"/>
      <c r="ZW207"/>
      <c r="ZX207"/>
      <c r="ZY207"/>
      <c r="ZZ207"/>
    </row>
    <row r="208" spans="1:702" s="18" customFormat="1">
      <c r="A208" s="16" t="s">
        <v>69</v>
      </c>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c r="LQ208"/>
      <c r="LR208"/>
      <c r="LS208"/>
      <c r="LT208"/>
      <c r="LU208"/>
      <c r="LV208"/>
      <c r="LW208"/>
      <c r="LX208"/>
      <c r="LY208"/>
      <c r="LZ208"/>
      <c r="MA208"/>
      <c r="MB208"/>
      <c r="MC208"/>
      <c r="MD208"/>
      <c r="ME208"/>
      <c r="MF208"/>
      <c r="MG208"/>
      <c r="MH208"/>
      <c r="MI208"/>
      <c r="MJ208"/>
      <c r="MK208"/>
      <c r="ML208"/>
      <c r="MM208"/>
      <c r="MN208"/>
      <c r="MO208"/>
      <c r="MP208"/>
      <c r="MQ208"/>
      <c r="MR208"/>
      <c r="MS208"/>
      <c r="MT208"/>
      <c r="MU208"/>
      <c r="MV208"/>
      <c r="MW208"/>
      <c r="MX208"/>
      <c r="MY208"/>
      <c r="MZ208"/>
      <c r="NA208"/>
      <c r="NB208"/>
      <c r="NC208"/>
      <c r="ND208"/>
      <c r="NE208"/>
      <c r="NF208"/>
      <c r="NG208"/>
      <c r="NH208"/>
      <c r="NI208"/>
      <c r="NJ208"/>
      <c r="NK208"/>
      <c r="NL208"/>
      <c r="NM208"/>
      <c r="NN208"/>
      <c r="NO208"/>
      <c r="NP208"/>
      <c r="NQ208"/>
      <c r="NR208"/>
      <c r="NS208"/>
      <c r="NT208"/>
      <c r="NU208"/>
      <c r="NV208"/>
      <c r="NW208"/>
      <c r="NX208"/>
      <c r="NY208"/>
      <c r="NZ208"/>
      <c r="OA208"/>
      <c r="OB208"/>
      <c r="OC208"/>
      <c r="OD208"/>
      <c r="OE208"/>
      <c r="OF208"/>
      <c r="OG208"/>
      <c r="OH208"/>
      <c r="OI208"/>
      <c r="OJ208"/>
      <c r="OK208"/>
      <c r="OL208"/>
      <c r="OM208"/>
      <c r="ON208"/>
      <c r="OO208"/>
      <c r="OP208"/>
      <c r="OQ208"/>
      <c r="OR208"/>
      <c r="OS208"/>
      <c r="OT208"/>
      <c r="OU208"/>
      <c r="OV208"/>
      <c r="OW208"/>
      <c r="OX208"/>
      <c r="OY208"/>
      <c r="OZ208"/>
      <c r="PA208"/>
      <c r="PB208"/>
      <c r="PC208"/>
      <c r="PD208"/>
      <c r="PE208"/>
      <c r="PF208"/>
      <c r="PG208"/>
      <c r="PH208"/>
      <c r="PI208"/>
      <c r="PJ208"/>
      <c r="PK208"/>
      <c r="PL208"/>
      <c r="PM208"/>
      <c r="PN208"/>
      <c r="PO208"/>
      <c r="PP208"/>
      <c r="PQ208"/>
      <c r="PR208"/>
      <c r="PS208"/>
      <c r="PT208"/>
      <c r="PU208"/>
      <c r="PV208"/>
      <c r="PW208"/>
      <c r="PX208"/>
      <c r="PY208"/>
      <c r="PZ208"/>
      <c r="QA208"/>
      <c r="QB208"/>
      <c r="QC208"/>
      <c r="QD208"/>
      <c r="QE208"/>
      <c r="QF208"/>
      <c r="QG208"/>
      <c r="QH208"/>
      <c r="QI208"/>
      <c r="QJ208"/>
      <c r="QK208"/>
      <c r="QL208"/>
      <c r="QM208"/>
      <c r="QN208"/>
      <c r="QO208"/>
      <c r="QP208"/>
      <c r="QQ208"/>
      <c r="QR208"/>
      <c r="QS208"/>
      <c r="QT208"/>
      <c r="QU208"/>
      <c r="QV208"/>
      <c r="QW208"/>
      <c r="QX208"/>
      <c r="QY208"/>
      <c r="QZ208"/>
      <c r="RA208"/>
      <c r="RB208"/>
      <c r="RC208"/>
      <c r="RD208"/>
      <c r="RE208"/>
      <c r="RF208"/>
      <c r="RG208"/>
      <c r="RH208"/>
      <c r="RI208"/>
      <c r="RJ208"/>
      <c r="RK208"/>
      <c r="RL208"/>
      <c r="RM208"/>
      <c r="RN208"/>
      <c r="RO208"/>
      <c r="RP208"/>
      <c r="RQ208"/>
      <c r="RR208"/>
      <c r="RS208"/>
      <c r="RT208"/>
      <c r="RU208"/>
      <c r="RV208"/>
      <c r="RW208"/>
      <c r="RX208"/>
      <c r="RY208"/>
      <c r="RZ208"/>
      <c r="SA208"/>
      <c r="SB208"/>
      <c r="SC208"/>
      <c r="SD208"/>
      <c r="SE208"/>
      <c r="SF208"/>
      <c r="SG208"/>
      <c r="SH208"/>
      <c r="SI208"/>
      <c r="SJ208"/>
      <c r="SK208"/>
      <c r="SL208"/>
      <c r="SM208"/>
      <c r="SN208"/>
      <c r="SO208"/>
      <c r="SP208"/>
      <c r="SQ208"/>
      <c r="SR208"/>
      <c r="SS208"/>
      <c r="ST208"/>
      <c r="SU208"/>
      <c r="SV208"/>
      <c r="SW208"/>
      <c r="SX208"/>
      <c r="SY208"/>
      <c r="SZ208"/>
      <c r="TA208"/>
      <c r="TB208"/>
      <c r="TC208"/>
      <c r="TD208"/>
      <c r="TE208"/>
      <c r="TF208"/>
      <c r="TG208"/>
      <c r="TH208"/>
      <c r="TI208"/>
      <c r="TJ208"/>
      <c r="TK208"/>
      <c r="TL208"/>
      <c r="TM208"/>
      <c r="TN208"/>
      <c r="TO208"/>
      <c r="TP208"/>
      <c r="TQ208"/>
      <c r="TR208"/>
      <c r="TS208"/>
      <c r="TT208"/>
      <c r="TU208"/>
      <c r="TV208"/>
      <c r="TW208"/>
      <c r="TX208"/>
      <c r="TY208"/>
      <c r="TZ208"/>
      <c r="UA208"/>
      <c r="UB208"/>
      <c r="UC208"/>
      <c r="UD208"/>
      <c r="UE208"/>
      <c r="UF208"/>
      <c r="UG208"/>
      <c r="UH208"/>
      <c r="UI208"/>
      <c r="UJ208"/>
      <c r="UK208"/>
      <c r="UL208"/>
      <c r="UM208"/>
      <c r="UN208"/>
      <c r="UO208"/>
      <c r="UP208"/>
      <c r="UQ208"/>
      <c r="UR208"/>
      <c r="US208"/>
      <c r="UT208"/>
      <c r="UU208"/>
      <c r="UV208"/>
      <c r="UW208"/>
      <c r="UX208"/>
      <c r="UY208"/>
      <c r="UZ208"/>
      <c r="VA208"/>
      <c r="VB208"/>
      <c r="VC208"/>
      <c r="VD208"/>
      <c r="VE208"/>
      <c r="VF208"/>
      <c r="VG208"/>
      <c r="VH208"/>
      <c r="VI208"/>
      <c r="VJ208"/>
      <c r="VK208"/>
      <c r="VL208"/>
      <c r="VM208"/>
      <c r="VN208"/>
      <c r="VO208"/>
      <c r="VP208"/>
      <c r="VQ208"/>
      <c r="VR208"/>
      <c r="VS208"/>
      <c r="VT208"/>
      <c r="VU208"/>
      <c r="VV208"/>
      <c r="VW208"/>
      <c r="VX208"/>
      <c r="VY208"/>
      <c r="VZ208"/>
      <c r="WA208"/>
      <c r="WB208"/>
      <c r="WC208"/>
      <c r="WD208"/>
      <c r="WE208"/>
      <c r="WF208"/>
      <c r="WG208"/>
      <c r="WH208"/>
      <c r="WI208"/>
      <c r="WJ208"/>
      <c r="WK208"/>
      <c r="WL208"/>
      <c r="WM208"/>
      <c r="WN208"/>
      <c r="WO208"/>
      <c r="WP208"/>
      <c r="WQ208"/>
      <c r="WR208"/>
      <c r="WS208"/>
      <c r="WT208"/>
      <c r="WU208"/>
      <c r="WV208"/>
      <c r="WW208"/>
      <c r="WX208"/>
      <c r="WY208"/>
      <c r="WZ208"/>
      <c r="XA208"/>
      <c r="XB208"/>
      <c r="XC208"/>
      <c r="XD208"/>
      <c r="XE208"/>
      <c r="XF208"/>
      <c r="XG208"/>
      <c r="XH208"/>
      <c r="XI208"/>
      <c r="XJ208"/>
      <c r="XK208"/>
      <c r="XL208"/>
      <c r="XM208"/>
      <c r="XN208"/>
      <c r="XO208"/>
      <c r="XP208"/>
      <c r="XQ208"/>
      <c r="XR208"/>
      <c r="XS208"/>
      <c r="XT208"/>
      <c r="XU208"/>
      <c r="XV208"/>
      <c r="XW208"/>
      <c r="XX208"/>
      <c r="XY208"/>
      <c r="XZ208"/>
      <c r="YA208"/>
      <c r="YB208"/>
      <c r="YC208"/>
      <c r="YD208"/>
      <c r="YE208"/>
      <c r="YF208"/>
      <c r="YG208"/>
      <c r="YH208"/>
      <c r="YI208"/>
      <c r="YJ208"/>
      <c r="YK208"/>
      <c r="YL208"/>
      <c r="YM208"/>
      <c r="YN208"/>
      <c r="YO208"/>
      <c r="YP208"/>
      <c r="YQ208"/>
      <c r="YR208"/>
      <c r="YS208"/>
      <c r="YT208"/>
      <c r="YU208"/>
      <c r="YV208"/>
      <c r="YW208"/>
      <c r="YX208"/>
      <c r="YY208"/>
      <c r="YZ208"/>
      <c r="ZA208"/>
      <c r="ZB208"/>
      <c r="ZC208"/>
      <c r="ZD208"/>
      <c r="ZE208"/>
      <c r="ZF208"/>
      <c r="ZG208"/>
      <c r="ZH208"/>
      <c r="ZI208"/>
      <c r="ZJ208"/>
      <c r="ZK208"/>
      <c r="ZL208"/>
      <c r="ZM208"/>
      <c r="ZN208"/>
      <c r="ZO208"/>
      <c r="ZP208"/>
      <c r="ZQ208"/>
      <c r="ZR208"/>
      <c r="ZS208"/>
      <c r="ZT208"/>
      <c r="ZU208"/>
      <c r="ZV208"/>
      <c r="ZW208"/>
      <c r="ZX208"/>
      <c r="ZY208"/>
      <c r="ZZ208"/>
    </row>
    <row r="209" spans="1:702" s="18" customFormat="1">
      <c r="A209" s="16" t="s">
        <v>189</v>
      </c>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c r="LQ209"/>
      <c r="LR209"/>
      <c r="LS209"/>
      <c r="LT209"/>
      <c r="LU209"/>
      <c r="LV209"/>
      <c r="LW209"/>
      <c r="LX209"/>
      <c r="LY209"/>
      <c r="LZ209"/>
      <c r="MA209"/>
      <c r="MB209"/>
      <c r="MC209"/>
      <c r="MD209"/>
      <c r="ME209"/>
      <c r="MF209"/>
      <c r="MG209"/>
      <c r="MH209"/>
      <c r="MI209"/>
      <c r="MJ209"/>
      <c r="MK209"/>
      <c r="ML209"/>
      <c r="MM209"/>
      <c r="MN209"/>
      <c r="MO209"/>
      <c r="MP209"/>
      <c r="MQ209"/>
      <c r="MR209"/>
      <c r="MS209"/>
      <c r="MT209"/>
      <c r="MU209"/>
      <c r="MV209"/>
      <c r="MW209"/>
      <c r="MX209"/>
      <c r="MY209"/>
      <c r="MZ209"/>
      <c r="NA209"/>
      <c r="NB209"/>
      <c r="NC209"/>
      <c r="ND209"/>
      <c r="NE209"/>
      <c r="NF209"/>
      <c r="NG209"/>
      <c r="NH209"/>
      <c r="NI209"/>
      <c r="NJ209"/>
      <c r="NK209"/>
      <c r="NL209"/>
      <c r="NM209"/>
      <c r="NN209"/>
      <c r="NO209"/>
      <c r="NP209"/>
      <c r="NQ209"/>
      <c r="NR209"/>
      <c r="NS209"/>
      <c r="NT209"/>
      <c r="NU209"/>
      <c r="NV209"/>
      <c r="NW209"/>
      <c r="NX209"/>
      <c r="NY209"/>
      <c r="NZ209"/>
      <c r="OA209"/>
      <c r="OB209"/>
      <c r="OC209"/>
      <c r="OD209"/>
      <c r="OE209"/>
      <c r="OF209"/>
      <c r="OG209"/>
      <c r="OH209"/>
      <c r="OI209"/>
      <c r="OJ209"/>
      <c r="OK209"/>
      <c r="OL209"/>
      <c r="OM209"/>
      <c r="ON209"/>
      <c r="OO209"/>
      <c r="OP209"/>
      <c r="OQ209"/>
      <c r="OR209"/>
      <c r="OS209"/>
      <c r="OT209"/>
      <c r="OU209"/>
      <c r="OV209"/>
      <c r="OW209"/>
      <c r="OX209"/>
      <c r="OY209"/>
      <c r="OZ209"/>
      <c r="PA209"/>
      <c r="PB209"/>
      <c r="PC209"/>
      <c r="PD209"/>
      <c r="PE209"/>
      <c r="PF209"/>
      <c r="PG209"/>
      <c r="PH209"/>
      <c r="PI209"/>
      <c r="PJ209"/>
      <c r="PK209"/>
      <c r="PL209"/>
      <c r="PM209"/>
      <c r="PN209"/>
      <c r="PO209"/>
      <c r="PP209"/>
      <c r="PQ209"/>
      <c r="PR209"/>
      <c r="PS209"/>
      <c r="PT209"/>
      <c r="PU209"/>
      <c r="PV209"/>
      <c r="PW209"/>
      <c r="PX209"/>
      <c r="PY209"/>
      <c r="PZ209"/>
      <c r="QA209"/>
      <c r="QB209"/>
      <c r="QC209"/>
      <c r="QD209"/>
      <c r="QE209"/>
      <c r="QF209"/>
      <c r="QG209"/>
      <c r="QH209"/>
      <c r="QI209"/>
      <c r="QJ209"/>
      <c r="QK209"/>
      <c r="QL209"/>
      <c r="QM209"/>
      <c r="QN209"/>
      <c r="QO209"/>
      <c r="QP209"/>
      <c r="QQ209"/>
      <c r="QR209"/>
      <c r="QS209"/>
      <c r="QT209"/>
      <c r="QU209"/>
      <c r="QV209"/>
      <c r="QW209"/>
      <c r="QX209"/>
      <c r="QY209"/>
      <c r="QZ209"/>
      <c r="RA209"/>
      <c r="RB209"/>
      <c r="RC209"/>
      <c r="RD209"/>
      <c r="RE209"/>
      <c r="RF209"/>
      <c r="RG209"/>
      <c r="RH209"/>
      <c r="RI209"/>
      <c r="RJ209"/>
      <c r="RK209"/>
      <c r="RL209"/>
      <c r="RM209"/>
      <c r="RN209"/>
      <c r="RO209"/>
      <c r="RP209"/>
      <c r="RQ209"/>
      <c r="RR209"/>
      <c r="RS209"/>
      <c r="RT209"/>
      <c r="RU209"/>
      <c r="RV209"/>
      <c r="RW209"/>
      <c r="RX209"/>
      <c r="RY209"/>
      <c r="RZ209"/>
      <c r="SA209"/>
      <c r="SB209"/>
      <c r="SC209"/>
      <c r="SD209"/>
      <c r="SE209"/>
      <c r="SF209"/>
      <c r="SG209"/>
      <c r="SH209"/>
      <c r="SI209"/>
      <c r="SJ209"/>
      <c r="SK209"/>
      <c r="SL209"/>
      <c r="SM209"/>
      <c r="SN209"/>
      <c r="SO209"/>
      <c r="SP209"/>
      <c r="SQ209"/>
      <c r="SR209"/>
      <c r="SS209"/>
      <c r="ST209"/>
      <c r="SU209"/>
      <c r="SV209"/>
      <c r="SW209"/>
      <c r="SX209"/>
      <c r="SY209"/>
      <c r="SZ209"/>
      <c r="TA209"/>
      <c r="TB209"/>
      <c r="TC209"/>
      <c r="TD209"/>
      <c r="TE209"/>
      <c r="TF209"/>
      <c r="TG209"/>
      <c r="TH209"/>
      <c r="TI209"/>
      <c r="TJ209"/>
      <c r="TK209"/>
      <c r="TL209"/>
      <c r="TM209"/>
      <c r="TN209"/>
      <c r="TO209"/>
      <c r="TP209"/>
      <c r="TQ209"/>
      <c r="TR209"/>
      <c r="TS209"/>
      <c r="TT209"/>
      <c r="TU209"/>
      <c r="TV209"/>
      <c r="TW209"/>
      <c r="TX209"/>
      <c r="TY209"/>
      <c r="TZ209"/>
      <c r="UA209"/>
      <c r="UB209"/>
      <c r="UC209"/>
      <c r="UD209"/>
      <c r="UE209"/>
      <c r="UF209"/>
      <c r="UG209"/>
      <c r="UH209"/>
      <c r="UI209"/>
      <c r="UJ209"/>
      <c r="UK209"/>
      <c r="UL209"/>
      <c r="UM209"/>
      <c r="UN209"/>
      <c r="UO209"/>
      <c r="UP209"/>
      <c r="UQ209"/>
      <c r="UR209"/>
      <c r="US209"/>
      <c r="UT209"/>
      <c r="UU209"/>
      <c r="UV209"/>
      <c r="UW209"/>
      <c r="UX209"/>
      <c r="UY209"/>
      <c r="UZ209"/>
      <c r="VA209"/>
      <c r="VB209"/>
      <c r="VC209"/>
      <c r="VD209"/>
      <c r="VE209"/>
      <c r="VF209"/>
      <c r="VG209"/>
      <c r="VH209"/>
      <c r="VI209"/>
      <c r="VJ209"/>
      <c r="VK209"/>
      <c r="VL209"/>
      <c r="VM209"/>
      <c r="VN209"/>
      <c r="VO209"/>
      <c r="VP209"/>
      <c r="VQ209"/>
      <c r="VR209"/>
      <c r="VS209"/>
      <c r="VT209"/>
      <c r="VU209"/>
      <c r="VV209"/>
      <c r="VW209"/>
      <c r="VX209"/>
      <c r="VY209"/>
      <c r="VZ209"/>
      <c r="WA209"/>
      <c r="WB209"/>
      <c r="WC209"/>
      <c r="WD209"/>
      <c r="WE209"/>
      <c r="WF209"/>
      <c r="WG209"/>
      <c r="WH209"/>
      <c r="WI209"/>
      <c r="WJ209"/>
      <c r="WK209"/>
      <c r="WL209"/>
      <c r="WM209"/>
      <c r="WN209"/>
      <c r="WO209"/>
      <c r="WP209"/>
      <c r="WQ209"/>
      <c r="WR209"/>
      <c r="WS209"/>
      <c r="WT209"/>
      <c r="WU209"/>
      <c r="WV209"/>
      <c r="WW209"/>
      <c r="WX209"/>
      <c r="WY209"/>
      <c r="WZ209"/>
      <c r="XA209"/>
      <c r="XB209"/>
      <c r="XC209"/>
      <c r="XD209"/>
      <c r="XE209"/>
      <c r="XF209"/>
      <c r="XG209"/>
      <c r="XH209"/>
      <c r="XI209"/>
      <c r="XJ209"/>
      <c r="XK209"/>
      <c r="XL209"/>
      <c r="XM209"/>
      <c r="XN209"/>
      <c r="XO209"/>
      <c r="XP209"/>
      <c r="XQ209"/>
      <c r="XR209"/>
      <c r="XS209"/>
      <c r="XT209"/>
      <c r="XU209"/>
      <c r="XV209"/>
      <c r="XW209"/>
      <c r="XX209"/>
      <c r="XY209"/>
      <c r="XZ209"/>
      <c r="YA209"/>
      <c r="YB209"/>
      <c r="YC209"/>
      <c r="YD209"/>
      <c r="YE209"/>
      <c r="YF209"/>
      <c r="YG209"/>
      <c r="YH209"/>
      <c r="YI209"/>
      <c r="YJ209"/>
      <c r="YK209"/>
      <c r="YL209"/>
      <c r="YM209"/>
      <c r="YN209"/>
      <c r="YO209"/>
      <c r="YP209"/>
      <c r="YQ209"/>
      <c r="YR209"/>
      <c r="YS209"/>
      <c r="YT209"/>
      <c r="YU209"/>
      <c r="YV209"/>
      <c r="YW209"/>
      <c r="YX209"/>
      <c r="YY209"/>
      <c r="YZ209"/>
      <c r="ZA209"/>
      <c r="ZB209"/>
      <c r="ZC209"/>
      <c r="ZD209"/>
      <c r="ZE209"/>
      <c r="ZF209"/>
      <c r="ZG209"/>
      <c r="ZH209"/>
      <c r="ZI209"/>
      <c r="ZJ209"/>
      <c r="ZK209"/>
      <c r="ZL209"/>
      <c r="ZM209"/>
      <c r="ZN209"/>
      <c r="ZO209"/>
      <c r="ZP209"/>
      <c r="ZQ209"/>
      <c r="ZR209"/>
      <c r="ZS209"/>
      <c r="ZT209"/>
      <c r="ZU209"/>
      <c r="ZV209"/>
      <c r="ZW209"/>
      <c r="ZX209"/>
      <c r="ZY209"/>
      <c r="ZZ209"/>
    </row>
    <row r="210" spans="1:702" s="18" customFormat="1">
      <c r="A210" s="63" t="s">
        <v>326</v>
      </c>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c r="LQ210"/>
      <c r="LR210"/>
      <c r="LS210"/>
      <c r="LT210"/>
      <c r="LU210"/>
      <c r="LV210"/>
      <c r="LW210"/>
      <c r="LX210"/>
      <c r="LY210"/>
      <c r="LZ210"/>
      <c r="MA210"/>
      <c r="MB210"/>
      <c r="MC210"/>
      <c r="MD210"/>
      <c r="ME210"/>
      <c r="MF210"/>
      <c r="MG210"/>
      <c r="MH210"/>
      <c r="MI210"/>
      <c r="MJ210"/>
      <c r="MK210"/>
      <c r="ML210"/>
      <c r="MM210"/>
      <c r="MN210"/>
      <c r="MO210"/>
      <c r="MP210"/>
      <c r="MQ210"/>
      <c r="MR210"/>
      <c r="MS210"/>
      <c r="MT210"/>
      <c r="MU210"/>
      <c r="MV210"/>
      <c r="MW210"/>
      <c r="MX210"/>
      <c r="MY210"/>
      <c r="MZ210"/>
      <c r="NA210"/>
      <c r="NB210"/>
      <c r="NC210"/>
      <c r="ND210"/>
      <c r="NE210"/>
      <c r="NF210"/>
      <c r="NG210"/>
      <c r="NH210"/>
      <c r="NI210"/>
      <c r="NJ210"/>
      <c r="NK210"/>
      <c r="NL210"/>
      <c r="NM210"/>
      <c r="NN210"/>
      <c r="NO210"/>
      <c r="NP210"/>
      <c r="NQ210"/>
      <c r="NR210"/>
      <c r="NS210"/>
      <c r="NT210"/>
      <c r="NU210"/>
      <c r="NV210"/>
      <c r="NW210"/>
      <c r="NX210"/>
      <c r="NY210"/>
      <c r="NZ210"/>
      <c r="OA210"/>
      <c r="OB210"/>
      <c r="OC210"/>
      <c r="OD210"/>
      <c r="OE210"/>
      <c r="OF210"/>
      <c r="OG210"/>
      <c r="OH210"/>
      <c r="OI210"/>
      <c r="OJ210"/>
      <c r="OK210"/>
      <c r="OL210"/>
      <c r="OM210"/>
      <c r="ON210"/>
      <c r="OO210"/>
      <c r="OP210"/>
      <c r="OQ210"/>
      <c r="OR210"/>
      <c r="OS210"/>
      <c r="OT210"/>
      <c r="OU210"/>
      <c r="OV210"/>
      <c r="OW210"/>
      <c r="OX210"/>
      <c r="OY210"/>
      <c r="OZ210"/>
      <c r="PA210"/>
      <c r="PB210"/>
      <c r="PC210"/>
      <c r="PD210"/>
      <c r="PE210"/>
      <c r="PF210"/>
      <c r="PG210"/>
      <c r="PH210"/>
      <c r="PI210"/>
      <c r="PJ210"/>
      <c r="PK210"/>
      <c r="PL210"/>
      <c r="PM210"/>
      <c r="PN210"/>
      <c r="PO210"/>
      <c r="PP210"/>
      <c r="PQ210"/>
      <c r="PR210"/>
      <c r="PS210"/>
      <c r="PT210"/>
      <c r="PU210"/>
      <c r="PV210"/>
      <c r="PW210"/>
      <c r="PX210"/>
      <c r="PY210"/>
      <c r="PZ210"/>
      <c r="QA210"/>
      <c r="QB210"/>
      <c r="QC210"/>
      <c r="QD210"/>
      <c r="QE210"/>
      <c r="QF210"/>
      <c r="QG210"/>
      <c r="QH210"/>
      <c r="QI210"/>
      <c r="QJ210"/>
      <c r="QK210"/>
      <c r="QL210"/>
      <c r="QM210"/>
      <c r="QN210"/>
      <c r="QO210"/>
      <c r="QP210"/>
      <c r="QQ210"/>
      <c r="QR210"/>
      <c r="QS210"/>
      <c r="QT210"/>
      <c r="QU210"/>
      <c r="QV210"/>
      <c r="QW210"/>
      <c r="QX210"/>
      <c r="QY210"/>
      <c r="QZ210"/>
      <c r="RA210"/>
      <c r="RB210"/>
      <c r="RC210"/>
      <c r="RD210"/>
      <c r="RE210"/>
      <c r="RF210"/>
      <c r="RG210"/>
      <c r="RH210"/>
      <c r="RI210"/>
      <c r="RJ210"/>
      <c r="RK210"/>
      <c r="RL210"/>
      <c r="RM210"/>
      <c r="RN210"/>
      <c r="RO210"/>
      <c r="RP210"/>
      <c r="RQ210"/>
      <c r="RR210"/>
      <c r="RS210"/>
      <c r="RT210"/>
      <c r="RU210"/>
      <c r="RV210"/>
      <c r="RW210"/>
      <c r="RX210"/>
      <c r="RY210"/>
      <c r="RZ210"/>
      <c r="SA210"/>
      <c r="SB210"/>
      <c r="SC210"/>
      <c r="SD210"/>
      <c r="SE210"/>
      <c r="SF210"/>
      <c r="SG210"/>
      <c r="SH210"/>
      <c r="SI210"/>
      <c r="SJ210"/>
      <c r="SK210"/>
      <c r="SL210"/>
      <c r="SM210"/>
      <c r="SN210"/>
      <c r="SO210"/>
      <c r="SP210"/>
      <c r="SQ210"/>
      <c r="SR210"/>
      <c r="SS210"/>
      <c r="ST210"/>
      <c r="SU210"/>
      <c r="SV210"/>
      <c r="SW210"/>
      <c r="SX210"/>
      <c r="SY210"/>
      <c r="SZ210"/>
      <c r="TA210"/>
      <c r="TB210"/>
      <c r="TC210"/>
      <c r="TD210"/>
      <c r="TE210"/>
      <c r="TF210"/>
      <c r="TG210"/>
      <c r="TH210"/>
      <c r="TI210"/>
      <c r="TJ210"/>
      <c r="TK210"/>
      <c r="TL210"/>
      <c r="TM210"/>
      <c r="TN210"/>
      <c r="TO210"/>
      <c r="TP210"/>
      <c r="TQ210"/>
      <c r="TR210"/>
      <c r="TS210"/>
      <c r="TT210"/>
      <c r="TU210"/>
      <c r="TV210"/>
      <c r="TW210"/>
      <c r="TX210"/>
      <c r="TY210"/>
      <c r="TZ210"/>
      <c r="UA210"/>
      <c r="UB210"/>
      <c r="UC210"/>
      <c r="UD210"/>
      <c r="UE210"/>
      <c r="UF210"/>
      <c r="UG210"/>
      <c r="UH210"/>
      <c r="UI210"/>
      <c r="UJ210"/>
      <c r="UK210"/>
      <c r="UL210"/>
      <c r="UM210"/>
      <c r="UN210"/>
      <c r="UO210"/>
      <c r="UP210"/>
      <c r="UQ210"/>
      <c r="UR210"/>
      <c r="US210"/>
      <c r="UT210"/>
      <c r="UU210"/>
      <c r="UV210"/>
      <c r="UW210"/>
      <c r="UX210"/>
      <c r="UY210"/>
      <c r="UZ210"/>
      <c r="VA210"/>
      <c r="VB210"/>
      <c r="VC210"/>
      <c r="VD210"/>
      <c r="VE210"/>
      <c r="VF210"/>
      <c r="VG210"/>
      <c r="VH210"/>
      <c r="VI210"/>
      <c r="VJ210"/>
      <c r="VK210"/>
      <c r="VL210"/>
      <c r="VM210"/>
      <c r="VN210"/>
      <c r="VO210"/>
      <c r="VP210"/>
      <c r="VQ210"/>
      <c r="VR210"/>
      <c r="VS210"/>
      <c r="VT210"/>
      <c r="VU210"/>
      <c r="VV210"/>
      <c r="VW210"/>
      <c r="VX210"/>
      <c r="VY210"/>
      <c r="VZ210"/>
      <c r="WA210"/>
      <c r="WB210"/>
      <c r="WC210"/>
      <c r="WD210"/>
      <c r="WE210"/>
      <c r="WF210"/>
      <c r="WG210"/>
      <c r="WH210"/>
      <c r="WI210"/>
      <c r="WJ210"/>
      <c r="WK210"/>
      <c r="WL210"/>
      <c r="WM210"/>
      <c r="WN210"/>
      <c r="WO210"/>
      <c r="WP210"/>
      <c r="WQ210"/>
      <c r="WR210"/>
      <c r="WS210"/>
      <c r="WT210"/>
      <c r="WU210"/>
      <c r="WV210"/>
      <c r="WW210"/>
      <c r="WX210"/>
      <c r="WY210"/>
      <c r="WZ210"/>
      <c r="XA210"/>
      <c r="XB210"/>
      <c r="XC210"/>
      <c r="XD210"/>
      <c r="XE210"/>
      <c r="XF210"/>
      <c r="XG210"/>
      <c r="XH210"/>
      <c r="XI210"/>
      <c r="XJ210"/>
      <c r="XK210"/>
      <c r="XL210"/>
      <c r="XM210"/>
      <c r="XN210"/>
      <c r="XO210"/>
      <c r="XP210"/>
      <c r="XQ210"/>
      <c r="XR210"/>
      <c r="XS210"/>
      <c r="XT210"/>
      <c r="XU210"/>
      <c r="XV210"/>
      <c r="XW210"/>
      <c r="XX210"/>
      <c r="XY210"/>
      <c r="XZ210"/>
      <c r="YA210"/>
      <c r="YB210"/>
      <c r="YC210"/>
      <c r="YD210"/>
      <c r="YE210"/>
      <c r="YF210"/>
      <c r="YG210"/>
      <c r="YH210"/>
      <c r="YI210"/>
      <c r="YJ210"/>
      <c r="YK210"/>
      <c r="YL210"/>
      <c r="YM210"/>
      <c r="YN210"/>
      <c r="YO210"/>
      <c r="YP210"/>
      <c r="YQ210"/>
      <c r="YR210"/>
      <c r="YS210"/>
      <c r="YT210"/>
      <c r="YU210"/>
      <c r="YV210"/>
      <c r="YW210"/>
      <c r="YX210"/>
      <c r="YY210"/>
      <c r="YZ210"/>
      <c r="ZA210"/>
      <c r="ZB210"/>
      <c r="ZC210"/>
      <c r="ZD210"/>
      <c r="ZE210"/>
      <c r="ZF210"/>
      <c r="ZG210"/>
      <c r="ZH210"/>
      <c r="ZI210"/>
      <c r="ZJ210"/>
      <c r="ZK210"/>
      <c r="ZL210"/>
      <c r="ZM210"/>
      <c r="ZN210"/>
      <c r="ZO210"/>
      <c r="ZP210"/>
      <c r="ZQ210"/>
      <c r="ZR210"/>
      <c r="ZS210"/>
      <c r="ZT210"/>
      <c r="ZU210"/>
      <c r="ZV210"/>
      <c r="ZW210"/>
      <c r="ZX210"/>
      <c r="ZY210"/>
      <c r="ZZ210"/>
    </row>
    <row r="211" spans="1:702" s="18" customFormat="1">
      <c r="A211" s="149" t="s">
        <v>327</v>
      </c>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c r="LQ211"/>
      <c r="LR211"/>
      <c r="LS211"/>
      <c r="LT211"/>
      <c r="LU211"/>
      <c r="LV211"/>
      <c r="LW211"/>
      <c r="LX211"/>
      <c r="LY211"/>
      <c r="LZ211"/>
      <c r="MA211"/>
      <c r="MB211"/>
      <c r="MC211"/>
      <c r="MD211"/>
      <c r="ME211"/>
      <c r="MF211"/>
      <c r="MG211"/>
      <c r="MH211"/>
      <c r="MI211"/>
      <c r="MJ211"/>
      <c r="MK211"/>
      <c r="ML211"/>
      <c r="MM211"/>
      <c r="MN211"/>
      <c r="MO211"/>
      <c r="MP211"/>
      <c r="MQ211"/>
      <c r="MR211"/>
      <c r="MS211"/>
      <c r="MT211"/>
      <c r="MU211"/>
      <c r="MV211"/>
      <c r="MW211"/>
      <c r="MX211"/>
      <c r="MY211"/>
      <c r="MZ211"/>
      <c r="NA211"/>
      <c r="NB211"/>
      <c r="NC211"/>
      <c r="ND211"/>
      <c r="NE211"/>
      <c r="NF211"/>
      <c r="NG211"/>
      <c r="NH211"/>
      <c r="NI211"/>
      <c r="NJ211"/>
      <c r="NK211"/>
      <c r="NL211"/>
      <c r="NM211"/>
      <c r="NN211"/>
      <c r="NO211"/>
      <c r="NP211"/>
      <c r="NQ211"/>
      <c r="NR211"/>
      <c r="NS211"/>
      <c r="NT211"/>
      <c r="NU211"/>
      <c r="NV211"/>
      <c r="NW211"/>
      <c r="NX211"/>
      <c r="NY211"/>
      <c r="NZ211"/>
      <c r="OA211"/>
      <c r="OB211"/>
      <c r="OC211"/>
      <c r="OD211"/>
      <c r="OE211"/>
      <c r="OF211"/>
      <c r="OG211"/>
      <c r="OH211"/>
      <c r="OI211"/>
      <c r="OJ211"/>
      <c r="OK211"/>
      <c r="OL211"/>
      <c r="OM211"/>
      <c r="ON211"/>
      <c r="OO211"/>
      <c r="OP211"/>
      <c r="OQ211"/>
      <c r="OR211"/>
      <c r="OS211"/>
      <c r="OT211"/>
      <c r="OU211"/>
      <c r="OV211"/>
      <c r="OW211"/>
      <c r="OX211"/>
      <c r="OY211"/>
      <c r="OZ211"/>
      <c r="PA211"/>
      <c r="PB211"/>
      <c r="PC211"/>
      <c r="PD211"/>
      <c r="PE211"/>
      <c r="PF211"/>
      <c r="PG211"/>
      <c r="PH211"/>
      <c r="PI211"/>
      <c r="PJ211"/>
      <c r="PK211"/>
      <c r="PL211"/>
      <c r="PM211"/>
      <c r="PN211"/>
      <c r="PO211"/>
      <c r="PP211"/>
      <c r="PQ211"/>
      <c r="PR211"/>
      <c r="PS211"/>
      <c r="PT211"/>
      <c r="PU211"/>
      <c r="PV211"/>
      <c r="PW211"/>
      <c r="PX211"/>
      <c r="PY211"/>
      <c r="PZ211"/>
      <c r="QA211"/>
      <c r="QB211"/>
      <c r="QC211"/>
      <c r="QD211"/>
      <c r="QE211"/>
      <c r="QF211"/>
      <c r="QG211"/>
      <c r="QH211"/>
      <c r="QI211"/>
      <c r="QJ211"/>
      <c r="QK211"/>
      <c r="QL211"/>
      <c r="QM211"/>
      <c r="QN211"/>
      <c r="QO211"/>
      <c r="QP211"/>
      <c r="QQ211"/>
      <c r="QR211"/>
      <c r="QS211"/>
      <c r="QT211"/>
      <c r="QU211"/>
      <c r="QV211"/>
      <c r="QW211"/>
      <c r="QX211"/>
      <c r="QY211"/>
      <c r="QZ211"/>
      <c r="RA211"/>
      <c r="RB211"/>
      <c r="RC211"/>
      <c r="RD211"/>
      <c r="RE211"/>
      <c r="RF211"/>
      <c r="RG211"/>
      <c r="RH211"/>
      <c r="RI211"/>
      <c r="RJ211"/>
      <c r="RK211"/>
      <c r="RL211"/>
      <c r="RM211"/>
      <c r="RN211"/>
      <c r="RO211"/>
      <c r="RP211"/>
      <c r="RQ211"/>
      <c r="RR211"/>
      <c r="RS211"/>
      <c r="RT211"/>
      <c r="RU211"/>
      <c r="RV211"/>
      <c r="RW211"/>
      <c r="RX211"/>
      <c r="RY211"/>
      <c r="RZ211"/>
      <c r="SA211"/>
      <c r="SB211"/>
      <c r="SC211"/>
      <c r="SD211"/>
      <c r="SE211"/>
      <c r="SF211"/>
      <c r="SG211"/>
      <c r="SH211"/>
      <c r="SI211"/>
      <c r="SJ211"/>
      <c r="SK211"/>
      <c r="SL211"/>
      <c r="SM211"/>
      <c r="SN211"/>
      <c r="SO211"/>
      <c r="SP211"/>
      <c r="SQ211"/>
      <c r="SR211"/>
      <c r="SS211"/>
      <c r="ST211"/>
      <c r="SU211"/>
      <c r="SV211"/>
      <c r="SW211"/>
      <c r="SX211"/>
      <c r="SY211"/>
      <c r="SZ211"/>
      <c r="TA211"/>
      <c r="TB211"/>
      <c r="TC211"/>
      <c r="TD211"/>
      <c r="TE211"/>
      <c r="TF211"/>
      <c r="TG211"/>
      <c r="TH211"/>
      <c r="TI211"/>
      <c r="TJ211"/>
      <c r="TK211"/>
      <c r="TL211"/>
      <c r="TM211"/>
      <c r="TN211"/>
      <c r="TO211"/>
      <c r="TP211"/>
      <c r="TQ211"/>
      <c r="TR211"/>
      <c r="TS211"/>
      <c r="TT211"/>
      <c r="TU211"/>
      <c r="TV211"/>
      <c r="TW211"/>
      <c r="TX211"/>
      <c r="TY211"/>
      <c r="TZ211"/>
      <c r="UA211"/>
      <c r="UB211"/>
      <c r="UC211"/>
      <c r="UD211"/>
      <c r="UE211"/>
      <c r="UF211"/>
      <c r="UG211"/>
      <c r="UH211"/>
      <c r="UI211"/>
      <c r="UJ211"/>
      <c r="UK211"/>
      <c r="UL211"/>
      <c r="UM211"/>
      <c r="UN211"/>
      <c r="UO211"/>
      <c r="UP211"/>
      <c r="UQ211"/>
      <c r="UR211"/>
      <c r="US211"/>
      <c r="UT211"/>
      <c r="UU211"/>
      <c r="UV211"/>
      <c r="UW211"/>
      <c r="UX211"/>
      <c r="UY211"/>
      <c r="UZ211"/>
      <c r="VA211"/>
      <c r="VB211"/>
      <c r="VC211"/>
      <c r="VD211"/>
      <c r="VE211"/>
      <c r="VF211"/>
      <c r="VG211"/>
      <c r="VH211"/>
      <c r="VI211"/>
      <c r="VJ211"/>
      <c r="VK211"/>
      <c r="VL211"/>
      <c r="VM211"/>
      <c r="VN211"/>
      <c r="VO211"/>
      <c r="VP211"/>
      <c r="VQ211"/>
      <c r="VR211"/>
      <c r="VS211"/>
      <c r="VT211"/>
      <c r="VU211"/>
      <c r="VV211"/>
      <c r="VW211"/>
      <c r="VX211"/>
      <c r="VY211"/>
      <c r="VZ211"/>
      <c r="WA211"/>
      <c r="WB211"/>
      <c r="WC211"/>
      <c r="WD211"/>
      <c r="WE211"/>
      <c r="WF211"/>
      <c r="WG211"/>
      <c r="WH211"/>
      <c r="WI211"/>
      <c r="WJ211"/>
      <c r="WK211"/>
      <c r="WL211"/>
      <c r="WM211"/>
      <c r="WN211"/>
      <c r="WO211"/>
      <c r="WP211"/>
      <c r="WQ211"/>
      <c r="WR211"/>
      <c r="WS211"/>
      <c r="WT211"/>
      <c r="WU211"/>
      <c r="WV211"/>
      <c r="WW211"/>
      <c r="WX211"/>
      <c r="WY211"/>
      <c r="WZ211"/>
      <c r="XA211"/>
      <c r="XB211"/>
      <c r="XC211"/>
      <c r="XD211"/>
      <c r="XE211"/>
      <c r="XF211"/>
      <c r="XG211"/>
      <c r="XH211"/>
      <c r="XI211"/>
      <c r="XJ211"/>
      <c r="XK211"/>
      <c r="XL211"/>
      <c r="XM211"/>
      <c r="XN211"/>
      <c r="XO211"/>
      <c r="XP211"/>
      <c r="XQ211"/>
      <c r="XR211"/>
      <c r="XS211"/>
      <c r="XT211"/>
      <c r="XU211"/>
      <c r="XV211"/>
      <c r="XW211"/>
      <c r="XX211"/>
      <c r="XY211"/>
      <c r="XZ211"/>
      <c r="YA211"/>
      <c r="YB211"/>
      <c r="YC211"/>
      <c r="YD211"/>
      <c r="YE211"/>
      <c r="YF211"/>
      <c r="YG211"/>
      <c r="YH211"/>
      <c r="YI211"/>
      <c r="YJ211"/>
      <c r="YK211"/>
      <c r="YL211"/>
      <c r="YM211"/>
      <c r="YN211"/>
      <c r="YO211"/>
      <c r="YP211"/>
      <c r="YQ211"/>
      <c r="YR211"/>
      <c r="YS211"/>
      <c r="YT211"/>
      <c r="YU211"/>
      <c r="YV211"/>
      <c r="YW211"/>
      <c r="YX211"/>
      <c r="YY211"/>
      <c r="YZ211"/>
      <c r="ZA211"/>
      <c r="ZB211"/>
      <c r="ZC211"/>
      <c r="ZD211"/>
      <c r="ZE211"/>
      <c r="ZF211"/>
      <c r="ZG211"/>
      <c r="ZH211"/>
      <c r="ZI211"/>
      <c r="ZJ211"/>
      <c r="ZK211"/>
      <c r="ZL211"/>
      <c r="ZM211"/>
      <c r="ZN211"/>
      <c r="ZO211"/>
      <c r="ZP211"/>
      <c r="ZQ211"/>
      <c r="ZR211"/>
      <c r="ZS211"/>
      <c r="ZT211"/>
      <c r="ZU211"/>
      <c r="ZV211"/>
      <c r="ZW211"/>
      <c r="ZX211"/>
      <c r="ZY211"/>
      <c r="ZZ211"/>
    </row>
    <row r="212" spans="1:702" s="18" customFormat="1">
      <c r="A212" s="16" t="s">
        <v>175</v>
      </c>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c r="LQ212"/>
      <c r="LR212"/>
      <c r="LS212"/>
      <c r="LT212"/>
      <c r="LU212"/>
      <c r="LV212"/>
      <c r="LW212"/>
      <c r="LX212"/>
      <c r="LY212"/>
      <c r="LZ212"/>
      <c r="MA212"/>
      <c r="MB212"/>
      <c r="MC212"/>
      <c r="MD212"/>
      <c r="ME212"/>
      <c r="MF212"/>
      <c r="MG212"/>
      <c r="MH212"/>
      <c r="MI212"/>
      <c r="MJ212"/>
      <c r="MK212"/>
      <c r="ML212"/>
      <c r="MM212"/>
      <c r="MN212"/>
      <c r="MO212"/>
      <c r="MP212"/>
      <c r="MQ212"/>
      <c r="MR212"/>
      <c r="MS212"/>
      <c r="MT212"/>
      <c r="MU212"/>
      <c r="MV212"/>
      <c r="MW212"/>
      <c r="MX212"/>
      <c r="MY212"/>
      <c r="MZ212"/>
      <c r="NA212"/>
      <c r="NB212"/>
      <c r="NC212"/>
      <c r="ND212"/>
      <c r="NE212"/>
      <c r="NF212"/>
      <c r="NG212"/>
      <c r="NH212"/>
      <c r="NI212"/>
      <c r="NJ212"/>
      <c r="NK212"/>
      <c r="NL212"/>
      <c r="NM212"/>
      <c r="NN212"/>
      <c r="NO212"/>
      <c r="NP212"/>
      <c r="NQ212"/>
      <c r="NR212"/>
      <c r="NS212"/>
      <c r="NT212"/>
      <c r="NU212"/>
      <c r="NV212"/>
      <c r="NW212"/>
      <c r="NX212"/>
      <c r="NY212"/>
      <c r="NZ212"/>
      <c r="OA212"/>
      <c r="OB212"/>
      <c r="OC212"/>
      <c r="OD212"/>
      <c r="OE212"/>
      <c r="OF212"/>
      <c r="OG212"/>
      <c r="OH212"/>
      <c r="OI212"/>
      <c r="OJ212"/>
      <c r="OK212"/>
      <c r="OL212"/>
      <c r="OM212"/>
      <c r="ON212"/>
      <c r="OO212"/>
      <c r="OP212"/>
      <c r="OQ212"/>
      <c r="OR212"/>
      <c r="OS212"/>
      <c r="OT212"/>
      <c r="OU212"/>
      <c r="OV212"/>
      <c r="OW212"/>
      <c r="OX212"/>
      <c r="OY212"/>
      <c r="OZ212"/>
      <c r="PA212"/>
      <c r="PB212"/>
      <c r="PC212"/>
      <c r="PD212"/>
      <c r="PE212"/>
      <c r="PF212"/>
      <c r="PG212"/>
      <c r="PH212"/>
      <c r="PI212"/>
      <c r="PJ212"/>
      <c r="PK212"/>
      <c r="PL212"/>
      <c r="PM212"/>
      <c r="PN212"/>
      <c r="PO212"/>
      <c r="PP212"/>
      <c r="PQ212"/>
      <c r="PR212"/>
      <c r="PS212"/>
      <c r="PT212"/>
      <c r="PU212"/>
      <c r="PV212"/>
      <c r="PW212"/>
      <c r="PX212"/>
      <c r="PY212"/>
      <c r="PZ212"/>
      <c r="QA212"/>
      <c r="QB212"/>
      <c r="QC212"/>
      <c r="QD212"/>
      <c r="QE212"/>
      <c r="QF212"/>
      <c r="QG212"/>
      <c r="QH212"/>
      <c r="QI212"/>
      <c r="QJ212"/>
      <c r="QK212"/>
      <c r="QL212"/>
      <c r="QM212"/>
      <c r="QN212"/>
      <c r="QO212"/>
      <c r="QP212"/>
      <c r="QQ212"/>
      <c r="QR212"/>
      <c r="QS212"/>
      <c r="QT212"/>
      <c r="QU212"/>
      <c r="QV212"/>
      <c r="QW212"/>
      <c r="QX212"/>
      <c r="QY212"/>
      <c r="QZ212"/>
      <c r="RA212"/>
      <c r="RB212"/>
      <c r="RC212"/>
      <c r="RD212"/>
      <c r="RE212"/>
      <c r="RF212"/>
      <c r="RG212"/>
      <c r="RH212"/>
      <c r="RI212"/>
      <c r="RJ212"/>
      <c r="RK212"/>
      <c r="RL212"/>
      <c r="RM212"/>
      <c r="RN212"/>
      <c r="RO212"/>
      <c r="RP212"/>
      <c r="RQ212"/>
      <c r="RR212"/>
      <c r="RS212"/>
      <c r="RT212"/>
      <c r="RU212"/>
      <c r="RV212"/>
      <c r="RW212"/>
      <c r="RX212"/>
      <c r="RY212"/>
      <c r="RZ212"/>
      <c r="SA212"/>
      <c r="SB212"/>
      <c r="SC212"/>
      <c r="SD212"/>
      <c r="SE212"/>
      <c r="SF212"/>
      <c r="SG212"/>
      <c r="SH212"/>
      <c r="SI212"/>
      <c r="SJ212"/>
      <c r="SK212"/>
      <c r="SL212"/>
      <c r="SM212"/>
      <c r="SN212"/>
      <c r="SO212"/>
      <c r="SP212"/>
      <c r="SQ212"/>
      <c r="SR212"/>
      <c r="SS212"/>
      <c r="ST212"/>
      <c r="SU212"/>
      <c r="SV212"/>
      <c r="SW212"/>
      <c r="SX212"/>
      <c r="SY212"/>
      <c r="SZ212"/>
      <c r="TA212"/>
      <c r="TB212"/>
      <c r="TC212"/>
      <c r="TD212"/>
      <c r="TE212"/>
      <c r="TF212"/>
      <c r="TG212"/>
      <c r="TH212"/>
      <c r="TI212"/>
      <c r="TJ212"/>
      <c r="TK212"/>
      <c r="TL212"/>
      <c r="TM212"/>
      <c r="TN212"/>
      <c r="TO212"/>
      <c r="TP212"/>
      <c r="TQ212"/>
      <c r="TR212"/>
      <c r="TS212"/>
      <c r="TT212"/>
      <c r="TU212"/>
      <c r="TV212"/>
      <c r="TW212"/>
      <c r="TX212"/>
      <c r="TY212"/>
      <c r="TZ212"/>
      <c r="UA212"/>
      <c r="UB212"/>
      <c r="UC212"/>
      <c r="UD212"/>
      <c r="UE212"/>
      <c r="UF212"/>
      <c r="UG212"/>
      <c r="UH212"/>
      <c r="UI212"/>
      <c r="UJ212"/>
      <c r="UK212"/>
      <c r="UL212"/>
      <c r="UM212"/>
      <c r="UN212"/>
      <c r="UO212"/>
      <c r="UP212"/>
      <c r="UQ212"/>
      <c r="UR212"/>
      <c r="US212"/>
      <c r="UT212"/>
      <c r="UU212"/>
      <c r="UV212"/>
      <c r="UW212"/>
      <c r="UX212"/>
      <c r="UY212"/>
      <c r="UZ212"/>
      <c r="VA212"/>
      <c r="VB212"/>
      <c r="VC212"/>
      <c r="VD212"/>
      <c r="VE212"/>
      <c r="VF212"/>
      <c r="VG212"/>
      <c r="VH212"/>
      <c r="VI212"/>
      <c r="VJ212"/>
      <c r="VK212"/>
      <c r="VL212"/>
      <c r="VM212"/>
      <c r="VN212"/>
      <c r="VO212"/>
      <c r="VP212"/>
      <c r="VQ212"/>
      <c r="VR212"/>
      <c r="VS212"/>
      <c r="VT212"/>
      <c r="VU212"/>
      <c r="VV212"/>
      <c r="VW212"/>
      <c r="VX212"/>
      <c r="VY212"/>
      <c r="VZ212"/>
      <c r="WA212"/>
      <c r="WB212"/>
      <c r="WC212"/>
      <c r="WD212"/>
      <c r="WE212"/>
      <c r="WF212"/>
      <c r="WG212"/>
      <c r="WH212"/>
      <c r="WI212"/>
      <c r="WJ212"/>
      <c r="WK212"/>
      <c r="WL212"/>
      <c r="WM212"/>
      <c r="WN212"/>
      <c r="WO212"/>
      <c r="WP212"/>
      <c r="WQ212"/>
      <c r="WR212"/>
      <c r="WS212"/>
      <c r="WT212"/>
      <c r="WU212"/>
      <c r="WV212"/>
      <c r="WW212"/>
      <c r="WX212"/>
      <c r="WY212"/>
      <c r="WZ212"/>
      <c r="XA212"/>
      <c r="XB212"/>
      <c r="XC212"/>
      <c r="XD212"/>
      <c r="XE212"/>
      <c r="XF212"/>
      <c r="XG212"/>
      <c r="XH212"/>
      <c r="XI212"/>
      <c r="XJ212"/>
      <c r="XK212"/>
      <c r="XL212"/>
      <c r="XM212"/>
      <c r="XN212"/>
      <c r="XO212"/>
      <c r="XP212"/>
      <c r="XQ212"/>
      <c r="XR212"/>
      <c r="XS212"/>
      <c r="XT212"/>
      <c r="XU212"/>
      <c r="XV212"/>
      <c r="XW212"/>
      <c r="XX212"/>
      <c r="XY212"/>
      <c r="XZ212"/>
      <c r="YA212"/>
      <c r="YB212"/>
      <c r="YC212"/>
      <c r="YD212"/>
      <c r="YE212"/>
      <c r="YF212"/>
      <c r="YG212"/>
      <c r="YH212"/>
      <c r="YI212"/>
      <c r="YJ212"/>
      <c r="YK212"/>
      <c r="YL212"/>
      <c r="YM212"/>
      <c r="YN212"/>
      <c r="YO212"/>
      <c r="YP212"/>
      <c r="YQ212"/>
      <c r="YR212"/>
      <c r="YS212"/>
      <c r="YT212"/>
      <c r="YU212"/>
      <c r="YV212"/>
      <c r="YW212"/>
      <c r="YX212"/>
      <c r="YY212"/>
      <c r="YZ212"/>
      <c r="ZA212"/>
      <c r="ZB212"/>
      <c r="ZC212"/>
      <c r="ZD212"/>
      <c r="ZE212"/>
      <c r="ZF212"/>
      <c r="ZG212"/>
      <c r="ZH212"/>
      <c r="ZI212"/>
      <c r="ZJ212"/>
      <c r="ZK212"/>
      <c r="ZL212"/>
      <c r="ZM212"/>
      <c r="ZN212"/>
      <c r="ZO212"/>
      <c r="ZP212"/>
      <c r="ZQ212"/>
      <c r="ZR212"/>
      <c r="ZS212"/>
      <c r="ZT212"/>
      <c r="ZU212"/>
      <c r="ZV212"/>
      <c r="ZW212"/>
      <c r="ZX212"/>
      <c r="ZY212"/>
      <c r="ZZ212"/>
    </row>
    <row r="213" spans="1:702" s="18" customFormat="1">
      <c r="A213" s="16" t="s">
        <v>68</v>
      </c>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c r="LQ213"/>
      <c r="LR213"/>
      <c r="LS213"/>
      <c r="LT213"/>
      <c r="LU213"/>
      <c r="LV213"/>
      <c r="LW213"/>
      <c r="LX213"/>
      <c r="LY213"/>
      <c r="LZ213"/>
      <c r="MA213"/>
      <c r="MB213"/>
      <c r="MC213"/>
      <c r="MD213"/>
      <c r="ME213"/>
      <c r="MF213"/>
      <c r="MG213"/>
      <c r="MH213"/>
      <c r="MI213"/>
      <c r="MJ213"/>
      <c r="MK213"/>
      <c r="ML213"/>
      <c r="MM213"/>
      <c r="MN213"/>
      <c r="MO213"/>
      <c r="MP213"/>
      <c r="MQ213"/>
      <c r="MR213"/>
      <c r="MS213"/>
      <c r="MT213"/>
      <c r="MU213"/>
      <c r="MV213"/>
      <c r="MW213"/>
      <c r="MX213"/>
      <c r="MY213"/>
      <c r="MZ213"/>
      <c r="NA213"/>
      <c r="NB213"/>
      <c r="NC213"/>
      <c r="ND213"/>
      <c r="NE213"/>
      <c r="NF213"/>
      <c r="NG213"/>
      <c r="NH213"/>
      <c r="NI213"/>
      <c r="NJ213"/>
      <c r="NK213"/>
      <c r="NL213"/>
      <c r="NM213"/>
      <c r="NN213"/>
      <c r="NO213"/>
      <c r="NP213"/>
      <c r="NQ213"/>
      <c r="NR213"/>
      <c r="NS213"/>
      <c r="NT213"/>
      <c r="NU213"/>
      <c r="NV213"/>
      <c r="NW213"/>
      <c r="NX213"/>
      <c r="NY213"/>
      <c r="NZ213"/>
      <c r="OA213"/>
      <c r="OB213"/>
      <c r="OC213"/>
      <c r="OD213"/>
      <c r="OE213"/>
      <c r="OF213"/>
      <c r="OG213"/>
      <c r="OH213"/>
      <c r="OI213"/>
      <c r="OJ213"/>
      <c r="OK213"/>
      <c r="OL213"/>
      <c r="OM213"/>
      <c r="ON213"/>
      <c r="OO213"/>
      <c r="OP213"/>
      <c r="OQ213"/>
      <c r="OR213"/>
      <c r="OS213"/>
      <c r="OT213"/>
      <c r="OU213"/>
      <c r="OV213"/>
      <c r="OW213"/>
      <c r="OX213"/>
      <c r="OY213"/>
      <c r="OZ213"/>
      <c r="PA213"/>
      <c r="PB213"/>
      <c r="PC213"/>
      <c r="PD213"/>
      <c r="PE213"/>
      <c r="PF213"/>
      <c r="PG213"/>
      <c r="PH213"/>
      <c r="PI213"/>
      <c r="PJ213"/>
      <c r="PK213"/>
      <c r="PL213"/>
      <c r="PM213"/>
      <c r="PN213"/>
      <c r="PO213"/>
      <c r="PP213"/>
      <c r="PQ213"/>
      <c r="PR213"/>
      <c r="PS213"/>
      <c r="PT213"/>
      <c r="PU213"/>
      <c r="PV213"/>
      <c r="PW213"/>
      <c r="PX213"/>
      <c r="PY213"/>
      <c r="PZ213"/>
      <c r="QA213"/>
      <c r="QB213"/>
      <c r="QC213"/>
      <c r="QD213"/>
      <c r="QE213"/>
      <c r="QF213"/>
      <c r="QG213"/>
      <c r="QH213"/>
      <c r="QI213"/>
      <c r="QJ213"/>
      <c r="QK213"/>
      <c r="QL213"/>
      <c r="QM213"/>
      <c r="QN213"/>
      <c r="QO213"/>
      <c r="QP213"/>
      <c r="QQ213"/>
      <c r="QR213"/>
      <c r="QS213"/>
      <c r="QT213"/>
      <c r="QU213"/>
      <c r="QV213"/>
      <c r="QW213"/>
      <c r="QX213"/>
      <c r="QY213"/>
      <c r="QZ213"/>
      <c r="RA213"/>
      <c r="RB213"/>
      <c r="RC213"/>
      <c r="RD213"/>
      <c r="RE213"/>
      <c r="RF213"/>
      <c r="RG213"/>
      <c r="RH213"/>
      <c r="RI213"/>
      <c r="RJ213"/>
      <c r="RK213"/>
      <c r="RL213"/>
      <c r="RM213"/>
      <c r="RN213"/>
      <c r="RO213"/>
      <c r="RP213"/>
      <c r="RQ213"/>
      <c r="RR213"/>
      <c r="RS213"/>
      <c r="RT213"/>
      <c r="RU213"/>
      <c r="RV213"/>
      <c r="RW213"/>
      <c r="RX213"/>
      <c r="RY213"/>
      <c r="RZ213"/>
      <c r="SA213"/>
      <c r="SB213"/>
      <c r="SC213"/>
      <c r="SD213"/>
      <c r="SE213"/>
      <c r="SF213"/>
      <c r="SG213"/>
      <c r="SH213"/>
      <c r="SI213"/>
      <c r="SJ213"/>
      <c r="SK213"/>
      <c r="SL213"/>
      <c r="SM213"/>
      <c r="SN213"/>
      <c r="SO213"/>
      <c r="SP213"/>
      <c r="SQ213"/>
      <c r="SR213"/>
      <c r="SS213"/>
      <c r="ST213"/>
      <c r="SU213"/>
      <c r="SV213"/>
      <c r="SW213"/>
      <c r="SX213"/>
      <c r="SY213"/>
      <c r="SZ213"/>
      <c r="TA213"/>
      <c r="TB213"/>
      <c r="TC213"/>
      <c r="TD213"/>
      <c r="TE213"/>
      <c r="TF213"/>
      <c r="TG213"/>
      <c r="TH213"/>
      <c r="TI213"/>
      <c r="TJ213"/>
      <c r="TK213"/>
      <c r="TL213"/>
      <c r="TM213"/>
      <c r="TN213"/>
      <c r="TO213"/>
      <c r="TP213"/>
      <c r="TQ213"/>
      <c r="TR213"/>
      <c r="TS213"/>
      <c r="TT213"/>
      <c r="TU213"/>
      <c r="TV213"/>
      <c r="TW213"/>
      <c r="TX213"/>
      <c r="TY213"/>
      <c r="TZ213"/>
      <c r="UA213"/>
      <c r="UB213"/>
      <c r="UC213"/>
      <c r="UD213"/>
      <c r="UE213"/>
      <c r="UF213"/>
      <c r="UG213"/>
      <c r="UH213"/>
      <c r="UI213"/>
      <c r="UJ213"/>
      <c r="UK213"/>
      <c r="UL213"/>
      <c r="UM213"/>
      <c r="UN213"/>
      <c r="UO213"/>
      <c r="UP213"/>
      <c r="UQ213"/>
      <c r="UR213"/>
      <c r="US213"/>
      <c r="UT213"/>
      <c r="UU213"/>
      <c r="UV213"/>
      <c r="UW213"/>
      <c r="UX213"/>
      <c r="UY213"/>
      <c r="UZ213"/>
      <c r="VA213"/>
      <c r="VB213"/>
      <c r="VC213"/>
      <c r="VD213"/>
      <c r="VE213"/>
      <c r="VF213"/>
      <c r="VG213"/>
      <c r="VH213"/>
      <c r="VI213"/>
      <c r="VJ213"/>
      <c r="VK213"/>
      <c r="VL213"/>
      <c r="VM213"/>
      <c r="VN213"/>
      <c r="VO213"/>
      <c r="VP213"/>
      <c r="VQ213"/>
      <c r="VR213"/>
      <c r="VS213"/>
      <c r="VT213"/>
      <c r="VU213"/>
      <c r="VV213"/>
      <c r="VW213"/>
      <c r="VX213"/>
      <c r="VY213"/>
      <c r="VZ213"/>
      <c r="WA213"/>
      <c r="WB213"/>
      <c r="WC213"/>
      <c r="WD213"/>
      <c r="WE213"/>
      <c r="WF213"/>
      <c r="WG213"/>
      <c r="WH213"/>
      <c r="WI213"/>
      <c r="WJ213"/>
      <c r="WK213"/>
      <c r="WL213"/>
      <c r="WM213"/>
      <c r="WN213"/>
      <c r="WO213"/>
      <c r="WP213"/>
      <c r="WQ213"/>
      <c r="WR213"/>
      <c r="WS213"/>
      <c r="WT213"/>
      <c r="WU213"/>
      <c r="WV213"/>
      <c r="WW213"/>
      <c r="WX213"/>
      <c r="WY213"/>
      <c r="WZ213"/>
      <c r="XA213"/>
      <c r="XB213"/>
      <c r="XC213"/>
      <c r="XD213"/>
      <c r="XE213"/>
      <c r="XF213"/>
      <c r="XG213"/>
      <c r="XH213"/>
      <c r="XI213"/>
      <c r="XJ213"/>
      <c r="XK213"/>
      <c r="XL213"/>
      <c r="XM213"/>
      <c r="XN213"/>
      <c r="XO213"/>
      <c r="XP213"/>
      <c r="XQ213"/>
      <c r="XR213"/>
      <c r="XS213"/>
      <c r="XT213"/>
      <c r="XU213"/>
      <c r="XV213"/>
      <c r="XW213"/>
      <c r="XX213"/>
      <c r="XY213"/>
      <c r="XZ213"/>
      <c r="YA213"/>
      <c r="YB213"/>
      <c r="YC213"/>
      <c r="YD213"/>
      <c r="YE213"/>
      <c r="YF213"/>
      <c r="YG213"/>
      <c r="YH213"/>
      <c r="YI213"/>
      <c r="YJ213"/>
      <c r="YK213"/>
      <c r="YL213"/>
      <c r="YM213"/>
      <c r="YN213"/>
      <c r="YO213"/>
      <c r="YP213"/>
      <c r="YQ213"/>
      <c r="YR213"/>
      <c r="YS213"/>
      <c r="YT213"/>
      <c r="YU213"/>
      <c r="YV213"/>
      <c r="YW213"/>
      <c r="YX213"/>
      <c r="YY213"/>
      <c r="YZ213"/>
      <c r="ZA213"/>
      <c r="ZB213"/>
      <c r="ZC213"/>
      <c r="ZD213"/>
      <c r="ZE213"/>
      <c r="ZF213"/>
      <c r="ZG213"/>
      <c r="ZH213"/>
      <c r="ZI213"/>
      <c r="ZJ213"/>
      <c r="ZK213"/>
      <c r="ZL213"/>
      <c r="ZM213"/>
      <c r="ZN213"/>
      <c r="ZO213"/>
      <c r="ZP213"/>
      <c r="ZQ213"/>
      <c r="ZR213"/>
      <c r="ZS213"/>
      <c r="ZT213"/>
      <c r="ZU213"/>
      <c r="ZV213"/>
      <c r="ZW213"/>
      <c r="ZX213"/>
      <c r="ZY213"/>
      <c r="ZZ213"/>
    </row>
    <row r="214" spans="1:702" s="18" customFormat="1">
      <c r="A214" s="16" t="s">
        <v>69</v>
      </c>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c r="PC214"/>
      <c r="PD214"/>
      <c r="PE214"/>
      <c r="PF214"/>
      <c r="PG214"/>
      <c r="PH214"/>
      <c r="PI214"/>
      <c r="PJ214"/>
      <c r="PK214"/>
      <c r="PL214"/>
      <c r="PM214"/>
      <c r="PN214"/>
      <c r="PO214"/>
      <c r="PP214"/>
      <c r="PQ214"/>
      <c r="PR214"/>
      <c r="PS214"/>
      <c r="PT214"/>
      <c r="PU214"/>
      <c r="PV214"/>
      <c r="PW214"/>
      <c r="PX214"/>
      <c r="PY214"/>
      <c r="PZ214"/>
      <c r="QA214"/>
      <c r="QB214"/>
      <c r="QC214"/>
      <c r="QD214"/>
      <c r="QE214"/>
      <c r="QF214"/>
      <c r="QG214"/>
      <c r="QH214"/>
      <c r="QI214"/>
      <c r="QJ214"/>
      <c r="QK214"/>
      <c r="QL214"/>
      <c r="QM214"/>
      <c r="QN214"/>
      <c r="QO214"/>
      <c r="QP214"/>
      <c r="QQ214"/>
      <c r="QR214"/>
      <c r="QS214"/>
      <c r="QT214"/>
      <c r="QU214"/>
      <c r="QV214"/>
      <c r="QW214"/>
      <c r="QX214"/>
      <c r="QY214"/>
      <c r="QZ214"/>
      <c r="RA214"/>
      <c r="RB214"/>
      <c r="RC214"/>
      <c r="RD214"/>
      <c r="RE214"/>
      <c r="RF214"/>
      <c r="RG214"/>
      <c r="RH214"/>
      <c r="RI214"/>
      <c r="RJ214"/>
      <c r="RK214"/>
      <c r="RL214"/>
      <c r="RM214"/>
      <c r="RN214"/>
      <c r="RO214"/>
      <c r="RP214"/>
      <c r="RQ214"/>
      <c r="RR214"/>
      <c r="RS214"/>
      <c r="RT214"/>
      <c r="RU214"/>
      <c r="RV214"/>
      <c r="RW214"/>
      <c r="RX214"/>
      <c r="RY214"/>
      <c r="RZ214"/>
      <c r="SA214"/>
      <c r="SB214"/>
      <c r="SC214"/>
      <c r="SD214"/>
      <c r="SE214"/>
      <c r="SF214"/>
      <c r="SG214"/>
      <c r="SH214"/>
      <c r="SI214"/>
      <c r="SJ214"/>
      <c r="SK214"/>
      <c r="SL214"/>
      <c r="SM214"/>
      <c r="SN214"/>
      <c r="SO214"/>
      <c r="SP214"/>
      <c r="SQ214"/>
      <c r="SR214"/>
      <c r="SS214"/>
      <c r="ST214"/>
      <c r="SU214"/>
      <c r="SV214"/>
      <c r="SW214"/>
      <c r="SX214"/>
      <c r="SY214"/>
      <c r="SZ214"/>
      <c r="TA214"/>
      <c r="TB214"/>
      <c r="TC214"/>
      <c r="TD214"/>
      <c r="TE214"/>
      <c r="TF214"/>
      <c r="TG214"/>
      <c r="TH214"/>
      <c r="TI214"/>
      <c r="TJ214"/>
      <c r="TK214"/>
      <c r="TL214"/>
      <c r="TM214"/>
      <c r="TN214"/>
      <c r="TO214"/>
      <c r="TP214"/>
      <c r="TQ214"/>
      <c r="TR214"/>
      <c r="TS214"/>
      <c r="TT214"/>
      <c r="TU214"/>
      <c r="TV214"/>
      <c r="TW214"/>
      <c r="TX214"/>
      <c r="TY214"/>
      <c r="TZ214"/>
      <c r="UA214"/>
      <c r="UB214"/>
      <c r="UC214"/>
      <c r="UD214"/>
      <c r="UE214"/>
      <c r="UF214"/>
      <c r="UG214"/>
      <c r="UH214"/>
      <c r="UI214"/>
      <c r="UJ214"/>
      <c r="UK214"/>
      <c r="UL214"/>
      <c r="UM214"/>
      <c r="UN214"/>
      <c r="UO214"/>
      <c r="UP214"/>
      <c r="UQ214"/>
      <c r="UR214"/>
      <c r="US214"/>
      <c r="UT214"/>
      <c r="UU214"/>
      <c r="UV214"/>
      <c r="UW214"/>
      <c r="UX214"/>
      <c r="UY214"/>
      <c r="UZ214"/>
      <c r="VA214"/>
      <c r="VB214"/>
      <c r="VC214"/>
      <c r="VD214"/>
      <c r="VE214"/>
      <c r="VF214"/>
      <c r="VG214"/>
      <c r="VH214"/>
      <c r="VI214"/>
      <c r="VJ214"/>
      <c r="VK214"/>
      <c r="VL214"/>
      <c r="VM214"/>
      <c r="VN214"/>
      <c r="VO214"/>
      <c r="VP214"/>
      <c r="VQ214"/>
      <c r="VR214"/>
      <c r="VS214"/>
      <c r="VT214"/>
      <c r="VU214"/>
      <c r="VV214"/>
      <c r="VW214"/>
      <c r="VX214"/>
      <c r="VY214"/>
      <c r="VZ214"/>
      <c r="WA214"/>
      <c r="WB214"/>
      <c r="WC214"/>
      <c r="WD214"/>
      <c r="WE214"/>
      <c r="WF214"/>
      <c r="WG214"/>
      <c r="WH214"/>
      <c r="WI214"/>
      <c r="WJ214"/>
      <c r="WK214"/>
      <c r="WL214"/>
      <c r="WM214"/>
      <c r="WN214"/>
      <c r="WO214"/>
      <c r="WP214"/>
      <c r="WQ214"/>
      <c r="WR214"/>
      <c r="WS214"/>
      <c r="WT214"/>
      <c r="WU214"/>
      <c r="WV214"/>
      <c r="WW214"/>
      <c r="WX214"/>
      <c r="WY214"/>
      <c r="WZ214"/>
      <c r="XA214"/>
      <c r="XB214"/>
      <c r="XC214"/>
      <c r="XD214"/>
      <c r="XE214"/>
      <c r="XF214"/>
      <c r="XG214"/>
      <c r="XH214"/>
      <c r="XI214"/>
      <c r="XJ214"/>
      <c r="XK214"/>
      <c r="XL214"/>
      <c r="XM214"/>
      <c r="XN214"/>
      <c r="XO214"/>
      <c r="XP214"/>
      <c r="XQ214"/>
      <c r="XR214"/>
      <c r="XS214"/>
      <c r="XT214"/>
      <c r="XU214"/>
      <c r="XV214"/>
      <c r="XW214"/>
      <c r="XX214"/>
      <c r="XY214"/>
      <c r="XZ214"/>
      <c r="YA214"/>
      <c r="YB214"/>
      <c r="YC214"/>
      <c r="YD214"/>
      <c r="YE214"/>
      <c r="YF214"/>
      <c r="YG214"/>
      <c r="YH214"/>
      <c r="YI214"/>
      <c r="YJ214"/>
      <c r="YK214"/>
      <c r="YL214"/>
      <c r="YM214"/>
      <c r="YN214"/>
      <c r="YO214"/>
      <c r="YP214"/>
      <c r="YQ214"/>
      <c r="YR214"/>
      <c r="YS214"/>
      <c r="YT214"/>
      <c r="YU214"/>
      <c r="YV214"/>
      <c r="YW214"/>
      <c r="YX214"/>
      <c r="YY214"/>
      <c r="YZ214"/>
      <c r="ZA214"/>
      <c r="ZB214"/>
      <c r="ZC214"/>
      <c r="ZD214"/>
      <c r="ZE214"/>
      <c r="ZF214"/>
      <c r="ZG214"/>
      <c r="ZH214"/>
      <c r="ZI214"/>
      <c r="ZJ214"/>
      <c r="ZK214"/>
      <c r="ZL214"/>
      <c r="ZM214"/>
      <c r="ZN214"/>
      <c r="ZO214"/>
      <c r="ZP214"/>
      <c r="ZQ214"/>
      <c r="ZR214"/>
      <c r="ZS214"/>
      <c r="ZT214"/>
      <c r="ZU214"/>
      <c r="ZV214"/>
      <c r="ZW214"/>
      <c r="ZX214"/>
      <c r="ZY214"/>
      <c r="ZZ214"/>
    </row>
    <row r="215" spans="1:702" s="18" customFormat="1">
      <c r="A215" s="16" t="s">
        <v>189</v>
      </c>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c r="LQ215"/>
      <c r="LR215"/>
      <c r="LS215"/>
      <c r="LT215"/>
      <c r="LU215"/>
      <c r="LV215"/>
      <c r="LW215"/>
      <c r="LX215"/>
      <c r="LY215"/>
      <c r="LZ215"/>
      <c r="MA215"/>
      <c r="MB215"/>
      <c r="MC215"/>
      <c r="MD215"/>
      <c r="ME215"/>
      <c r="MF215"/>
      <c r="MG215"/>
      <c r="MH215"/>
      <c r="MI215"/>
      <c r="MJ215"/>
      <c r="MK215"/>
      <c r="ML215"/>
      <c r="MM215"/>
      <c r="MN215"/>
      <c r="MO215"/>
      <c r="MP215"/>
      <c r="MQ215"/>
      <c r="MR215"/>
      <c r="MS215"/>
      <c r="MT215"/>
      <c r="MU215"/>
      <c r="MV215"/>
      <c r="MW215"/>
      <c r="MX215"/>
      <c r="MY215"/>
      <c r="MZ215"/>
      <c r="NA215"/>
      <c r="NB215"/>
      <c r="NC215"/>
      <c r="ND215"/>
      <c r="NE215"/>
      <c r="NF215"/>
      <c r="NG215"/>
      <c r="NH215"/>
      <c r="NI215"/>
      <c r="NJ215"/>
      <c r="NK215"/>
      <c r="NL215"/>
      <c r="NM215"/>
      <c r="NN215"/>
      <c r="NO215"/>
      <c r="NP215"/>
      <c r="NQ215"/>
      <c r="NR215"/>
      <c r="NS215"/>
      <c r="NT215"/>
      <c r="NU215"/>
      <c r="NV215"/>
      <c r="NW215"/>
      <c r="NX215"/>
      <c r="NY215"/>
      <c r="NZ215"/>
      <c r="OA215"/>
      <c r="OB215"/>
      <c r="OC215"/>
      <c r="OD215"/>
      <c r="OE215"/>
      <c r="OF215"/>
      <c r="OG215"/>
      <c r="OH215"/>
      <c r="OI215"/>
      <c r="OJ215"/>
      <c r="OK215"/>
      <c r="OL215"/>
      <c r="OM215"/>
      <c r="ON215"/>
      <c r="OO215"/>
      <c r="OP215"/>
      <c r="OQ215"/>
      <c r="OR215"/>
      <c r="OS215"/>
      <c r="OT215"/>
      <c r="OU215"/>
      <c r="OV215"/>
      <c r="OW215"/>
      <c r="OX215"/>
      <c r="OY215"/>
      <c r="OZ215"/>
      <c r="PA215"/>
      <c r="PB215"/>
      <c r="PC215"/>
      <c r="PD215"/>
      <c r="PE215"/>
      <c r="PF215"/>
      <c r="PG215"/>
      <c r="PH215"/>
      <c r="PI215"/>
      <c r="PJ215"/>
      <c r="PK215"/>
      <c r="PL215"/>
      <c r="PM215"/>
      <c r="PN215"/>
      <c r="PO215"/>
      <c r="PP215"/>
      <c r="PQ215"/>
      <c r="PR215"/>
      <c r="PS215"/>
      <c r="PT215"/>
      <c r="PU215"/>
      <c r="PV215"/>
      <c r="PW215"/>
      <c r="PX215"/>
      <c r="PY215"/>
      <c r="PZ215"/>
      <c r="QA215"/>
      <c r="QB215"/>
      <c r="QC215"/>
      <c r="QD215"/>
      <c r="QE215"/>
      <c r="QF215"/>
      <c r="QG215"/>
      <c r="QH215"/>
      <c r="QI215"/>
      <c r="QJ215"/>
      <c r="QK215"/>
      <c r="QL215"/>
      <c r="QM215"/>
      <c r="QN215"/>
      <c r="QO215"/>
      <c r="QP215"/>
      <c r="QQ215"/>
      <c r="QR215"/>
      <c r="QS215"/>
      <c r="QT215"/>
      <c r="QU215"/>
      <c r="QV215"/>
      <c r="QW215"/>
      <c r="QX215"/>
      <c r="QY215"/>
      <c r="QZ215"/>
      <c r="RA215"/>
      <c r="RB215"/>
      <c r="RC215"/>
      <c r="RD215"/>
      <c r="RE215"/>
      <c r="RF215"/>
      <c r="RG215"/>
      <c r="RH215"/>
      <c r="RI215"/>
      <c r="RJ215"/>
      <c r="RK215"/>
      <c r="RL215"/>
      <c r="RM215"/>
      <c r="RN215"/>
      <c r="RO215"/>
      <c r="RP215"/>
      <c r="RQ215"/>
      <c r="RR215"/>
      <c r="RS215"/>
      <c r="RT215"/>
      <c r="RU215"/>
      <c r="RV215"/>
      <c r="RW215"/>
      <c r="RX215"/>
      <c r="RY215"/>
      <c r="RZ215"/>
      <c r="SA215"/>
      <c r="SB215"/>
      <c r="SC215"/>
      <c r="SD215"/>
      <c r="SE215"/>
      <c r="SF215"/>
      <c r="SG215"/>
      <c r="SH215"/>
      <c r="SI215"/>
      <c r="SJ215"/>
      <c r="SK215"/>
      <c r="SL215"/>
      <c r="SM215"/>
      <c r="SN215"/>
      <c r="SO215"/>
      <c r="SP215"/>
      <c r="SQ215"/>
      <c r="SR215"/>
      <c r="SS215"/>
      <c r="ST215"/>
      <c r="SU215"/>
      <c r="SV215"/>
      <c r="SW215"/>
      <c r="SX215"/>
      <c r="SY215"/>
      <c r="SZ215"/>
      <c r="TA215"/>
      <c r="TB215"/>
      <c r="TC215"/>
      <c r="TD215"/>
      <c r="TE215"/>
      <c r="TF215"/>
      <c r="TG215"/>
      <c r="TH215"/>
      <c r="TI215"/>
      <c r="TJ215"/>
      <c r="TK215"/>
      <c r="TL215"/>
      <c r="TM215"/>
      <c r="TN215"/>
      <c r="TO215"/>
      <c r="TP215"/>
      <c r="TQ215"/>
      <c r="TR215"/>
      <c r="TS215"/>
      <c r="TT215"/>
      <c r="TU215"/>
      <c r="TV215"/>
      <c r="TW215"/>
      <c r="TX215"/>
      <c r="TY215"/>
      <c r="TZ215"/>
      <c r="UA215"/>
      <c r="UB215"/>
      <c r="UC215"/>
      <c r="UD215"/>
      <c r="UE215"/>
      <c r="UF215"/>
      <c r="UG215"/>
      <c r="UH215"/>
      <c r="UI215"/>
      <c r="UJ215"/>
      <c r="UK215"/>
      <c r="UL215"/>
      <c r="UM215"/>
      <c r="UN215"/>
      <c r="UO215"/>
      <c r="UP215"/>
      <c r="UQ215"/>
      <c r="UR215"/>
      <c r="US215"/>
      <c r="UT215"/>
      <c r="UU215"/>
      <c r="UV215"/>
      <c r="UW215"/>
      <c r="UX215"/>
      <c r="UY215"/>
      <c r="UZ215"/>
      <c r="VA215"/>
      <c r="VB215"/>
      <c r="VC215"/>
      <c r="VD215"/>
      <c r="VE215"/>
      <c r="VF215"/>
      <c r="VG215"/>
      <c r="VH215"/>
      <c r="VI215"/>
      <c r="VJ215"/>
      <c r="VK215"/>
      <c r="VL215"/>
      <c r="VM215"/>
      <c r="VN215"/>
      <c r="VO215"/>
      <c r="VP215"/>
      <c r="VQ215"/>
      <c r="VR215"/>
      <c r="VS215"/>
      <c r="VT215"/>
      <c r="VU215"/>
      <c r="VV215"/>
      <c r="VW215"/>
      <c r="VX215"/>
      <c r="VY215"/>
      <c r="VZ215"/>
      <c r="WA215"/>
      <c r="WB215"/>
      <c r="WC215"/>
      <c r="WD215"/>
      <c r="WE215"/>
      <c r="WF215"/>
      <c r="WG215"/>
      <c r="WH215"/>
      <c r="WI215"/>
      <c r="WJ215"/>
      <c r="WK215"/>
      <c r="WL215"/>
      <c r="WM215"/>
      <c r="WN215"/>
      <c r="WO215"/>
      <c r="WP215"/>
      <c r="WQ215"/>
      <c r="WR215"/>
      <c r="WS215"/>
      <c r="WT215"/>
      <c r="WU215"/>
      <c r="WV215"/>
      <c r="WW215"/>
      <c r="WX215"/>
      <c r="WY215"/>
      <c r="WZ215"/>
      <c r="XA215"/>
      <c r="XB215"/>
      <c r="XC215"/>
      <c r="XD215"/>
      <c r="XE215"/>
      <c r="XF215"/>
      <c r="XG215"/>
      <c r="XH215"/>
      <c r="XI215"/>
      <c r="XJ215"/>
      <c r="XK215"/>
      <c r="XL215"/>
      <c r="XM215"/>
      <c r="XN215"/>
      <c r="XO215"/>
      <c r="XP215"/>
      <c r="XQ215"/>
      <c r="XR215"/>
      <c r="XS215"/>
      <c r="XT215"/>
      <c r="XU215"/>
      <c r="XV215"/>
      <c r="XW215"/>
      <c r="XX215"/>
      <c r="XY215"/>
      <c r="XZ215"/>
      <c r="YA215"/>
      <c r="YB215"/>
      <c r="YC215"/>
      <c r="YD215"/>
      <c r="YE215"/>
      <c r="YF215"/>
      <c r="YG215"/>
      <c r="YH215"/>
      <c r="YI215"/>
      <c r="YJ215"/>
      <c r="YK215"/>
      <c r="YL215"/>
      <c r="YM215"/>
      <c r="YN215"/>
      <c r="YO215"/>
      <c r="YP215"/>
      <c r="YQ215"/>
      <c r="YR215"/>
      <c r="YS215"/>
      <c r="YT215"/>
      <c r="YU215"/>
      <c r="YV215"/>
      <c r="YW215"/>
      <c r="YX215"/>
      <c r="YY215"/>
      <c r="YZ215"/>
      <c r="ZA215"/>
      <c r="ZB215"/>
      <c r="ZC215"/>
      <c r="ZD215"/>
      <c r="ZE215"/>
      <c r="ZF215"/>
      <c r="ZG215"/>
      <c r="ZH215"/>
      <c r="ZI215"/>
      <c r="ZJ215"/>
      <c r="ZK215"/>
      <c r="ZL215"/>
      <c r="ZM215"/>
      <c r="ZN215"/>
      <c r="ZO215"/>
      <c r="ZP215"/>
      <c r="ZQ215"/>
      <c r="ZR215"/>
      <c r="ZS215"/>
      <c r="ZT215"/>
      <c r="ZU215"/>
      <c r="ZV215"/>
      <c r="ZW215"/>
      <c r="ZX215"/>
      <c r="ZY215"/>
      <c r="ZZ215"/>
    </row>
    <row r="216" spans="1:702" s="18" customFormat="1">
      <c r="A216" s="63" t="s">
        <v>326</v>
      </c>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c r="LQ216"/>
      <c r="LR216"/>
      <c r="LS216"/>
      <c r="LT216"/>
      <c r="LU216"/>
      <c r="LV216"/>
      <c r="LW216"/>
      <c r="LX216"/>
      <c r="LY216"/>
      <c r="LZ216"/>
      <c r="MA216"/>
      <c r="MB216"/>
      <c r="MC216"/>
      <c r="MD216"/>
      <c r="ME216"/>
      <c r="MF216"/>
      <c r="MG216"/>
      <c r="MH216"/>
      <c r="MI216"/>
      <c r="MJ216"/>
      <c r="MK216"/>
      <c r="ML216"/>
      <c r="MM216"/>
      <c r="MN216"/>
      <c r="MO216"/>
      <c r="MP216"/>
      <c r="MQ216"/>
      <c r="MR216"/>
      <c r="MS216"/>
      <c r="MT216"/>
      <c r="MU216"/>
      <c r="MV216"/>
      <c r="MW216"/>
      <c r="MX216"/>
      <c r="MY216"/>
      <c r="MZ216"/>
      <c r="NA216"/>
      <c r="NB216"/>
      <c r="NC216"/>
      <c r="ND216"/>
      <c r="NE216"/>
      <c r="NF216"/>
      <c r="NG216"/>
      <c r="NH216"/>
      <c r="NI216"/>
      <c r="NJ216"/>
      <c r="NK216"/>
      <c r="NL216"/>
      <c r="NM216"/>
      <c r="NN216"/>
      <c r="NO216"/>
      <c r="NP216"/>
      <c r="NQ216"/>
      <c r="NR216"/>
      <c r="NS216"/>
      <c r="NT216"/>
      <c r="NU216"/>
      <c r="NV216"/>
      <c r="NW216"/>
      <c r="NX216"/>
      <c r="NY216"/>
      <c r="NZ216"/>
      <c r="OA216"/>
      <c r="OB216"/>
      <c r="OC216"/>
      <c r="OD216"/>
      <c r="OE216"/>
      <c r="OF216"/>
      <c r="OG216"/>
      <c r="OH216"/>
      <c r="OI216"/>
      <c r="OJ216"/>
      <c r="OK216"/>
      <c r="OL216"/>
      <c r="OM216"/>
      <c r="ON216"/>
      <c r="OO216"/>
      <c r="OP216"/>
      <c r="OQ216"/>
      <c r="OR216"/>
      <c r="OS216"/>
      <c r="OT216"/>
      <c r="OU216"/>
      <c r="OV216"/>
      <c r="OW216"/>
      <c r="OX216"/>
      <c r="OY216"/>
      <c r="OZ216"/>
      <c r="PA216"/>
      <c r="PB216"/>
      <c r="PC216"/>
      <c r="PD216"/>
      <c r="PE216"/>
      <c r="PF216"/>
      <c r="PG216"/>
      <c r="PH216"/>
      <c r="PI216"/>
      <c r="PJ216"/>
      <c r="PK216"/>
      <c r="PL216"/>
      <c r="PM216"/>
      <c r="PN216"/>
      <c r="PO216"/>
      <c r="PP216"/>
      <c r="PQ216"/>
      <c r="PR216"/>
      <c r="PS216"/>
      <c r="PT216"/>
      <c r="PU216"/>
      <c r="PV216"/>
      <c r="PW216"/>
      <c r="PX216"/>
      <c r="PY216"/>
      <c r="PZ216"/>
      <c r="QA216"/>
      <c r="QB216"/>
      <c r="QC216"/>
      <c r="QD216"/>
      <c r="QE216"/>
      <c r="QF216"/>
      <c r="QG216"/>
      <c r="QH216"/>
      <c r="QI216"/>
      <c r="QJ216"/>
      <c r="QK216"/>
      <c r="QL216"/>
      <c r="QM216"/>
      <c r="QN216"/>
      <c r="QO216"/>
      <c r="QP216"/>
      <c r="QQ216"/>
      <c r="QR216"/>
      <c r="QS216"/>
      <c r="QT216"/>
      <c r="QU216"/>
      <c r="QV216"/>
      <c r="QW216"/>
      <c r="QX216"/>
      <c r="QY216"/>
      <c r="QZ216"/>
      <c r="RA216"/>
      <c r="RB216"/>
      <c r="RC216"/>
      <c r="RD216"/>
      <c r="RE216"/>
      <c r="RF216"/>
      <c r="RG216"/>
      <c r="RH216"/>
      <c r="RI216"/>
      <c r="RJ216"/>
      <c r="RK216"/>
      <c r="RL216"/>
      <c r="RM216"/>
      <c r="RN216"/>
      <c r="RO216"/>
      <c r="RP216"/>
      <c r="RQ216"/>
      <c r="RR216"/>
      <c r="RS216"/>
      <c r="RT216"/>
      <c r="RU216"/>
      <c r="RV216"/>
      <c r="RW216"/>
      <c r="RX216"/>
      <c r="RY216"/>
      <c r="RZ216"/>
      <c r="SA216"/>
      <c r="SB216"/>
      <c r="SC216"/>
      <c r="SD216"/>
      <c r="SE216"/>
      <c r="SF216"/>
      <c r="SG216"/>
      <c r="SH216"/>
      <c r="SI216"/>
      <c r="SJ216"/>
      <c r="SK216"/>
      <c r="SL216"/>
      <c r="SM216"/>
      <c r="SN216"/>
      <c r="SO216"/>
      <c r="SP216"/>
      <c r="SQ216"/>
      <c r="SR216"/>
      <c r="SS216"/>
      <c r="ST216"/>
      <c r="SU216"/>
      <c r="SV216"/>
      <c r="SW216"/>
      <c r="SX216"/>
      <c r="SY216"/>
      <c r="SZ216"/>
      <c r="TA216"/>
      <c r="TB216"/>
      <c r="TC216"/>
      <c r="TD216"/>
      <c r="TE216"/>
      <c r="TF216"/>
      <c r="TG216"/>
      <c r="TH216"/>
      <c r="TI216"/>
      <c r="TJ216"/>
      <c r="TK216"/>
      <c r="TL216"/>
      <c r="TM216"/>
      <c r="TN216"/>
      <c r="TO216"/>
      <c r="TP216"/>
      <c r="TQ216"/>
      <c r="TR216"/>
      <c r="TS216"/>
      <c r="TT216"/>
      <c r="TU216"/>
      <c r="TV216"/>
      <c r="TW216"/>
      <c r="TX216"/>
      <c r="TY216"/>
      <c r="TZ216"/>
      <c r="UA216"/>
      <c r="UB216"/>
      <c r="UC216"/>
      <c r="UD216"/>
      <c r="UE216"/>
      <c r="UF216"/>
      <c r="UG216"/>
      <c r="UH216"/>
      <c r="UI216"/>
      <c r="UJ216"/>
      <c r="UK216"/>
      <c r="UL216"/>
      <c r="UM216"/>
      <c r="UN216"/>
      <c r="UO216"/>
      <c r="UP216"/>
      <c r="UQ216"/>
      <c r="UR216"/>
      <c r="US216"/>
      <c r="UT216"/>
      <c r="UU216"/>
      <c r="UV216"/>
      <c r="UW216"/>
      <c r="UX216"/>
      <c r="UY216"/>
      <c r="UZ216"/>
      <c r="VA216"/>
      <c r="VB216"/>
      <c r="VC216"/>
      <c r="VD216"/>
      <c r="VE216"/>
      <c r="VF216"/>
      <c r="VG216"/>
      <c r="VH216"/>
      <c r="VI216"/>
      <c r="VJ216"/>
      <c r="VK216"/>
      <c r="VL216"/>
      <c r="VM216"/>
      <c r="VN216"/>
      <c r="VO216"/>
      <c r="VP216"/>
      <c r="VQ216"/>
      <c r="VR216"/>
      <c r="VS216"/>
      <c r="VT216"/>
      <c r="VU216"/>
      <c r="VV216"/>
      <c r="VW216"/>
      <c r="VX216"/>
      <c r="VY216"/>
      <c r="VZ216"/>
      <c r="WA216"/>
      <c r="WB216"/>
      <c r="WC216"/>
      <c r="WD216"/>
      <c r="WE216"/>
      <c r="WF216"/>
      <c r="WG216"/>
      <c r="WH216"/>
      <c r="WI216"/>
      <c r="WJ216"/>
      <c r="WK216"/>
      <c r="WL216"/>
      <c r="WM216"/>
      <c r="WN216"/>
      <c r="WO216"/>
      <c r="WP216"/>
      <c r="WQ216"/>
      <c r="WR216"/>
      <c r="WS216"/>
      <c r="WT216"/>
      <c r="WU216"/>
      <c r="WV216"/>
      <c r="WW216"/>
      <c r="WX216"/>
      <c r="WY216"/>
      <c r="WZ216"/>
      <c r="XA216"/>
      <c r="XB216"/>
      <c r="XC216"/>
      <c r="XD216"/>
      <c r="XE216"/>
      <c r="XF216"/>
      <c r="XG216"/>
      <c r="XH216"/>
      <c r="XI216"/>
      <c r="XJ216"/>
      <c r="XK216"/>
      <c r="XL216"/>
      <c r="XM216"/>
      <c r="XN216"/>
      <c r="XO216"/>
      <c r="XP216"/>
      <c r="XQ216"/>
      <c r="XR216"/>
      <c r="XS216"/>
      <c r="XT216"/>
      <c r="XU216"/>
      <c r="XV216"/>
      <c r="XW216"/>
      <c r="XX216"/>
      <c r="XY216"/>
      <c r="XZ216"/>
      <c r="YA216"/>
      <c r="YB216"/>
      <c r="YC216"/>
      <c r="YD216"/>
      <c r="YE216"/>
      <c r="YF216"/>
      <c r="YG216"/>
      <c r="YH216"/>
      <c r="YI216"/>
      <c r="YJ216"/>
      <c r="YK216"/>
      <c r="YL216"/>
      <c r="YM216"/>
      <c r="YN216"/>
      <c r="YO216"/>
      <c r="YP216"/>
      <c r="YQ216"/>
      <c r="YR216"/>
      <c r="YS216"/>
      <c r="YT216"/>
      <c r="YU216"/>
      <c r="YV216"/>
      <c r="YW216"/>
      <c r="YX216"/>
      <c r="YY216"/>
      <c r="YZ216"/>
      <c r="ZA216"/>
      <c r="ZB216"/>
      <c r="ZC216"/>
      <c r="ZD216"/>
      <c r="ZE216"/>
      <c r="ZF216"/>
      <c r="ZG216"/>
      <c r="ZH216"/>
      <c r="ZI216"/>
      <c r="ZJ216"/>
      <c r="ZK216"/>
      <c r="ZL216"/>
      <c r="ZM216"/>
      <c r="ZN216"/>
      <c r="ZO216"/>
      <c r="ZP216"/>
      <c r="ZQ216"/>
      <c r="ZR216"/>
      <c r="ZS216"/>
      <c r="ZT216"/>
      <c r="ZU216"/>
      <c r="ZV216"/>
      <c r="ZW216"/>
      <c r="ZX216"/>
      <c r="ZY216"/>
      <c r="ZZ216"/>
    </row>
    <row r="217" spans="1:702" s="18" customFormat="1">
      <c r="A217" s="149" t="s">
        <v>327</v>
      </c>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c r="LQ217"/>
      <c r="LR217"/>
      <c r="LS217"/>
      <c r="LT217"/>
      <c r="LU217"/>
      <c r="LV217"/>
      <c r="LW217"/>
      <c r="LX217"/>
      <c r="LY217"/>
      <c r="LZ217"/>
      <c r="MA217"/>
      <c r="MB217"/>
      <c r="MC217"/>
      <c r="MD217"/>
      <c r="ME217"/>
      <c r="MF217"/>
      <c r="MG217"/>
      <c r="MH217"/>
      <c r="MI217"/>
      <c r="MJ217"/>
      <c r="MK217"/>
      <c r="ML217"/>
      <c r="MM217"/>
      <c r="MN217"/>
      <c r="MO217"/>
      <c r="MP217"/>
      <c r="MQ217"/>
      <c r="MR217"/>
      <c r="MS217"/>
      <c r="MT217"/>
      <c r="MU217"/>
      <c r="MV217"/>
      <c r="MW217"/>
      <c r="MX217"/>
      <c r="MY217"/>
      <c r="MZ217"/>
      <c r="NA217"/>
      <c r="NB217"/>
      <c r="NC217"/>
      <c r="ND217"/>
      <c r="NE217"/>
      <c r="NF217"/>
      <c r="NG217"/>
      <c r="NH217"/>
      <c r="NI217"/>
      <c r="NJ217"/>
      <c r="NK217"/>
      <c r="NL217"/>
      <c r="NM217"/>
      <c r="NN217"/>
      <c r="NO217"/>
      <c r="NP217"/>
      <c r="NQ217"/>
      <c r="NR217"/>
      <c r="NS217"/>
      <c r="NT217"/>
      <c r="NU217"/>
      <c r="NV217"/>
      <c r="NW217"/>
      <c r="NX217"/>
      <c r="NY217"/>
      <c r="NZ217"/>
      <c r="OA217"/>
      <c r="OB217"/>
      <c r="OC217"/>
      <c r="OD217"/>
      <c r="OE217"/>
      <c r="OF217"/>
      <c r="OG217"/>
      <c r="OH217"/>
      <c r="OI217"/>
      <c r="OJ217"/>
      <c r="OK217"/>
      <c r="OL217"/>
      <c r="OM217"/>
      <c r="ON217"/>
      <c r="OO217"/>
      <c r="OP217"/>
      <c r="OQ217"/>
      <c r="OR217"/>
      <c r="OS217"/>
      <c r="OT217"/>
      <c r="OU217"/>
      <c r="OV217"/>
      <c r="OW217"/>
      <c r="OX217"/>
      <c r="OY217"/>
      <c r="OZ217"/>
      <c r="PA217"/>
      <c r="PB217"/>
      <c r="PC217"/>
      <c r="PD217"/>
      <c r="PE217"/>
      <c r="PF217"/>
      <c r="PG217"/>
      <c r="PH217"/>
      <c r="PI217"/>
      <c r="PJ217"/>
      <c r="PK217"/>
      <c r="PL217"/>
      <c r="PM217"/>
      <c r="PN217"/>
      <c r="PO217"/>
      <c r="PP217"/>
      <c r="PQ217"/>
      <c r="PR217"/>
      <c r="PS217"/>
      <c r="PT217"/>
      <c r="PU217"/>
      <c r="PV217"/>
      <c r="PW217"/>
      <c r="PX217"/>
      <c r="PY217"/>
      <c r="PZ217"/>
      <c r="QA217"/>
      <c r="QB217"/>
      <c r="QC217"/>
      <c r="QD217"/>
      <c r="QE217"/>
      <c r="QF217"/>
      <c r="QG217"/>
      <c r="QH217"/>
      <c r="QI217"/>
      <c r="QJ217"/>
      <c r="QK217"/>
      <c r="QL217"/>
      <c r="QM217"/>
      <c r="QN217"/>
      <c r="QO217"/>
      <c r="QP217"/>
      <c r="QQ217"/>
      <c r="QR217"/>
      <c r="QS217"/>
      <c r="QT217"/>
      <c r="QU217"/>
      <c r="QV217"/>
      <c r="QW217"/>
      <c r="QX217"/>
      <c r="QY217"/>
      <c r="QZ217"/>
      <c r="RA217"/>
      <c r="RB217"/>
      <c r="RC217"/>
      <c r="RD217"/>
      <c r="RE217"/>
      <c r="RF217"/>
      <c r="RG217"/>
      <c r="RH217"/>
      <c r="RI217"/>
      <c r="RJ217"/>
      <c r="RK217"/>
      <c r="RL217"/>
      <c r="RM217"/>
      <c r="RN217"/>
      <c r="RO217"/>
      <c r="RP217"/>
      <c r="RQ217"/>
      <c r="RR217"/>
      <c r="RS217"/>
      <c r="RT217"/>
      <c r="RU217"/>
      <c r="RV217"/>
      <c r="RW217"/>
      <c r="RX217"/>
      <c r="RY217"/>
      <c r="RZ217"/>
      <c r="SA217"/>
      <c r="SB217"/>
      <c r="SC217"/>
      <c r="SD217"/>
      <c r="SE217"/>
      <c r="SF217"/>
      <c r="SG217"/>
      <c r="SH217"/>
      <c r="SI217"/>
      <c r="SJ217"/>
      <c r="SK217"/>
      <c r="SL217"/>
      <c r="SM217"/>
      <c r="SN217"/>
      <c r="SO217"/>
      <c r="SP217"/>
      <c r="SQ217"/>
      <c r="SR217"/>
      <c r="SS217"/>
      <c r="ST217"/>
      <c r="SU217"/>
      <c r="SV217"/>
      <c r="SW217"/>
      <c r="SX217"/>
      <c r="SY217"/>
      <c r="SZ217"/>
      <c r="TA217"/>
      <c r="TB217"/>
      <c r="TC217"/>
      <c r="TD217"/>
      <c r="TE217"/>
      <c r="TF217"/>
      <c r="TG217"/>
      <c r="TH217"/>
      <c r="TI217"/>
      <c r="TJ217"/>
      <c r="TK217"/>
      <c r="TL217"/>
      <c r="TM217"/>
      <c r="TN217"/>
      <c r="TO217"/>
      <c r="TP217"/>
      <c r="TQ217"/>
      <c r="TR217"/>
      <c r="TS217"/>
      <c r="TT217"/>
      <c r="TU217"/>
      <c r="TV217"/>
      <c r="TW217"/>
      <c r="TX217"/>
      <c r="TY217"/>
      <c r="TZ217"/>
      <c r="UA217"/>
      <c r="UB217"/>
      <c r="UC217"/>
      <c r="UD217"/>
      <c r="UE217"/>
      <c r="UF217"/>
      <c r="UG217"/>
      <c r="UH217"/>
      <c r="UI217"/>
      <c r="UJ217"/>
      <c r="UK217"/>
      <c r="UL217"/>
      <c r="UM217"/>
      <c r="UN217"/>
      <c r="UO217"/>
      <c r="UP217"/>
      <c r="UQ217"/>
      <c r="UR217"/>
      <c r="US217"/>
      <c r="UT217"/>
      <c r="UU217"/>
      <c r="UV217"/>
      <c r="UW217"/>
      <c r="UX217"/>
      <c r="UY217"/>
      <c r="UZ217"/>
      <c r="VA217"/>
      <c r="VB217"/>
      <c r="VC217"/>
      <c r="VD217"/>
      <c r="VE217"/>
      <c r="VF217"/>
      <c r="VG217"/>
      <c r="VH217"/>
      <c r="VI217"/>
      <c r="VJ217"/>
      <c r="VK217"/>
      <c r="VL217"/>
      <c r="VM217"/>
      <c r="VN217"/>
      <c r="VO217"/>
      <c r="VP217"/>
      <c r="VQ217"/>
      <c r="VR217"/>
      <c r="VS217"/>
      <c r="VT217"/>
      <c r="VU217"/>
      <c r="VV217"/>
      <c r="VW217"/>
      <c r="VX217"/>
      <c r="VY217"/>
      <c r="VZ217"/>
      <c r="WA217"/>
      <c r="WB217"/>
      <c r="WC217"/>
      <c r="WD217"/>
      <c r="WE217"/>
      <c r="WF217"/>
      <c r="WG217"/>
      <c r="WH217"/>
      <c r="WI217"/>
      <c r="WJ217"/>
      <c r="WK217"/>
      <c r="WL217"/>
      <c r="WM217"/>
      <c r="WN217"/>
      <c r="WO217"/>
      <c r="WP217"/>
      <c r="WQ217"/>
      <c r="WR217"/>
      <c r="WS217"/>
      <c r="WT217"/>
      <c r="WU217"/>
      <c r="WV217"/>
      <c r="WW217"/>
      <c r="WX217"/>
      <c r="WY217"/>
      <c r="WZ217"/>
      <c r="XA217"/>
      <c r="XB217"/>
      <c r="XC217"/>
      <c r="XD217"/>
      <c r="XE217"/>
      <c r="XF217"/>
      <c r="XG217"/>
      <c r="XH217"/>
      <c r="XI217"/>
      <c r="XJ217"/>
      <c r="XK217"/>
      <c r="XL217"/>
      <c r="XM217"/>
      <c r="XN217"/>
      <c r="XO217"/>
      <c r="XP217"/>
      <c r="XQ217"/>
      <c r="XR217"/>
      <c r="XS217"/>
      <c r="XT217"/>
      <c r="XU217"/>
      <c r="XV217"/>
      <c r="XW217"/>
      <c r="XX217"/>
      <c r="XY217"/>
      <c r="XZ217"/>
      <c r="YA217"/>
      <c r="YB217"/>
      <c r="YC217"/>
      <c r="YD217"/>
      <c r="YE217"/>
      <c r="YF217"/>
      <c r="YG217"/>
      <c r="YH217"/>
      <c r="YI217"/>
      <c r="YJ217"/>
      <c r="YK217"/>
      <c r="YL217"/>
      <c r="YM217"/>
      <c r="YN217"/>
      <c r="YO217"/>
      <c r="YP217"/>
      <c r="YQ217"/>
      <c r="YR217"/>
      <c r="YS217"/>
      <c r="YT217"/>
      <c r="YU217"/>
      <c r="YV217"/>
      <c r="YW217"/>
      <c r="YX217"/>
      <c r="YY217"/>
      <c r="YZ217"/>
      <c r="ZA217"/>
      <c r="ZB217"/>
      <c r="ZC217"/>
      <c r="ZD217"/>
      <c r="ZE217"/>
      <c r="ZF217"/>
      <c r="ZG217"/>
      <c r="ZH217"/>
      <c r="ZI217"/>
      <c r="ZJ217"/>
      <c r="ZK217"/>
      <c r="ZL217"/>
      <c r="ZM217"/>
      <c r="ZN217"/>
      <c r="ZO217"/>
      <c r="ZP217"/>
      <c r="ZQ217"/>
      <c r="ZR217"/>
      <c r="ZS217"/>
      <c r="ZT217"/>
      <c r="ZU217"/>
      <c r="ZV217"/>
      <c r="ZW217"/>
      <c r="ZX217"/>
      <c r="ZY217"/>
      <c r="ZZ217"/>
    </row>
    <row r="218" spans="1:702" s="18" customFormat="1">
      <c r="A218" s="16" t="s">
        <v>175</v>
      </c>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c r="LQ218"/>
      <c r="LR218"/>
      <c r="LS218"/>
      <c r="LT218"/>
      <c r="LU218"/>
      <c r="LV218"/>
      <c r="LW218"/>
      <c r="LX218"/>
      <c r="LY218"/>
      <c r="LZ218"/>
      <c r="MA218"/>
      <c r="MB218"/>
      <c r="MC218"/>
      <c r="MD218"/>
      <c r="ME218"/>
      <c r="MF218"/>
      <c r="MG218"/>
      <c r="MH218"/>
      <c r="MI218"/>
      <c r="MJ218"/>
      <c r="MK218"/>
      <c r="ML218"/>
      <c r="MM218"/>
      <c r="MN218"/>
      <c r="MO218"/>
      <c r="MP218"/>
      <c r="MQ218"/>
      <c r="MR218"/>
      <c r="MS218"/>
      <c r="MT218"/>
      <c r="MU218"/>
      <c r="MV218"/>
      <c r="MW218"/>
      <c r="MX218"/>
      <c r="MY218"/>
      <c r="MZ218"/>
      <c r="NA218"/>
      <c r="NB218"/>
      <c r="NC218"/>
      <c r="ND218"/>
      <c r="NE218"/>
      <c r="NF218"/>
      <c r="NG218"/>
      <c r="NH218"/>
      <c r="NI218"/>
      <c r="NJ218"/>
      <c r="NK218"/>
      <c r="NL218"/>
      <c r="NM218"/>
      <c r="NN218"/>
      <c r="NO218"/>
      <c r="NP218"/>
      <c r="NQ218"/>
      <c r="NR218"/>
      <c r="NS218"/>
      <c r="NT218"/>
      <c r="NU218"/>
      <c r="NV218"/>
      <c r="NW218"/>
      <c r="NX218"/>
      <c r="NY218"/>
      <c r="NZ218"/>
      <c r="OA218"/>
      <c r="OB218"/>
      <c r="OC218"/>
      <c r="OD218"/>
      <c r="OE218"/>
      <c r="OF218"/>
      <c r="OG218"/>
      <c r="OH218"/>
      <c r="OI218"/>
      <c r="OJ218"/>
      <c r="OK218"/>
      <c r="OL218"/>
      <c r="OM218"/>
      <c r="ON218"/>
      <c r="OO218"/>
      <c r="OP218"/>
      <c r="OQ218"/>
      <c r="OR218"/>
      <c r="OS218"/>
      <c r="OT218"/>
      <c r="OU218"/>
      <c r="OV218"/>
      <c r="OW218"/>
      <c r="OX218"/>
      <c r="OY218"/>
      <c r="OZ218"/>
      <c r="PA218"/>
      <c r="PB218"/>
      <c r="PC218"/>
      <c r="PD218"/>
      <c r="PE218"/>
      <c r="PF218"/>
      <c r="PG218"/>
      <c r="PH218"/>
      <c r="PI218"/>
      <c r="PJ218"/>
      <c r="PK218"/>
      <c r="PL218"/>
      <c r="PM218"/>
      <c r="PN218"/>
      <c r="PO218"/>
      <c r="PP218"/>
      <c r="PQ218"/>
      <c r="PR218"/>
      <c r="PS218"/>
      <c r="PT218"/>
      <c r="PU218"/>
      <c r="PV218"/>
      <c r="PW218"/>
      <c r="PX218"/>
      <c r="PY218"/>
      <c r="PZ218"/>
      <c r="QA218"/>
      <c r="QB218"/>
      <c r="QC218"/>
      <c r="QD218"/>
      <c r="QE218"/>
      <c r="QF218"/>
      <c r="QG218"/>
      <c r="QH218"/>
      <c r="QI218"/>
      <c r="QJ218"/>
      <c r="QK218"/>
      <c r="QL218"/>
      <c r="QM218"/>
      <c r="QN218"/>
      <c r="QO218"/>
      <c r="QP218"/>
      <c r="QQ218"/>
      <c r="QR218"/>
      <c r="QS218"/>
      <c r="QT218"/>
      <c r="QU218"/>
      <c r="QV218"/>
      <c r="QW218"/>
      <c r="QX218"/>
      <c r="QY218"/>
      <c r="QZ218"/>
      <c r="RA218"/>
      <c r="RB218"/>
      <c r="RC218"/>
      <c r="RD218"/>
      <c r="RE218"/>
      <c r="RF218"/>
      <c r="RG218"/>
      <c r="RH218"/>
      <c r="RI218"/>
      <c r="RJ218"/>
      <c r="RK218"/>
      <c r="RL218"/>
      <c r="RM218"/>
      <c r="RN218"/>
      <c r="RO218"/>
      <c r="RP218"/>
      <c r="RQ218"/>
      <c r="RR218"/>
      <c r="RS218"/>
      <c r="RT218"/>
      <c r="RU218"/>
      <c r="RV218"/>
      <c r="RW218"/>
      <c r="RX218"/>
      <c r="RY218"/>
      <c r="RZ218"/>
      <c r="SA218"/>
      <c r="SB218"/>
      <c r="SC218"/>
      <c r="SD218"/>
      <c r="SE218"/>
      <c r="SF218"/>
      <c r="SG218"/>
      <c r="SH218"/>
      <c r="SI218"/>
      <c r="SJ218"/>
      <c r="SK218"/>
      <c r="SL218"/>
      <c r="SM218"/>
      <c r="SN218"/>
      <c r="SO218"/>
      <c r="SP218"/>
      <c r="SQ218"/>
      <c r="SR218"/>
      <c r="SS218"/>
      <c r="ST218"/>
      <c r="SU218"/>
      <c r="SV218"/>
      <c r="SW218"/>
      <c r="SX218"/>
      <c r="SY218"/>
      <c r="SZ218"/>
      <c r="TA218"/>
      <c r="TB218"/>
      <c r="TC218"/>
      <c r="TD218"/>
      <c r="TE218"/>
      <c r="TF218"/>
      <c r="TG218"/>
      <c r="TH218"/>
      <c r="TI218"/>
      <c r="TJ218"/>
      <c r="TK218"/>
      <c r="TL218"/>
      <c r="TM218"/>
      <c r="TN218"/>
      <c r="TO218"/>
      <c r="TP218"/>
      <c r="TQ218"/>
      <c r="TR218"/>
      <c r="TS218"/>
      <c r="TT218"/>
      <c r="TU218"/>
      <c r="TV218"/>
      <c r="TW218"/>
      <c r="TX218"/>
      <c r="TY218"/>
      <c r="TZ218"/>
      <c r="UA218"/>
      <c r="UB218"/>
      <c r="UC218"/>
      <c r="UD218"/>
      <c r="UE218"/>
      <c r="UF218"/>
      <c r="UG218"/>
      <c r="UH218"/>
      <c r="UI218"/>
      <c r="UJ218"/>
      <c r="UK218"/>
      <c r="UL218"/>
      <c r="UM218"/>
      <c r="UN218"/>
      <c r="UO218"/>
      <c r="UP218"/>
      <c r="UQ218"/>
      <c r="UR218"/>
      <c r="US218"/>
      <c r="UT218"/>
      <c r="UU218"/>
      <c r="UV218"/>
      <c r="UW218"/>
      <c r="UX218"/>
      <c r="UY218"/>
      <c r="UZ218"/>
      <c r="VA218"/>
      <c r="VB218"/>
      <c r="VC218"/>
      <c r="VD218"/>
      <c r="VE218"/>
      <c r="VF218"/>
      <c r="VG218"/>
      <c r="VH218"/>
      <c r="VI218"/>
      <c r="VJ218"/>
      <c r="VK218"/>
      <c r="VL218"/>
      <c r="VM218"/>
      <c r="VN218"/>
      <c r="VO218"/>
      <c r="VP218"/>
      <c r="VQ218"/>
      <c r="VR218"/>
      <c r="VS218"/>
      <c r="VT218"/>
      <c r="VU218"/>
      <c r="VV218"/>
      <c r="VW218"/>
      <c r="VX218"/>
      <c r="VY218"/>
      <c r="VZ218"/>
      <c r="WA218"/>
      <c r="WB218"/>
      <c r="WC218"/>
      <c r="WD218"/>
      <c r="WE218"/>
      <c r="WF218"/>
      <c r="WG218"/>
      <c r="WH218"/>
      <c r="WI218"/>
      <c r="WJ218"/>
      <c r="WK218"/>
      <c r="WL218"/>
      <c r="WM218"/>
      <c r="WN218"/>
      <c r="WO218"/>
      <c r="WP218"/>
      <c r="WQ218"/>
      <c r="WR218"/>
      <c r="WS218"/>
      <c r="WT218"/>
      <c r="WU218"/>
      <c r="WV218"/>
      <c r="WW218"/>
      <c r="WX218"/>
      <c r="WY218"/>
      <c r="WZ218"/>
      <c r="XA218"/>
      <c r="XB218"/>
      <c r="XC218"/>
      <c r="XD218"/>
      <c r="XE218"/>
      <c r="XF218"/>
      <c r="XG218"/>
      <c r="XH218"/>
      <c r="XI218"/>
      <c r="XJ218"/>
      <c r="XK218"/>
      <c r="XL218"/>
      <c r="XM218"/>
      <c r="XN218"/>
      <c r="XO218"/>
      <c r="XP218"/>
      <c r="XQ218"/>
      <c r="XR218"/>
      <c r="XS218"/>
      <c r="XT218"/>
      <c r="XU218"/>
      <c r="XV218"/>
      <c r="XW218"/>
      <c r="XX218"/>
      <c r="XY218"/>
      <c r="XZ218"/>
      <c r="YA218"/>
      <c r="YB218"/>
      <c r="YC218"/>
      <c r="YD218"/>
      <c r="YE218"/>
      <c r="YF218"/>
      <c r="YG218"/>
      <c r="YH218"/>
      <c r="YI218"/>
      <c r="YJ218"/>
      <c r="YK218"/>
      <c r="YL218"/>
      <c r="YM218"/>
      <c r="YN218"/>
      <c r="YO218"/>
      <c r="YP218"/>
      <c r="YQ218"/>
      <c r="YR218"/>
      <c r="YS218"/>
      <c r="YT218"/>
      <c r="YU218"/>
      <c r="YV218"/>
      <c r="YW218"/>
      <c r="YX218"/>
      <c r="YY218"/>
      <c r="YZ218"/>
      <c r="ZA218"/>
      <c r="ZB218"/>
      <c r="ZC218"/>
      <c r="ZD218"/>
      <c r="ZE218"/>
      <c r="ZF218"/>
      <c r="ZG218"/>
      <c r="ZH218"/>
      <c r="ZI218"/>
      <c r="ZJ218"/>
      <c r="ZK218"/>
      <c r="ZL218"/>
      <c r="ZM218"/>
      <c r="ZN218"/>
      <c r="ZO218"/>
      <c r="ZP218"/>
      <c r="ZQ218"/>
      <c r="ZR218"/>
      <c r="ZS218"/>
      <c r="ZT218"/>
      <c r="ZU218"/>
      <c r="ZV218"/>
      <c r="ZW218"/>
      <c r="ZX218"/>
      <c r="ZY218"/>
      <c r="ZZ218"/>
    </row>
    <row r="219" spans="1:702" s="18" customFormat="1">
      <c r="A219" s="16" t="s">
        <v>68</v>
      </c>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c r="LQ219"/>
      <c r="LR219"/>
      <c r="LS219"/>
      <c r="LT219"/>
      <c r="LU219"/>
      <c r="LV219"/>
      <c r="LW219"/>
      <c r="LX219"/>
      <c r="LY219"/>
      <c r="LZ219"/>
      <c r="MA219"/>
      <c r="MB219"/>
      <c r="MC219"/>
      <c r="MD219"/>
      <c r="ME219"/>
      <c r="MF219"/>
      <c r="MG219"/>
      <c r="MH219"/>
      <c r="MI219"/>
      <c r="MJ219"/>
      <c r="MK219"/>
      <c r="ML219"/>
      <c r="MM219"/>
      <c r="MN219"/>
      <c r="MO219"/>
      <c r="MP219"/>
      <c r="MQ219"/>
      <c r="MR219"/>
      <c r="MS219"/>
      <c r="MT219"/>
      <c r="MU219"/>
      <c r="MV219"/>
      <c r="MW219"/>
      <c r="MX219"/>
      <c r="MY219"/>
      <c r="MZ219"/>
      <c r="NA219"/>
      <c r="NB219"/>
      <c r="NC219"/>
      <c r="ND219"/>
      <c r="NE219"/>
      <c r="NF219"/>
      <c r="NG219"/>
      <c r="NH219"/>
      <c r="NI219"/>
      <c r="NJ219"/>
      <c r="NK219"/>
      <c r="NL219"/>
      <c r="NM219"/>
      <c r="NN219"/>
      <c r="NO219"/>
      <c r="NP219"/>
      <c r="NQ219"/>
      <c r="NR219"/>
      <c r="NS219"/>
      <c r="NT219"/>
      <c r="NU219"/>
      <c r="NV219"/>
      <c r="NW219"/>
      <c r="NX219"/>
      <c r="NY219"/>
      <c r="NZ219"/>
      <c r="OA219"/>
      <c r="OB219"/>
      <c r="OC219"/>
      <c r="OD219"/>
      <c r="OE219"/>
      <c r="OF219"/>
      <c r="OG219"/>
      <c r="OH219"/>
      <c r="OI219"/>
      <c r="OJ219"/>
      <c r="OK219"/>
      <c r="OL219"/>
      <c r="OM219"/>
      <c r="ON219"/>
      <c r="OO219"/>
      <c r="OP219"/>
      <c r="OQ219"/>
      <c r="OR219"/>
      <c r="OS219"/>
      <c r="OT219"/>
      <c r="OU219"/>
      <c r="OV219"/>
      <c r="OW219"/>
      <c r="OX219"/>
      <c r="OY219"/>
      <c r="OZ219"/>
      <c r="PA219"/>
      <c r="PB219"/>
      <c r="PC219"/>
      <c r="PD219"/>
      <c r="PE219"/>
      <c r="PF219"/>
      <c r="PG219"/>
      <c r="PH219"/>
      <c r="PI219"/>
      <c r="PJ219"/>
      <c r="PK219"/>
      <c r="PL219"/>
      <c r="PM219"/>
      <c r="PN219"/>
      <c r="PO219"/>
      <c r="PP219"/>
      <c r="PQ219"/>
      <c r="PR219"/>
      <c r="PS219"/>
      <c r="PT219"/>
      <c r="PU219"/>
      <c r="PV219"/>
      <c r="PW219"/>
      <c r="PX219"/>
      <c r="PY219"/>
      <c r="PZ219"/>
      <c r="QA219"/>
      <c r="QB219"/>
      <c r="QC219"/>
      <c r="QD219"/>
      <c r="QE219"/>
      <c r="QF219"/>
      <c r="QG219"/>
      <c r="QH219"/>
      <c r="QI219"/>
      <c r="QJ219"/>
      <c r="QK219"/>
      <c r="QL219"/>
      <c r="QM219"/>
      <c r="QN219"/>
      <c r="QO219"/>
      <c r="QP219"/>
      <c r="QQ219"/>
      <c r="QR219"/>
      <c r="QS219"/>
      <c r="QT219"/>
      <c r="QU219"/>
      <c r="QV219"/>
      <c r="QW219"/>
      <c r="QX219"/>
      <c r="QY219"/>
      <c r="QZ219"/>
      <c r="RA219"/>
      <c r="RB219"/>
      <c r="RC219"/>
      <c r="RD219"/>
      <c r="RE219"/>
      <c r="RF219"/>
      <c r="RG219"/>
      <c r="RH219"/>
      <c r="RI219"/>
      <c r="RJ219"/>
      <c r="RK219"/>
      <c r="RL219"/>
      <c r="RM219"/>
      <c r="RN219"/>
      <c r="RO219"/>
      <c r="RP219"/>
      <c r="RQ219"/>
      <c r="RR219"/>
      <c r="RS219"/>
      <c r="RT219"/>
      <c r="RU219"/>
      <c r="RV219"/>
      <c r="RW219"/>
      <c r="RX219"/>
      <c r="RY219"/>
      <c r="RZ219"/>
      <c r="SA219"/>
      <c r="SB219"/>
      <c r="SC219"/>
      <c r="SD219"/>
      <c r="SE219"/>
      <c r="SF219"/>
      <c r="SG219"/>
      <c r="SH219"/>
      <c r="SI219"/>
      <c r="SJ219"/>
      <c r="SK219"/>
      <c r="SL219"/>
      <c r="SM219"/>
      <c r="SN219"/>
      <c r="SO219"/>
      <c r="SP219"/>
      <c r="SQ219"/>
      <c r="SR219"/>
      <c r="SS219"/>
      <c r="ST219"/>
      <c r="SU219"/>
      <c r="SV219"/>
      <c r="SW219"/>
      <c r="SX219"/>
      <c r="SY219"/>
      <c r="SZ219"/>
      <c r="TA219"/>
      <c r="TB219"/>
      <c r="TC219"/>
      <c r="TD219"/>
      <c r="TE219"/>
      <c r="TF219"/>
      <c r="TG219"/>
      <c r="TH219"/>
      <c r="TI219"/>
      <c r="TJ219"/>
      <c r="TK219"/>
      <c r="TL219"/>
      <c r="TM219"/>
      <c r="TN219"/>
      <c r="TO219"/>
      <c r="TP219"/>
      <c r="TQ219"/>
      <c r="TR219"/>
      <c r="TS219"/>
      <c r="TT219"/>
      <c r="TU219"/>
      <c r="TV219"/>
      <c r="TW219"/>
      <c r="TX219"/>
      <c r="TY219"/>
      <c r="TZ219"/>
      <c r="UA219"/>
      <c r="UB219"/>
      <c r="UC219"/>
      <c r="UD219"/>
      <c r="UE219"/>
      <c r="UF219"/>
      <c r="UG219"/>
      <c r="UH219"/>
      <c r="UI219"/>
      <c r="UJ219"/>
      <c r="UK219"/>
      <c r="UL219"/>
      <c r="UM219"/>
      <c r="UN219"/>
      <c r="UO219"/>
      <c r="UP219"/>
      <c r="UQ219"/>
      <c r="UR219"/>
      <c r="US219"/>
      <c r="UT219"/>
      <c r="UU219"/>
      <c r="UV219"/>
      <c r="UW219"/>
      <c r="UX219"/>
      <c r="UY219"/>
      <c r="UZ219"/>
      <c r="VA219"/>
      <c r="VB219"/>
      <c r="VC219"/>
      <c r="VD219"/>
      <c r="VE219"/>
      <c r="VF219"/>
      <c r="VG219"/>
      <c r="VH219"/>
      <c r="VI219"/>
      <c r="VJ219"/>
      <c r="VK219"/>
      <c r="VL219"/>
      <c r="VM219"/>
      <c r="VN219"/>
      <c r="VO219"/>
      <c r="VP219"/>
      <c r="VQ219"/>
      <c r="VR219"/>
      <c r="VS219"/>
      <c r="VT219"/>
      <c r="VU219"/>
      <c r="VV219"/>
      <c r="VW219"/>
      <c r="VX219"/>
      <c r="VY219"/>
      <c r="VZ219"/>
      <c r="WA219"/>
      <c r="WB219"/>
      <c r="WC219"/>
      <c r="WD219"/>
      <c r="WE219"/>
      <c r="WF219"/>
      <c r="WG219"/>
      <c r="WH219"/>
      <c r="WI219"/>
      <c r="WJ219"/>
      <c r="WK219"/>
      <c r="WL219"/>
      <c r="WM219"/>
      <c r="WN219"/>
      <c r="WO219"/>
      <c r="WP219"/>
      <c r="WQ219"/>
      <c r="WR219"/>
      <c r="WS219"/>
      <c r="WT219"/>
      <c r="WU219"/>
      <c r="WV219"/>
      <c r="WW219"/>
      <c r="WX219"/>
      <c r="WY219"/>
      <c r="WZ219"/>
      <c r="XA219"/>
      <c r="XB219"/>
      <c r="XC219"/>
      <c r="XD219"/>
      <c r="XE219"/>
      <c r="XF219"/>
      <c r="XG219"/>
      <c r="XH219"/>
      <c r="XI219"/>
      <c r="XJ219"/>
      <c r="XK219"/>
      <c r="XL219"/>
      <c r="XM219"/>
      <c r="XN219"/>
      <c r="XO219"/>
      <c r="XP219"/>
      <c r="XQ219"/>
      <c r="XR219"/>
      <c r="XS219"/>
      <c r="XT219"/>
      <c r="XU219"/>
      <c r="XV219"/>
      <c r="XW219"/>
      <c r="XX219"/>
      <c r="XY219"/>
      <c r="XZ219"/>
      <c r="YA219"/>
      <c r="YB219"/>
      <c r="YC219"/>
      <c r="YD219"/>
      <c r="YE219"/>
      <c r="YF219"/>
      <c r="YG219"/>
      <c r="YH219"/>
      <c r="YI219"/>
      <c r="YJ219"/>
      <c r="YK219"/>
      <c r="YL219"/>
      <c r="YM219"/>
      <c r="YN219"/>
      <c r="YO219"/>
      <c r="YP219"/>
      <c r="YQ219"/>
      <c r="YR219"/>
      <c r="YS219"/>
      <c r="YT219"/>
      <c r="YU219"/>
      <c r="YV219"/>
      <c r="YW219"/>
      <c r="YX219"/>
      <c r="YY219"/>
      <c r="YZ219"/>
      <c r="ZA219"/>
      <c r="ZB219"/>
      <c r="ZC219"/>
      <c r="ZD219"/>
      <c r="ZE219"/>
      <c r="ZF219"/>
      <c r="ZG219"/>
      <c r="ZH219"/>
      <c r="ZI219"/>
      <c r="ZJ219"/>
      <c r="ZK219"/>
      <c r="ZL219"/>
      <c r="ZM219"/>
      <c r="ZN219"/>
      <c r="ZO219"/>
      <c r="ZP219"/>
      <c r="ZQ219"/>
      <c r="ZR219"/>
      <c r="ZS219"/>
      <c r="ZT219"/>
      <c r="ZU219"/>
      <c r="ZV219"/>
      <c r="ZW219"/>
      <c r="ZX219"/>
      <c r="ZY219"/>
      <c r="ZZ219"/>
    </row>
    <row r="220" spans="1:702" s="18" customFormat="1">
      <c r="A220" s="16" t="s">
        <v>69</v>
      </c>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c r="LQ220"/>
      <c r="LR220"/>
      <c r="LS220"/>
      <c r="LT220"/>
      <c r="LU220"/>
      <c r="LV220"/>
      <c r="LW220"/>
      <c r="LX220"/>
      <c r="LY220"/>
      <c r="LZ220"/>
      <c r="MA220"/>
      <c r="MB220"/>
      <c r="MC220"/>
      <c r="MD220"/>
      <c r="ME220"/>
      <c r="MF220"/>
      <c r="MG220"/>
      <c r="MH220"/>
      <c r="MI220"/>
      <c r="MJ220"/>
      <c r="MK220"/>
      <c r="ML220"/>
      <c r="MM220"/>
      <c r="MN220"/>
      <c r="MO220"/>
      <c r="MP220"/>
      <c r="MQ220"/>
      <c r="MR220"/>
      <c r="MS220"/>
      <c r="MT220"/>
      <c r="MU220"/>
      <c r="MV220"/>
      <c r="MW220"/>
      <c r="MX220"/>
      <c r="MY220"/>
      <c r="MZ220"/>
      <c r="NA220"/>
      <c r="NB220"/>
      <c r="NC220"/>
      <c r="ND220"/>
      <c r="NE220"/>
      <c r="NF220"/>
      <c r="NG220"/>
      <c r="NH220"/>
      <c r="NI220"/>
      <c r="NJ220"/>
      <c r="NK220"/>
      <c r="NL220"/>
      <c r="NM220"/>
      <c r="NN220"/>
      <c r="NO220"/>
      <c r="NP220"/>
      <c r="NQ220"/>
      <c r="NR220"/>
      <c r="NS220"/>
      <c r="NT220"/>
      <c r="NU220"/>
      <c r="NV220"/>
      <c r="NW220"/>
      <c r="NX220"/>
      <c r="NY220"/>
      <c r="NZ220"/>
      <c r="OA220"/>
      <c r="OB220"/>
      <c r="OC220"/>
      <c r="OD220"/>
      <c r="OE220"/>
      <c r="OF220"/>
      <c r="OG220"/>
      <c r="OH220"/>
      <c r="OI220"/>
      <c r="OJ220"/>
      <c r="OK220"/>
      <c r="OL220"/>
      <c r="OM220"/>
      <c r="ON220"/>
      <c r="OO220"/>
      <c r="OP220"/>
      <c r="OQ220"/>
      <c r="OR220"/>
      <c r="OS220"/>
      <c r="OT220"/>
      <c r="OU220"/>
      <c r="OV220"/>
      <c r="OW220"/>
      <c r="OX220"/>
      <c r="OY220"/>
      <c r="OZ220"/>
      <c r="PA220"/>
      <c r="PB220"/>
      <c r="PC220"/>
      <c r="PD220"/>
      <c r="PE220"/>
      <c r="PF220"/>
      <c r="PG220"/>
      <c r="PH220"/>
      <c r="PI220"/>
      <c r="PJ220"/>
      <c r="PK220"/>
      <c r="PL220"/>
      <c r="PM220"/>
      <c r="PN220"/>
      <c r="PO220"/>
      <c r="PP220"/>
      <c r="PQ220"/>
      <c r="PR220"/>
      <c r="PS220"/>
      <c r="PT220"/>
      <c r="PU220"/>
      <c r="PV220"/>
      <c r="PW220"/>
      <c r="PX220"/>
      <c r="PY220"/>
      <c r="PZ220"/>
      <c r="QA220"/>
      <c r="QB220"/>
      <c r="QC220"/>
      <c r="QD220"/>
      <c r="QE220"/>
      <c r="QF220"/>
      <c r="QG220"/>
      <c r="QH220"/>
      <c r="QI220"/>
      <c r="QJ220"/>
      <c r="QK220"/>
      <c r="QL220"/>
      <c r="QM220"/>
      <c r="QN220"/>
      <c r="QO220"/>
      <c r="QP220"/>
      <c r="QQ220"/>
      <c r="QR220"/>
      <c r="QS220"/>
      <c r="QT220"/>
      <c r="QU220"/>
      <c r="QV220"/>
      <c r="QW220"/>
      <c r="QX220"/>
      <c r="QY220"/>
      <c r="QZ220"/>
      <c r="RA220"/>
      <c r="RB220"/>
      <c r="RC220"/>
      <c r="RD220"/>
      <c r="RE220"/>
      <c r="RF220"/>
      <c r="RG220"/>
      <c r="RH220"/>
      <c r="RI220"/>
      <c r="RJ220"/>
      <c r="RK220"/>
      <c r="RL220"/>
      <c r="RM220"/>
      <c r="RN220"/>
      <c r="RO220"/>
      <c r="RP220"/>
      <c r="RQ220"/>
      <c r="RR220"/>
      <c r="RS220"/>
      <c r="RT220"/>
      <c r="RU220"/>
      <c r="RV220"/>
      <c r="RW220"/>
      <c r="RX220"/>
      <c r="RY220"/>
      <c r="RZ220"/>
      <c r="SA220"/>
      <c r="SB220"/>
      <c r="SC220"/>
      <c r="SD220"/>
      <c r="SE220"/>
      <c r="SF220"/>
      <c r="SG220"/>
      <c r="SH220"/>
      <c r="SI220"/>
      <c r="SJ220"/>
      <c r="SK220"/>
      <c r="SL220"/>
      <c r="SM220"/>
      <c r="SN220"/>
      <c r="SO220"/>
      <c r="SP220"/>
      <c r="SQ220"/>
      <c r="SR220"/>
      <c r="SS220"/>
      <c r="ST220"/>
      <c r="SU220"/>
      <c r="SV220"/>
      <c r="SW220"/>
      <c r="SX220"/>
      <c r="SY220"/>
      <c r="SZ220"/>
      <c r="TA220"/>
      <c r="TB220"/>
      <c r="TC220"/>
      <c r="TD220"/>
      <c r="TE220"/>
      <c r="TF220"/>
      <c r="TG220"/>
      <c r="TH220"/>
      <c r="TI220"/>
      <c r="TJ220"/>
      <c r="TK220"/>
      <c r="TL220"/>
      <c r="TM220"/>
      <c r="TN220"/>
      <c r="TO220"/>
      <c r="TP220"/>
      <c r="TQ220"/>
      <c r="TR220"/>
      <c r="TS220"/>
      <c r="TT220"/>
      <c r="TU220"/>
      <c r="TV220"/>
      <c r="TW220"/>
      <c r="TX220"/>
      <c r="TY220"/>
      <c r="TZ220"/>
      <c r="UA220"/>
      <c r="UB220"/>
      <c r="UC220"/>
      <c r="UD220"/>
      <c r="UE220"/>
      <c r="UF220"/>
      <c r="UG220"/>
      <c r="UH220"/>
      <c r="UI220"/>
      <c r="UJ220"/>
      <c r="UK220"/>
      <c r="UL220"/>
      <c r="UM220"/>
      <c r="UN220"/>
      <c r="UO220"/>
      <c r="UP220"/>
      <c r="UQ220"/>
      <c r="UR220"/>
      <c r="US220"/>
      <c r="UT220"/>
      <c r="UU220"/>
      <c r="UV220"/>
      <c r="UW220"/>
      <c r="UX220"/>
      <c r="UY220"/>
      <c r="UZ220"/>
      <c r="VA220"/>
      <c r="VB220"/>
      <c r="VC220"/>
      <c r="VD220"/>
      <c r="VE220"/>
      <c r="VF220"/>
      <c r="VG220"/>
      <c r="VH220"/>
      <c r="VI220"/>
      <c r="VJ220"/>
      <c r="VK220"/>
      <c r="VL220"/>
      <c r="VM220"/>
      <c r="VN220"/>
      <c r="VO220"/>
      <c r="VP220"/>
      <c r="VQ220"/>
      <c r="VR220"/>
      <c r="VS220"/>
      <c r="VT220"/>
      <c r="VU220"/>
      <c r="VV220"/>
      <c r="VW220"/>
      <c r="VX220"/>
      <c r="VY220"/>
      <c r="VZ220"/>
      <c r="WA220"/>
      <c r="WB220"/>
      <c r="WC220"/>
      <c r="WD220"/>
      <c r="WE220"/>
      <c r="WF220"/>
      <c r="WG220"/>
      <c r="WH220"/>
      <c r="WI220"/>
      <c r="WJ220"/>
      <c r="WK220"/>
      <c r="WL220"/>
      <c r="WM220"/>
      <c r="WN220"/>
      <c r="WO220"/>
      <c r="WP220"/>
      <c r="WQ220"/>
      <c r="WR220"/>
      <c r="WS220"/>
      <c r="WT220"/>
      <c r="WU220"/>
      <c r="WV220"/>
      <c r="WW220"/>
      <c r="WX220"/>
      <c r="WY220"/>
      <c r="WZ220"/>
      <c r="XA220"/>
      <c r="XB220"/>
      <c r="XC220"/>
      <c r="XD220"/>
      <c r="XE220"/>
      <c r="XF220"/>
      <c r="XG220"/>
      <c r="XH220"/>
      <c r="XI220"/>
      <c r="XJ220"/>
      <c r="XK220"/>
      <c r="XL220"/>
      <c r="XM220"/>
      <c r="XN220"/>
      <c r="XO220"/>
      <c r="XP220"/>
      <c r="XQ220"/>
      <c r="XR220"/>
      <c r="XS220"/>
      <c r="XT220"/>
      <c r="XU220"/>
      <c r="XV220"/>
      <c r="XW220"/>
      <c r="XX220"/>
      <c r="XY220"/>
      <c r="XZ220"/>
      <c r="YA220"/>
      <c r="YB220"/>
      <c r="YC220"/>
      <c r="YD220"/>
      <c r="YE220"/>
      <c r="YF220"/>
      <c r="YG220"/>
      <c r="YH220"/>
      <c r="YI220"/>
      <c r="YJ220"/>
      <c r="YK220"/>
      <c r="YL220"/>
      <c r="YM220"/>
      <c r="YN220"/>
      <c r="YO220"/>
      <c r="YP220"/>
      <c r="YQ220"/>
      <c r="YR220"/>
      <c r="YS220"/>
      <c r="YT220"/>
      <c r="YU220"/>
      <c r="YV220"/>
      <c r="YW220"/>
      <c r="YX220"/>
      <c r="YY220"/>
      <c r="YZ220"/>
      <c r="ZA220"/>
      <c r="ZB220"/>
      <c r="ZC220"/>
      <c r="ZD220"/>
      <c r="ZE220"/>
      <c r="ZF220"/>
      <c r="ZG220"/>
      <c r="ZH220"/>
      <c r="ZI220"/>
      <c r="ZJ220"/>
      <c r="ZK220"/>
      <c r="ZL220"/>
      <c r="ZM220"/>
      <c r="ZN220"/>
      <c r="ZO220"/>
      <c r="ZP220"/>
      <c r="ZQ220"/>
      <c r="ZR220"/>
      <c r="ZS220"/>
      <c r="ZT220"/>
      <c r="ZU220"/>
      <c r="ZV220"/>
      <c r="ZW220"/>
      <c r="ZX220"/>
      <c r="ZY220"/>
      <c r="ZZ220"/>
    </row>
    <row r="221" spans="1:702" s="18" customFormat="1">
      <c r="A221" s="16" t="s">
        <v>189</v>
      </c>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c r="LQ221"/>
      <c r="LR221"/>
      <c r="LS221"/>
      <c r="LT221"/>
      <c r="LU221"/>
      <c r="LV221"/>
      <c r="LW221"/>
      <c r="LX221"/>
      <c r="LY221"/>
      <c r="LZ221"/>
      <c r="MA221"/>
      <c r="MB221"/>
      <c r="MC221"/>
      <c r="MD221"/>
      <c r="ME221"/>
      <c r="MF221"/>
      <c r="MG221"/>
      <c r="MH221"/>
      <c r="MI221"/>
      <c r="MJ221"/>
      <c r="MK221"/>
      <c r="ML221"/>
      <c r="MM221"/>
      <c r="MN221"/>
      <c r="MO221"/>
      <c r="MP221"/>
      <c r="MQ221"/>
      <c r="MR221"/>
      <c r="MS221"/>
      <c r="MT221"/>
      <c r="MU221"/>
      <c r="MV221"/>
      <c r="MW221"/>
      <c r="MX221"/>
      <c r="MY221"/>
      <c r="MZ221"/>
      <c r="NA221"/>
      <c r="NB221"/>
      <c r="NC221"/>
      <c r="ND221"/>
      <c r="NE221"/>
      <c r="NF221"/>
      <c r="NG221"/>
      <c r="NH221"/>
      <c r="NI221"/>
      <c r="NJ221"/>
      <c r="NK221"/>
      <c r="NL221"/>
      <c r="NM221"/>
      <c r="NN221"/>
      <c r="NO221"/>
      <c r="NP221"/>
      <c r="NQ221"/>
      <c r="NR221"/>
      <c r="NS221"/>
      <c r="NT221"/>
      <c r="NU221"/>
      <c r="NV221"/>
      <c r="NW221"/>
      <c r="NX221"/>
      <c r="NY221"/>
      <c r="NZ221"/>
      <c r="OA221"/>
      <c r="OB221"/>
      <c r="OC221"/>
      <c r="OD221"/>
      <c r="OE221"/>
      <c r="OF221"/>
      <c r="OG221"/>
      <c r="OH221"/>
      <c r="OI221"/>
      <c r="OJ221"/>
      <c r="OK221"/>
      <c r="OL221"/>
      <c r="OM221"/>
      <c r="ON221"/>
      <c r="OO221"/>
      <c r="OP221"/>
      <c r="OQ221"/>
      <c r="OR221"/>
      <c r="OS221"/>
      <c r="OT221"/>
      <c r="OU221"/>
      <c r="OV221"/>
      <c r="OW221"/>
      <c r="OX221"/>
      <c r="OY221"/>
      <c r="OZ221"/>
      <c r="PA221"/>
      <c r="PB221"/>
      <c r="PC221"/>
      <c r="PD221"/>
      <c r="PE221"/>
      <c r="PF221"/>
      <c r="PG221"/>
      <c r="PH221"/>
      <c r="PI221"/>
      <c r="PJ221"/>
      <c r="PK221"/>
      <c r="PL221"/>
      <c r="PM221"/>
      <c r="PN221"/>
      <c r="PO221"/>
      <c r="PP221"/>
      <c r="PQ221"/>
      <c r="PR221"/>
      <c r="PS221"/>
      <c r="PT221"/>
      <c r="PU221"/>
      <c r="PV221"/>
      <c r="PW221"/>
      <c r="PX221"/>
      <c r="PY221"/>
      <c r="PZ221"/>
      <c r="QA221"/>
      <c r="QB221"/>
      <c r="QC221"/>
      <c r="QD221"/>
      <c r="QE221"/>
      <c r="QF221"/>
      <c r="QG221"/>
      <c r="QH221"/>
      <c r="QI221"/>
      <c r="QJ221"/>
      <c r="QK221"/>
      <c r="QL221"/>
      <c r="QM221"/>
      <c r="QN221"/>
      <c r="QO221"/>
      <c r="QP221"/>
      <c r="QQ221"/>
      <c r="QR221"/>
      <c r="QS221"/>
      <c r="QT221"/>
      <c r="QU221"/>
      <c r="QV221"/>
      <c r="QW221"/>
      <c r="QX221"/>
      <c r="QY221"/>
      <c r="QZ221"/>
      <c r="RA221"/>
      <c r="RB221"/>
      <c r="RC221"/>
      <c r="RD221"/>
      <c r="RE221"/>
      <c r="RF221"/>
      <c r="RG221"/>
      <c r="RH221"/>
      <c r="RI221"/>
      <c r="RJ221"/>
      <c r="RK221"/>
      <c r="RL221"/>
      <c r="RM221"/>
      <c r="RN221"/>
      <c r="RO221"/>
      <c r="RP221"/>
      <c r="RQ221"/>
      <c r="RR221"/>
      <c r="RS221"/>
      <c r="RT221"/>
      <c r="RU221"/>
      <c r="RV221"/>
      <c r="RW221"/>
      <c r="RX221"/>
      <c r="RY221"/>
      <c r="RZ221"/>
      <c r="SA221"/>
      <c r="SB221"/>
      <c r="SC221"/>
      <c r="SD221"/>
      <c r="SE221"/>
      <c r="SF221"/>
      <c r="SG221"/>
      <c r="SH221"/>
      <c r="SI221"/>
      <c r="SJ221"/>
      <c r="SK221"/>
      <c r="SL221"/>
      <c r="SM221"/>
      <c r="SN221"/>
      <c r="SO221"/>
      <c r="SP221"/>
      <c r="SQ221"/>
      <c r="SR221"/>
      <c r="SS221"/>
      <c r="ST221"/>
      <c r="SU221"/>
      <c r="SV221"/>
      <c r="SW221"/>
      <c r="SX221"/>
      <c r="SY221"/>
      <c r="SZ221"/>
      <c r="TA221"/>
      <c r="TB221"/>
      <c r="TC221"/>
      <c r="TD221"/>
      <c r="TE221"/>
      <c r="TF221"/>
      <c r="TG221"/>
      <c r="TH221"/>
      <c r="TI221"/>
      <c r="TJ221"/>
      <c r="TK221"/>
      <c r="TL221"/>
      <c r="TM221"/>
      <c r="TN221"/>
      <c r="TO221"/>
      <c r="TP221"/>
      <c r="TQ221"/>
      <c r="TR221"/>
      <c r="TS221"/>
      <c r="TT221"/>
      <c r="TU221"/>
      <c r="TV221"/>
      <c r="TW221"/>
      <c r="TX221"/>
      <c r="TY221"/>
      <c r="TZ221"/>
      <c r="UA221"/>
      <c r="UB221"/>
      <c r="UC221"/>
      <c r="UD221"/>
      <c r="UE221"/>
      <c r="UF221"/>
      <c r="UG221"/>
      <c r="UH221"/>
      <c r="UI221"/>
      <c r="UJ221"/>
      <c r="UK221"/>
      <c r="UL221"/>
      <c r="UM221"/>
      <c r="UN221"/>
      <c r="UO221"/>
      <c r="UP221"/>
      <c r="UQ221"/>
      <c r="UR221"/>
      <c r="US221"/>
      <c r="UT221"/>
      <c r="UU221"/>
      <c r="UV221"/>
      <c r="UW221"/>
      <c r="UX221"/>
      <c r="UY221"/>
      <c r="UZ221"/>
      <c r="VA221"/>
      <c r="VB221"/>
      <c r="VC221"/>
      <c r="VD221"/>
      <c r="VE221"/>
      <c r="VF221"/>
      <c r="VG221"/>
      <c r="VH221"/>
      <c r="VI221"/>
      <c r="VJ221"/>
      <c r="VK221"/>
      <c r="VL221"/>
      <c r="VM221"/>
      <c r="VN221"/>
      <c r="VO221"/>
      <c r="VP221"/>
      <c r="VQ221"/>
      <c r="VR221"/>
      <c r="VS221"/>
      <c r="VT221"/>
      <c r="VU221"/>
      <c r="VV221"/>
      <c r="VW221"/>
      <c r="VX221"/>
      <c r="VY221"/>
      <c r="VZ221"/>
      <c r="WA221"/>
      <c r="WB221"/>
      <c r="WC221"/>
      <c r="WD221"/>
      <c r="WE221"/>
      <c r="WF221"/>
      <c r="WG221"/>
      <c r="WH221"/>
      <c r="WI221"/>
      <c r="WJ221"/>
      <c r="WK221"/>
      <c r="WL221"/>
      <c r="WM221"/>
      <c r="WN221"/>
      <c r="WO221"/>
      <c r="WP221"/>
      <c r="WQ221"/>
      <c r="WR221"/>
      <c r="WS221"/>
      <c r="WT221"/>
      <c r="WU221"/>
      <c r="WV221"/>
      <c r="WW221"/>
      <c r="WX221"/>
      <c r="WY221"/>
      <c r="WZ221"/>
      <c r="XA221"/>
      <c r="XB221"/>
      <c r="XC221"/>
      <c r="XD221"/>
      <c r="XE221"/>
      <c r="XF221"/>
      <c r="XG221"/>
      <c r="XH221"/>
      <c r="XI221"/>
      <c r="XJ221"/>
      <c r="XK221"/>
      <c r="XL221"/>
      <c r="XM221"/>
      <c r="XN221"/>
      <c r="XO221"/>
      <c r="XP221"/>
      <c r="XQ221"/>
      <c r="XR221"/>
      <c r="XS221"/>
      <c r="XT221"/>
      <c r="XU221"/>
      <c r="XV221"/>
      <c r="XW221"/>
      <c r="XX221"/>
      <c r="XY221"/>
      <c r="XZ221"/>
      <c r="YA221"/>
      <c r="YB221"/>
      <c r="YC221"/>
      <c r="YD221"/>
      <c r="YE221"/>
      <c r="YF221"/>
      <c r="YG221"/>
      <c r="YH221"/>
      <c r="YI221"/>
      <c r="YJ221"/>
      <c r="YK221"/>
      <c r="YL221"/>
      <c r="YM221"/>
      <c r="YN221"/>
      <c r="YO221"/>
      <c r="YP221"/>
      <c r="YQ221"/>
      <c r="YR221"/>
      <c r="YS221"/>
      <c r="YT221"/>
      <c r="YU221"/>
      <c r="YV221"/>
      <c r="YW221"/>
      <c r="YX221"/>
      <c r="YY221"/>
      <c r="YZ221"/>
      <c r="ZA221"/>
      <c r="ZB221"/>
      <c r="ZC221"/>
      <c r="ZD221"/>
      <c r="ZE221"/>
      <c r="ZF221"/>
      <c r="ZG221"/>
      <c r="ZH221"/>
      <c r="ZI221"/>
      <c r="ZJ221"/>
      <c r="ZK221"/>
      <c r="ZL221"/>
      <c r="ZM221"/>
      <c r="ZN221"/>
      <c r="ZO221"/>
      <c r="ZP221"/>
      <c r="ZQ221"/>
      <c r="ZR221"/>
      <c r="ZS221"/>
      <c r="ZT221"/>
      <c r="ZU221"/>
      <c r="ZV221"/>
      <c r="ZW221"/>
      <c r="ZX221"/>
      <c r="ZY221"/>
      <c r="ZZ221"/>
    </row>
    <row r="222" spans="1:702" s="18" customFormat="1">
      <c r="A222" s="63" t="s">
        <v>326</v>
      </c>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c r="LQ222"/>
      <c r="LR222"/>
      <c r="LS222"/>
      <c r="LT222"/>
      <c r="LU222"/>
      <c r="LV222"/>
      <c r="LW222"/>
      <c r="LX222"/>
      <c r="LY222"/>
      <c r="LZ222"/>
      <c r="MA222"/>
      <c r="MB222"/>
      <c r="MC222"/>
      <c r="MD222"/>
      <c r="ME222"/>
      <c r="MF222"/>
      <c r="MG222"/>
      <c r="MH222"/>
      <c r="MI222"/>
      <c r="MJ222"/>
      <c r="MK222"/>
      <c r="ML222"/>
      <c r="MM222"/>
      <c r="MN222"/>
      <c r="MO222"/>
      <c r="MP222"/>
      <c r="MQ222"/>
      <c r="MR222"/>
      <c r="MS222"/>
      <c r="MT222"/>
      <c r="MU222"/>
      <c r="MV222"/>
      <c r="MW222"/>
      <c r="MX222"/>
      <c r="MY222"/>
      <c r="MZ222"/>
      <c r="NA222"/>
      <c r="NB222"/>
      <c r="NC222"/>
      <c r="ND222"/>
      <c r="NE222"/>
      <c r="NF222"/>
      <c r="NG222"/>
      <c r="NH222"/>
      <c r="NI222"/>
      <c r="NJ222"/>
      <c r="NK222"/>
      <c r="NL222"/>
      <c r="NM222"/>
      <c r="NN222"/>
      <c r="NO222"/>
      <c r="NP222"/>
      <c r="NQ222"/>
      <c r="NR222"/>
      <c r="NS222"/>
      <c r="NT222"/>
      <c r="NU222"/>
      <c r="NV222"/>
      <c r="NW222"/>
      <c r="NX222"/>
      <c r="NY222"/>
      <c r="NZ222"/>
      <c r="OA222"/>
      <c r="OB222"/>
      <c r="OC222"/>
      <c r="OD222"/>
      <c r="OE222"/>
      <c r="OF222"/>
      <c r="OG222"/>
      <c r="OH222"/>
      <c r="OI222"/>
      <c r="OJ222"/>
      <c r="OK222"/>
      <c r="OL222"/>
      <c r="OM222"/>
      <c r="ON222"/>
      <c r="OO222"/>
      <c r="OP222"/>
      <c r="OQ222"/>
      <c r="OR222"/>
      <c r="OS222"/>
      <c r="OT222"/>
      <c r="OU222"/>
      <c r="OV222"/>
      <c r="OW222"/>
      <c r="OX222"/>
      <c r="OY222"/>
      <c r="OZ222"/>
      <c r="PA222"/>
      <c r="PB222"/>
      <c r="PC222"/>
      <c r="PD222"/>
      <c r="PE222"/>
      <c r="PF222"/>
      <c r="PG222"/>
      <c r="PH222"/>
      <c r="PI222"/>
      <c r="PJ222"/>
      <c r="PK222"/>
      <c r="PL222"/>
      <c r="PM222"/>
      <c r="PN222"/>
      <c r="PO222"/>
      <c r="PP222"/>
      <c r="PQ222"/>
      <c r="PR222"/>
      <c r="PS222"/>
      <c r="PT222"/>
      <c r="PU222"/>
      <c r="PV222"/>
      <c r="PW222"/>
      <c r="PX222"/>
      <c r="PY222"/>
      <c r="PZ222"/>
      <c r="QA222"/>
      <c r="QB222"/>
      <c r="QC222"/>
      <c r="QD222"/>
      <c r="QE222"/>
      <c r="QF222"/>
      <c r="QG222"/>
      <c r="QH222"/>
      <c r="QI222"/>
      <c r="QJ222"/>
      <c r="QK222"/>
      <c r="QL222"/>
      <c r="QM222"/>
      <c r="QN222"/>
      <c r="QO222"/>
      <c r="QP222"/>
      <c r="QQ222"/>
      <c r="QR222"/>
      <c r="QS222"/>
      <c r="QT222"/>
      <c r="QU222"/>
      <c r="QV222"/>
      <c r="QW222"/>
      <c r="QX222"/>
      <c r="QY222"/>
      <c r="QZ222"/>
      <c r="RA222"/>
      <c r="RB222"/>
      <c r="RC222"/>
      <c r="RD222"/>
      <c r="RE222"/>
      <c r="RF222"/>
      <c r="RG222"/>
      <c r="RH222"/>
      <c r="RI222"/>
      <c r="RJ222"/>
      <c r="RK222"/>
      <c r="RL222"/>
      <c r="RM222"/>
      <c r="RN222"/>
      <c r="RO222"/>
      <c r="RP222"/>
      <c r="RQ222"/>
      <c r="RR222"/>
      <c r="RS222"/>
      <c r="RT222"/>
      <c r="RU222"/>
      <c r="RV222"/>
      <c r="RW222"/>
      <c r="RX222"/>
      <c r="RY222"/>
      <c r="RZ222"/>
      <c r="SA222"/>
      <c r="SB222"/>
      <c r="SC222"/>
      <c r="SD222"/>
      <c r="SE222"/>
      <c r="SF222"/>
      <c r="SG222"/>
      <c r="SH222"/>
      <c r="SI222"/>
      <c r="SJ222"/>
      <c r="SK222"/>
      <c r="SL222"/>
      <c r="SM222"/>
      <c r="SN222"/>
      <c r="SO222"/>
      <c r="SP222"/>
      <c r="SQ222"/>
      <c r="SR222"/>
      <c r="SS222"/>
      <c r="ST222"/>
      <c r="SU222"/>
      <c r="SV222"/>
      <c r="SW222"/>
      <c r="SX222"/>
      <c r="SY222"/>
      <c r="SZ222"/>
      <c r="TA222"/>
      <c r="TB222"/>
      <c r="TC222"/>
      <c r="TD222"/>
      <c r="TE222"/>
      <c r="TF222"/>
      <c r="TG222"/>
      <c r="TH222"/>
      <c r="TI222"/>
      <c r="TJ222"/>
      <c r="TK222"/>
      <c r="TL222"/>
      <c r="TM222"/>
      <c r="TN222"/>
      <c r="TO222"/>
      <c r="TP222"/>
      <c r="TQ222"/>
      <c r="TR222"/>
      <c r="TS222"/>
      <c r="TT222"/>
      <c r="TU222"/>
      <c r="TV222"/>
      <c r="TW222"/>
      <c r="TX222"/>
      <c r="TY222"/>
      <c r="TZ222"/>
      <c r="UA222"/>
      <c r="UB222"/>
      <c r="UC222"/>
      <c r="UD222"/>
      <c r="UE222"/>
      <c r="UF222"/>
      <c r="UG222"/>
      <c r="UH222"/>
      <c r="UI222"/>
      <c r="UJ222"/>
      <c r="UK222"/>
      <c r="UL222"/>
      <c r="UM222"/>
      <c r="UN222"/>
      <c r="UO222"/>
      <c r="UP222"/>
      <c r="UQ222"/>
      <c r="UR222"/>
      <c r="US222"/>
      <c r="UT222"/>
      <c r="UU222"/>
      <c r="UV222"/>
      <c r="UW222"/>
      <c r="UX222"/>
      <c r="UY222"/>
      <c r="UZ222"/>
      <c r="VA222"/>
      <c r="VB222"/>
      <c r="VC222"/>
      <c r="VD222"/>
      <c r="VE222"/>
      <c r="VF222"/>
      <c r="VG222"/>
      <c r="VH222"/>
      <c r="VI222"/>
      <c r="VJ222"/>
      <c r="VK222"/>
      <c r="VL222"/>
      <c r="VM222"/>
      <c r="VN222"/>
      <c r="VO222"/>
      <c r="VP222"/>
      <c r="VQ222"/>
      <c r="VR222"/>
      <c r="VS222"/>
      <c r="VT222"/>
      <c r="VU222"/>
      <c r="VV222"/>
      <c r="VW222"/>
      <c r="VX222"/>
      <c r="VY222"/>
      <c r="VZ222"/>
      <c r="WA222"/>
      <c r="WB222"/>
      <c r="WC222"/>
      <c r="WD222"/>
      <c r="WE222"/>
      <c r="WF222"/>
      <c r="WG222"/>
      <c r="WH222"/>
      <c r="WI222"/>
      <c r="WJ222"/>
      <c r="WK222"/>
      <c r="WL222"/>
      <c r="WM222"/>
      <c r="WN222"/>
      <c r="WO222"/>
      <c r="WP222"/>
      <c r="WQ222"/>
      <c r="WR222"/>
      <c r="WS222"/>
      <c r="WT222"/>
      <c r="WU222"/>
      <c r="WV222"/>
      <c r="WW222"/>
      <c r="WX222"/>
      <c r="WY222"/>
      <c r="WZ222"/>
      <c r="XA222"/>
      <c r="XB222"/>
      <c r="XC222"/>
      <c r="XD222"/>
      <c r="XE222"/>
      <c r="XF222"/>
      <c r="XG222"/>
      <c r="XH222"/>
      <c r="XI222"/>
      <c r="XJ222"/>
      <c r="XK222"/>
      <c r="XL222"/>
      <c r="XM222"/>
      <c r="XN222"/>
      <c r="XO222"/>
      <c r="XP222"/>
      <c r="XQ222"/>
      <c r="XR222"/>
      <c r="XS222"/>
      <c r="XT222"/>
      <c r="XU222"/>
      <c r="XV222"/>
      <c r="XW222"/>
      <c r="XX222"/>
      <c r="XY222"/>
      <c r="XZ222"/>
      <c r="YA222"/>
      <c r="YB222"/>
      <c r="YC222"/>
      <c r="YD222"/>
      <c r="YE222"/>
      <c r="YF222"/>
      <c r="YG222"/>
      <c r="YH222"/>
      <c r="YI222"/>
      <c r="YJ222"/>
      <c r="YK222"/>
      <c r="YL222"/>
      <c r="YM222"/>
      <c r="YN222"/>
      <c r="YO222"/>
      <c r="YP222"/>
      <c r="YQ222"/>
      <c r="YR222"/>
      <c r="YS222"/>
      <c r="YT222"/>
      <c r="YU222"/>
      <c r="YV222"/>
      <c r="YW222"/>
      <c r="YX222"/>
      <c r="YY222"/>
      <c r="YZ222"/>
      <c r="ZA222"/>
      <c r="ZB222"/>
      <c r="ZC222"/>
      <c r="ZD222"/>
      <c r="ZE222"/>
      <c r="ZF222"/>
      <c r="ZG222"/>
      <c r="ZH222"/>
      <c r="ZI222"/>
      <c r="ZJ222"/>
      <c r="ZK222"/>
      <c r="ZL222"/>
      <c r="ZM222"/>
      <c r="ZN222"/>
      <c r="ZO222"/>
      <c r="ZP222"/>
      <c r="ZQ222"/>
      <c r="ZR222"/>
      <c r="ZS222"/>
      <c r="ZT222"/>
      <c r="ZU222"/>
      <c r="ZV222"/>
      <c r="ZW222"/>
      <c r="ZX222"/>
      <c r="ZY222"/>
      <c r="ZZ222"/>
    </row>
    <row r="223" spans="1:702" s="18" customFormat="1">
      <c r="A223" s="149" t="s">
        <v>327</v>
      </c>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c r="LQ223"/>
      <c r="LR223"/>
      <c r="LS223"/>
      <c r="LT223"/>
      <c r="LU223"/>
      <c r="LV223"/>
      <c r="LW223"/>
      <c r="LX223"/>
      <c r="LY223"/>
      <c r="LZ223"/>
      <c r="MA223"/>
      <c r="MB223"/>
      <c r="MC223"/>
      <c r="MD223"/>
      <c r="ME223"/>
      <c r="MF223"/>
      <c r="MG223"/>
      <c r="MH223"/>
      <c r="MI223"/>
      <c r="MJ223"/>
      <c r="MK223"/>
      <c r="ML223"/>
      <c r="MM223"/>
      <c r="MN223"/>
      <c r="MO223"/>
      <c r="MP223"/>
      <c r="MQ223"/>
      <c r="MR223"/>
      <c r="MS223"/>
      <c r="MT223"/>
      <c r="MU223"/>
      <c r="MV223"/>
      <c r="MW223"/>
      <c r="MX223"/>
      <c r="MY223"/>
      <c r="MZ223"/>
      <c r="NA223"/>
      <c r="NB223"/>
      <c r="NC223"/>
      <c r="ND223"/>
      <c r="NE223"/>
      <c r="NF223"/>
      <c r="NG223"/>
      <c r="NH223"/>
      <c r="NI223"/>
      <c r="NJ223"/>
      <c r="NK223"/>
      <c r="NL223"/>
      <c r="NM223"/>
      <c r="NN223"/>
      <c r="NO223"/>
      <c r="NP223"/>
      <c r="NQ223"/>
      <c r="NR223"/>
      <c r="NS223"/>
      <c r="NT223"/>
      <c r="NU223"/>
      <c r="NV223"/>
      <c r="NW223"/>
      <c r="NX223"/>
      <c r="NY223"/>
      <c r="NZ223"/>
      <c r="OA223"/>
      <c r="OB223"/>
      <c r="OC223"/>
      <c r="OD223"/>
      <c r="OE223"/>
      <c r="OF223"/>
      <c r="OG223"/>
      <c r="OH223"/>
      <c r="OI223"/>
      <c r="OJ223"/>
      <c r="OK223"/>
      <c r="OL223"/>
      <c r="OM223"/>
      <c r="ON223"/>
      <c r="OO223"/>
      <c r="OP223"/>
      <c r="OQ223"/>
      <c r="OR223"/>
      <c r="OS223"/>
      <c r="OT223"/>
      <c r="OU223"/>
      <c r="OV223"/>
      <c r="OW223"/>
      <c r="OX223"/>
      <c r="OY223"/>
      <c r="OZ223"/>
      <c r="PA223"/>
      <c r="PB223"/>
      <c r="PC223"/>
      <c r="PD223"/>
      <c r="PE223"/>
      <c r="PF223"/>
      <c r="PG223"/>
      <c r="PH223"/>
      <c r="PI223"/>
      <c r="PJ223"/>
      <c r="PK223"/>
      <c r="PL223"/>
      <c r="PM223"/>
      <c r="PN223"/>
      <c r="PO223"/>
      <c r="PP223"/>
      <c r="PQ223"/>
      <c r="PR223"/>
      <c r="PS223"/>
      <c r="PT223"/>
      <c r="PU223"/>
      <c r="PV223"/>
      <c r="PW223"/>
      <c r="PX223"/>
      <c r="PY223"/>
      <c r="PZ223"/>
      <c r="QA223"/>
      <c r="QB223"/>
      <c r="QC223"/>
      <c r="QD223"/>
      <c r="QE223"/>
      <c r="QF223"/>
      <c r="QG223"/>
      <c r="QH223"/>
      <c r="QI223"/>
      <c r="QJ223"/>
      <c r="QK223"/>
      <c r="QL223"/>
      <c r="QM223"/>
      <c r="QN223"/>
      <c r="QO223"/>
      <c r="QP223"/>
      <c r="QQ223"/>
      <c r="QR223"/>
      <c r="QS223"/>
      <c r="QT223"/>
      <c r="QU223"/>
      <c r="QV223"/>
      <c r="QW223"/>
      <c r="QX223"/>
      <c r="QY223"/>
      <c r="QZ223"/>
      <c r="RA223"/>
      <c r="RB223"/>
      <c r="RC223"/>
      <c r="RD223"/>
      <c r="RE223"/>
      <c r="RF223"/>
      <c r="RG223"/>
      <c r="RH223"/>
      <c r="RI223"/>
      <c r="RJ223"/>
      <c r="RK223"/>
      <c r="RL223"/>
      <c r="RM223"/>
      <c r="RN223"/>
      <c r="RO223"/>
      <c r="RP223"/>
      <c r="RQ223"/>
      <c r="RR223"/>
      <c r="RS223"/>
      <c r="RT223"/>
      <c r="RU223"/>
      <c r="RV223"/>
      <c r="RW223"/>
      <c r="RX223"/>
      <c r="RY223"/>
      <c r="RZ223"/>
      <c r="SA223"/>
      <c r="SB223"/>
      <c r="SC223"/>
      <c r="SD223"/>
      <c r="SE223"/>
      <c r="SF223"/>
      <c r="SG223"/>
      <c r="SH223"/>
      <c r="SI223"/>
      <c r="SJ223"/>
      <c r="SK223"/>
      <c r="SL223"/>
      <c r="SM223"/>
      <c r="SN223"/>
      <c r="SO223"/>
      <c r="SP223"/>
      <c r="SQ223"/>
      <c r="SR223"/>
      <c r="SS223"/>
      <c r="ST223"/>
      <c r="SU223"/>
      <c r="SV223"/>
      <c r="SW223"/>
      <c r="SX223"/>
      <c r="SY223"/>
      <c r="SZ223"/>
      <c r="TA223"/>
      <c r="TB223"/>
      <c r="TC223"/>
      <c r="TD223"/>
      <c r="TE223"/>
      <c r="TF223"/>
      <c r="TG223"/>
      <c r="TH223"/>
      <c r="TI223"/>
      <c r="TJ223"/>
      <c r="TK223"/>
      <c r="TL223"/>
      <c r="TM223"/>
      <c r="TN223"/>
      <c r="TO223"/>
      <c r="TP223"/>
      <c r="TQ223"/>
      <c r="TR223"/>
      <c r="TS223"/>
      <c r="TT223"/>
      <c r="TU223"/>
      <c r="TV223"/>
      <c r="TW223"/>
      <c r="TX223"/>
      <c r="TY223"/>
      <c r="TZ223"/>
      <c r="UA223"/>
      <c r="UB223"/>
      <c r="UC223"/>
      <c r="UD223"/>
      <c r="UE223"/>
      <c r="UF223"/>
      <c r="UG223"/>
      <c r="UH223"/>
      <c r="UI223"/>
      <c r="UJ223"/>
      <c r="UK223"/>
      <c r="UL223"/>
      <c r="UM223"/>
      <c r="UN223"/>
      <c r="UO223"/>
      <c r="UP223"/>
      <c r="UQ223"/>
      <c r="UR223"/>
      <c r="US223"/>
      <c r="UT223"/>
      <c r="UU223"/>
      <c r="UV223"/>
      <c r="UW223"/>
      <c r="UX223"/>
      <c r="UY223"/>
      <c r="UZ223"/>
      <c r="VA223"/>
      <c r="VB223"/>
      <c r="VC223"/>
      <c r="VD223"/>
      <c r="VE223"/>
      <c r="VF223"/>
      <c r="VG223"/>
      <c r="VH223"/>
      <c r="VI223"/>
      <c r="VJ223"/>
      <c r="VK223"/>
      <c r="VL223"/>
      <c r="VM223"/>
      <c r="VN223"/>
      <c r="VO223"/>
      <c r="VP223"/>
      <c r="VQ223"/>
      <c r="VR223"/>
      <c r="VS223"/>
      <c r="VT223"/>
      <c r="VU223"/>
      <c r="VV223"/>
      <c r="VW223"/>
      <c r="VX223"/>
      <c r="VY223"/>
      <c r="VZ223"/>
      <c r="WA223"/>
      <c r="WB223"/>
      <c r="WC223"/>
      <c r="WD223"/>
      <c r="WE223"/>
      <c r="WF223"/>
      <c r="WG223"/>
      <c r="WH223"/>
      <c r="WI223"/>
      <c r="WJ223"/>
      <c r="WK223"/>
      <c r="WL223"/>
      <c r="WM223"/>
      <c r="WN223"/>
      <c r="WO223"/>
      <c r="WP223"/>
      <c r="WQ223"/>
      <c r="WR223"/>
      <c r="WS223"/>
      <c r="WT223"/>
      <c r="WU223"/>
      <c r="WV223"/>
      <c r="WW223"/>
      <c r="WX223"/>
      <c r="WY223"/>
      <c r="WZ223"/>
      <c r="XA223"/>
      <c r="XB223"/>
      <c r="XC223"/>
      <c r="XD223"/>
      <c r="XE223"/>
      <c r="XF223"/>
      <c r="XG223"/>
      <c r="XH223"/>
      <c r="XI223"/>
      <c r="XJ223"/>
      <c r="XK223"/>
      <c r="XL223"/>
      <c r="XM223"/>
      <c r="XN223"/>
      <c r="XO223"/>
      <c r="XP223"/>
      <c r="XQ223"/>
      <c r="XR223"/>
      <c r="XS223"/>
      <c r="XT223"/>
      <c r="XU223"/>
      <c r="XV223"/>
      <c r="XW223"/>
      <c r="XX223"/>
      <c r="XY223"/>
      <c r="XZ223"/>
      <c r="YA223"/>
      <c r="YB223"/>
      <c r="YC223"/>
      <c r="YD223"/>
      <c r="YE223"/>
      <c r="YF223"/>
      <c r="YG223"/>
      <c r="YH223"/>
      <c r="YI223"/>
      <c r="YJ223"/>
      <c r="YK223"/>
      <c r="YL223"/>
      <c r="YM223"/>
      <c r="YN223"/>
      <c r="YO223"/>
      <c r="YP223"/>
      <c r="YQ223"/>
      <c r="YR223"/>
      <c r="YS223"/>
      <c r="YT223"/>
      <c r="YU223"/>
      <c r="YV223"/>
      <c r="YW223"/>
      <c r="YX223"/>
      <c r="YY223"/>
      <c r="YZ223"/>
      <c r="ZA223"/>
      <c r="ZB223"/>
      <c r="ZC223"/>
      <c r="ZD223"/>
      <c r="ZE223"/>
      <c r="ZF223"/>
      <c r="ZG223"/>
      <c r="ZH223"/>
      <c r="ZI223"/>
      <c r="ZJ223"/>
      <c r="ZK223"/>
      <c r="ZL223"/>
      <c r="ZM223"/>
      <c r="ZN223"/>
      <c r="ZO223"/>
      <c r="ZP223"/>
      <c r="ZQ223"/>
      <c r="ZR223"/>
      <c r="ZS223"/>
      <c r="ZT223"/>
      <c r="ZU223"/>
      <c r="ZV223"/>
      <c r="ZW223"/>
      <c r="ZX223"/>
      <c r="ZY223"/>
      <c r="ZZ223"/>
    </row>
    <row r="224" spans="1:702" s="18" customFormat="1">
      <c r="A224" s="16" t="s">
        <v>175</v>
      </c>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c r="LQ224"/>
      <c r="LR224"/>
      <c r="LS224"/>
      <c r="LT224"/>
      <c r="LU224"/>
      <c r="LV224"/>
      <c r="LW224"/>
      <c r="LX224"/>
      <c r="LY224"/>
      <c r="LZ224"/>
      <c r="MA224"/>
      <c r="MB224"/>
      <c r="MC224"/>
      <c r="MD224"/>
      <c r="ME224"/>
      <c r="MF224"/>
      <c r="MG224"/>
      <c r="MH224"/>
      <c r="MI224"/>
      <c r="MJ224"/>
      <c r="MK224"/>
      <c r="ML224"/>
      <c r="MM224"/>
      <c r="MN224"/>
      <c r="MO224"/>
      <c r="MP224"/>
      <c r="MQ224"/>
      <c r="MR224"/>
      <c r="MS224"/>
      <c r="MT224"/>
      <c r="MU224"/>
      <c r="MV224"/>
      <c r="MW224"/>
      <c r="MX224"/>
      <c r="MY224"/>
      <c r="MZ224"/>
      <c r="NA224"/>
      <c r="NB224"/>
      <c r="NC224"/>
      <c r="ND224"/>
      <c r="NE224"/>
      <c r="NF224"/>
      <c r="NG224"/>
      <c r="NH224"/>
      <c r="NI224"/>
      <c r="NJ224"/>
      <c r="NK224"/>
      <c r="NL224"/>
      <c r="NM224"/>
      <c r="NN224"/>
      <c r="NO224"/>
      <c r="NP224"/>
      <c r="NQ224"/>
      <c r="NR224"/>
      <c r="NS224"/>
      <c r="NT224"/>
      <c r="NU224"/>
      <c r="NV224"/>
      <c r="NW224"/>
      <c r="NX224"/>
      <c r="NY224"/>
      <c r="NZ224"/>
      <c r="OA224"/>
      <c r="OB224"/>
      <c r="OC224"/>
      <c r="OD224"/>
      <c r="OE224"/>
      <c r="OF224"/>
      <c r="OG224"/>
      <c r="OH224"/>
      <c r="OI224"/>
      <c r="OJ224"/>
      <c r="OK224"/>
      <c r="OL224"/>
      <c r="OM224"/>
      <c r="ON224"/>
      <c r="OO224"/>
      <c r="OP224"/>
      <c r="OQ224"/>
      <c r="OR224"/>
      <c r="OS224"/>
      <c r="OT224"/>
      <c r="OU224"/>
      <c r="OV224"/>
      <c r="OW224"/>
      <c r="OX224"/>
      <c r="OY224"/>
      <c r="OZ224"/>
      <c r="PA224"/>
      <c r="PB224"/>
      <c r="PC224"/>
      <c r="PD224"/>
      <c r="PE224"/>
      <c r="PF224"/>
      <c r="PG224"/>
      <c r="PH224"/>
      <c r="PI224"/>
      <c r="PJ224"/>
      <c r="PK224"/>
      <c r="PL224"/>
      <c r="PM224"/>
      <c r="PN224"/>
      <c r="PO224"/>
      <c r="PP224"/>
      <c r="PQ224"/>
      <c r="PR224"/>
      <c r="PS224"/>
      <c r="PT224"/>
      <c r="PU224"/>
      <c r="PV224"/>
      <c r="PW224"/>
      <c r="PX224"/>
      <c r="PY224"/>
      <c r="PZ224"/>
      <c r="QA224"/>
      <c r="QB224"/>
      <c r="QC224"/>
      <c r="QD224"/>
      <c r="QE224"/>
      <c r="QF224"/>
      <c r="QG224"/>
      <c r="QH224"/>
      <c r="QI224"/>
      <c r="QJ224"/>
      <c r="QK224"/>
      <c r="QL224"/>
      <c r="QM224"/>
      <c r="QN224"/>
      <c r="QO224"/>
      <c r="QP224"/>
      <c r="QQ224"/>
      <c r="QR224"/>
      <c r="QS224"/>
      <c r="QT224"/>
      <c r="QU224"/>
      <c r="QV224"/>
      <c r="QW224"/>
      <c r="QX224"/>
      <c r="QY224"/>
      <c r="QZ224"/>
      <c r="RA224"/>
      <c r="RB224"/>
      <c r="RC224"/>
      <c r="RD224"/>
      <c r="RE224"/>
      <c r="RF224"/>
      <c r="RG224"/>
      <c r="RH224"/>
      <c r="RI224"/>
      <c r="RJ224"/>
      <c r="RK224"/>
      <c r="RL224"/>
      <c r="RM224"/>
      <c r="RN224"/>
      <c r="RO224"/>
      <c r="RP224"/>
      <c r="RQ224"/>
      <c r="RR224"/>
      <c r="RS224"/>
      <c r="RT224"/>
      <c r="RU224"/>
      <c r="RV224"/>
      <c r="RW224"/>
      <c r="RX224"/>
      <c r="RY224"/>
      <c r="RZ224"/>
      <c r="SA224"/>
      <c r="SB224"/>
      <c r="SC224"/>
      <c r="SD224"/>
      <c r="SE224"/>
      <c r="SF224"/>
      <c r="SG224"/>
      <c r="SH224"/>
      <c r="SI224"/>
      <c r="SJ224"/>
      <c r="SK224"/>
      <c r="SL224"/>
      <c r="SM224"/>
      <c r="SN224"/>
      <c r="SO224"/>
      <c r="SP224"/>
      <c r="SQ224"/>
      <c r="SR224"/>
      <c r="SS224"/>
      <c r="ST224"/>
      <c r="SU224"/>
      <c r="SV224"/>
      <c r="SW224"/>
      <c r="SX224"/>
      <c r="SY224"/>
      <c r="SZ224"/>
      <c r="TA224"/>
      <c r="TB224"/>
      <c r="TC224"/>
      <c r="TD224"/>
      <c r="TE224"/>
      <c r="TF224"/>
      <c r="TG224"/>
      <c r="TH224"/>
      <c r="TI224"/>
      <c r="TJ224"/>
      <c r="TK224"/>
      <c r="TL224"/>
      <c r="TM224"/>
      <c r="TN224"/>
      <c r="TO224"/>
      <c r="TP224"/>
      <c r="TQ224"/>
      <c r="TR224"/>
      <c r="TS224"/>
      <c r="TT224"/>
      <c r="TU224"/>
      <c r="TV224"/>
      <c r="TW224"/>
      <c r="TX224"/>
      <c r="TY224"/>
      <c r="TZ224"/>
      <c r="UA224"/>
      <c r="UB224"/>
      <c r="UC224"/>
      <c r="UD224"/>
      <c r="UE224"/>
      <c r="UF224"/>
      <c r="UG224"/>
      <c r="UH224"/>
      <c r="UI224"/>
      <c r="UJ224"/>
      <c r="UK224"/>
      <c r="UL224"/>
      <c r="UM224"/>
      <c r="UN224"/>
      <c r="UO224"/>
      <c r="UP224"/>
      <c r="UQ224"/>
      <c r="UR224"/>
      <c r="US224"/>
      <c r="UT224"/>
      <c r="UU224"/>
      <c r="UV224"/>
      <c r="UW224"/>
      <c r="UX224"/>
      <c r="UY224"/>
      <c r="UZ224"/>
      <c r="VA224"/>
      <c r="VB224"/>
      <c r="VC224"/>
      <c r="VD224"/>
      <c r="VE224"/>
      <c r="VF224"/>
      <c r="VG224"/>
      <c r="VH224"/>
      <c r="VI224"/>
      <c r="VJ224"/>
      <c r="VK224"/>
      <c r="VL224"/>
      <c r="VM224"/>
      <c r="VN224"/>
      <c r="VO224"/>
      <c r="VP224"/>
      <c r="VQ224"/>
      <c r="VR224"/>
      <c r="VS224"/>
      <c r="VT224"/>
      <c r="VU224"/>
      <c r="VV224"/>
      <c r="VW224"/>
      <c r="VX224"/>
      <c r="VY224"/>
      <c r="VZ224"/>
      <c r="WA224"/>
      <c r="WB224"/>
      <c r="WC224"/>
      <c r="WD224"/>
      <c r="WE224"/>
      <c r="WF224"/>
      <c r="WG224"/>
      <c r="WH224"/>
      <c r="WI224"/>
      <c r="WJ224"/>
      <c r="WK224"/>
      <c r="WL224"/>
      <c r="WM224"/>
      <c r="WN224"/>
      <c r="WO224"/>
      <c r="WP224"/>
      <c r="WQ224"/>
      <c r="WR224"/>
      <c r="WS224"/>
      <c r="WT224"/>
      <c r="WU224"/>
      <c r="WV224"/>
      <c r="WW224"/>
      <c r="WX224"/>
      <c r="WY224"/>
      <c r="WZ224"/>
      <c r="XA224"/>
      <c r="XB224"/>
      <c r="XC224"/>
      <c r="XD224"/>
      <c r="XE224"/>
      <c r="XF224"/>
      <c r="XG224"/>
      <c r="XH224"/>
      <c r="XI224"/>
      <c r="XJ224"/>
      <c r="XK224"/>
      <c r="XL224"/>
      <c r="XM224"/>
      <c r="XN224"/>
      <c r="XO224"/>
      <c r="XP224"/>
      <c r="XQ224"/>
      <c r="XR224"/>
      <c r="XS224"/>
      <c r="XT224"/>
      <c r="XU224"/>
      <c r="XV224"/>
      <c r="XW224"/>
      <c r="XX224"/>
      <c r="XY224"/>
      <c r="XZ224"/>
      <c r="YA224"/>
      <c r="YB224"/>
      <c r="YC224"/>
      <c r="YD224"/>
      <c r="YE224"/>
      <c r="YF224"/>
      <c r="YG224"/>
      <c r="YH224"/>
      <c r="YI224"/>
      <c r="YJ224"/>
      <c r="YK224"/>
      <c r="YL224"/>
      <c r="YM224"/>
      <c r="YN224"/>
      <c r="YO224"/>
      <c r="YP224"/>
      <c r="YQ224"/>
      <c r="YR224"/>
      <c r="YS224"/>
      <c r="YT224"/>
      <c r="YU224"/>
      <c r="YV224"/>
      <c r="YW224"/>
      <c r="YX224"/>
      <c r="YY224"/>
      <c r="YZ224"/>
      <c r="ZA224"/>
      <c r="ZB224"/>
      <c r="ZC224"/>
      <c r="ZD224"/>
      <c r="ZE224"/>
      <c r="ZF224"/>
      <c r="ZG224"/>
      <c r="ZH224"/>
      <c r="ZI224"/>
      <c r="ZJ224"/>
      <c r="ZK224"/>
      <c r="ZL224"/>
      <c r="ZM224"/>
      <c r="ZN224"/>
      <c r="ZO224"/>
      <c r="ZP224"/>
      <c r="ZQ224"/>
      <c r="ZR224"/>
      <c r="ZS224"/>
      <c r="ZT224"/>
      <c r="ZU224"/>
      <c r="ZV224"/>
      <c r="ZW224"/>
      <c r="ZX224"/>
      <c r="ZY224"/>
      <c r="ZZ224"/>
    </row>
    <row r="225" spans="1:702" s="18" customFormat="1">
      <c r="A225" s="16" t="s">
        <v>68</v>
      </c>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c r="LQ225"/>
      <c r="LR225"/>
      <c r="LS225"/>
      <c r="LT225"/>
      <c r="LU225"/>
      <c r="LV225"/>
      <c r="LW225"/>
      <c r="LX225"/>
      <c r="LY225"/>
      <c r="LZ225"/>
      <c r="MA225"/>
      <c r="MB225"/>
      <c r="MC225"/>
      <c r="MD225"/>
      <c r="ME225"/>
      <c r="MF225"/>
      <c r="MG225"/>
      <c r="MH225"/>
      <c r="MI225"/>
      <c r="MJ225"/>
      <c r="MK225"/>
      <c r="ML225"/>
      <c r="MM225"/>
      <c r="MN225"/>
      <c r="MO225"/>
      <c r="MP225"/>
      <c r="MQ225"/>
      <c r="MR225"/>
      <c r="MS225"/>
      <c r="MT225"/>
      <c r="MU225"/>
      <c r="MV225"/>
      <c r="MW225"/>
      <c r="MX225"/>
      <c r="MY225"/>
      <c r="MZ225"/>
      <c r="NA225"/>
      <c r="NB225"/>
      <c r="NC225"/>
      <c r="ND225"/>
      <c r="NE225"/>
      <c r="NF225"/>
      <c r="NG225"/>
      <c r="NH225"/>
      <c r="NI225"/>
      <c r="NJ225"/>
      <c r="NK225"/>
      <c r="NL225"/>
      <c r="NM225"/>
      <c r="NN225"/>
      <c r="NO225"/>
      <c r="NP225"/>
      <c r="NQ225"/>
      <c r="NR225"/>
      <c r="NS225"/>
      <c r="NT225"/>
      <c r="NU225"/>
      <c r="NV225"/>
      <c r="NW225"/>
      <c r="NX225"/>
      <c r="NY225"/>
      <c r="NZ225"/>
      <c r="OA225"/>
      <c r="OB225"/>
      <c r="OC225"/>
      <c r="OD225"/>
      <c r="OE225"/>
      <c r="OF225"/>
      <c r="OG225"/>
      <c r="OH225"/>
      <c r="OI225"/>
      <c r="OJ225"/>
      <c r="OK225"/>
      <c r="OL225"/>
      <c r="OM225"/>
      <c r="ON225"/>
      <c r="OO225"/>
      <c r="OP225"/>
      <c r="OQ225"/>
      <c r="OR225"/>
      <c r="OS225"/>
      <c r="OT225"/>
      <c r="OU225"/>
      <c r="OV225"/>
      <c r="OW225"/>
      <c r="OX225"/>
      <c r="OY225"/>
      <c r="OZ225"/>
      <c r="PA225"/>
      <c r="PB225"/>
      <c r="PC225"/>
      <c r="PD225"/>
      <c r="PE225"/>
      <c r="PF225"/>
      <c r="PG225"/>
      <c r="PH225"/>
      <c r="PI225"/>
      <c r="PJ225"/>
      <c r="PK225"/>
      <c r="PL225"/>
      <c r="PM225"/>
      <c r="PN225"/>
      <c r="PO225"/>
      <c r="PP225"/>
      <c r="PQ225"/>
      <c r="PR225"/>
      <c r="PS225"/>
      <c r="PT225"/>
      <c r="PU225"/>
      <c r="PV225"/>
      <c r="PW225"/>
      <c r="PX225"/>
      <c r="PY225"/>
      <c r="PZ225"/>
      <c r="QA225"/>
      <c r="QB225"/>
      <c r="QC225"/>
      <c r="QD225"/>
      <c r="QE225"/>
      <c r="QF225"/>
      <c r="QG225"/>
      <c r="QH225"/>
      <c r="QI225"/>
      <c r="QJ225"/>
      <c r="QK225"/>
      <c r="QL225"/>
      <c r="QM225"/>
      <c r="QN225"/>
      <c r="QO225"/>
      <c r="QP225"/>
      <c r="QQ225"/>
      <c r="QR225"/>
      <c r="QS225"/>
      <c r="QT225"/>
      <c r="QU225"/>
      <c r="QV225"/>
      <c r="QW225"/>
      <c r="QX225"/>
      <c r="QY225"/>
      <c r="QZ225"/>
      <c r="RA225"/>
      <c r="RB225"/>
      <c r="RC225"/>
      <c r="RD225"/>
      <c r="RE225"/>
      <c r="RF225"/>
      <c r="RG225"/>
      <c r="RH225"/>
      <c r="RI225"/>
      <c r="RJ225"/>
      <c r="RK225"/>
      <c r="RL225"/>
      <c r="RM225"/>
      <c r="RN225"/>
      <c r="RO225"/>
      <c r="RP225"/>
      <c r="RQ225"/>
      <c r="RR225"/>
      <c r="RS225"/>
      <c r="RT225"/>
      <c r="RU225"/>
      <c r="RV225"/>
      <c r="RW225"/>
      <c r="RX225"/>
      <c r="RY225"/>
      <c r="RZ225"/>
      <c r="SA225"/>
      <c r="SB225"/>
      <c r="SC225"/>
      <c r="SD225"/>
      <c r="SE225"/>
      <c r="SF225"/>
      <c r="SG225"/>
      <c r="SH225"/>
      <c r="SI225"/>
      <c r="SJ225"/>
      <c r="SK225"/>
      <c r="SL225"/>
      <c r="SM225"/>
      <c r="SN225"/>
      <c r="SO225"/>
      <c r="SP225"/>
      <c r="SQ225"/>
      <c r="SR225"/>
      <c r="SS225"/>
      <c r="ST225"/>
      <c r="SU225"/>
      <c r="SV225"/>
      <c r="SW225"/>
      <c r="SX225"/>
      <c r="SY225"/>
      <c r="SZ225"/>
      <c r="TA225"/>
      <c r="TB225"/>
      <c r="TC225"/>
      <c r="TD225"/>
      <c r="TE225"/>
      <c r="TF225"/>
      <c r="TG225"/>
      <c r="TH225"/>
      <c r="TI225"/>
      <c r="TJ225"/>
      <c r="TK225"/>
      <c r="TL225"/>
      <c r="TM225"/>
      <c r="TN225"/>
      <c r="TO225"/>
      <c r="TP225"/>
      <c r="TQ225"/>
      <c r="TR225"/>
      <c r="TS225"/>
      <c r="TT225"/>
      <c r="TU225"/>
      <c r="TV225"/>
      <c r="TW225"/>
      <c r="TX225"/>
      <c r="TY225"/>
      <c r="TZ225"/>
      <c r="UA225"/>
      <c r="UB225"/>
      <c r="UC225"/>
      <c r="UD225"/>
      <c r="UE225"/>
      <c r="UF225"/>
      <c r="UG225"/>
      <c r="UH225"/>
      <c r="UI225"/>
      <c r="UJ225"/>
      <c r="UK225"/>
      <c r="UL225"/>
      <c r="UM225"/>
      <c r="UN225"/>
      <c r="UO225"/>
      <c r="UP225"/>
      <c r="UQ225"/>
      <c r="UR225"/>
      <c r="US225"/>
      <c r="UT225"/>
      <c r="UU225"/>
      <c r="UV225"/>
      <c r="UW225"/>
      <c r="UX225"/>
      <c r="UY225"/>
      <c r="UZ225"/>
      <c r="VA225"/>
      <c r="VB225"/>
      <c r="VC225"/>
      <c r="VD225"/>
      <c r="VE225"/>
      <c r="VF225"/>
      <c r="VG225"/>
      <c r="VH225"/>
      <c r="VI225"/>
      <c r="VJ225"/>
      <c r="VK225"/>
      <c r="VL225"/>
      <c r="VM225"/>
      <c r="VN225"/>
      <c r="VO225"/>
      <c r="VP225"/>
      <c r="VQ225"/>
      <c r="VR225"/>
      <c r="VS225"/>
      <c r="VT225"/>
      <c r="VU225"/>
      <c r="VV225"/>
      <c r="VW225"/>
      <c r="VX225"/>
      <c r="VY225"/>
      <c r="VZ225"/>
      <c r="WA225"/>
      <c r="WB225"/>
      <c r="WC225"/>
      <c r="WD225"/>
      <c r="WE225"/>
      <c r="WF225"/>
      <c r="WG225"/>
      <c r="WH225"/>
      <c r="WI225"/>
      <c r="WJ225"/>
      <c r="WK225"/>
      <c r="WL225"/>
      <c r="WM225"/>
      <c r="WN225"/>
      <c r="WO225"/>
      <c r="WP225"/>
      <c r="WQ225"/>
      <c r="WR225"/>
      <c r="WS225"/>
      <c r="WT225"/>
      <c r="WU225"/>
      <c r="WV225"/>
      <c r="WW225"/>
      <c r="WX225"/>
      <c r="WY225"/>
      <c r="WZ225"/>
      <c r="XA225"/>
      <c r="XB225"/>
      <c r="XC225"/>
      <c r="XD225"/>
      <c r="XE225"/>
      <c r="XF225"/>
      <c r="XG225"/>
      <c r="XH225"/>
      <c r="XI225"/>
      <c r="XJ225"/>
      <c r="XK225"/>
      <c r="XL225"/>
      <c r="XM225"/>
      <c r="XN225"/>
      <c r="XO225"/>
      <c r="XP225"/>
      <c r="XQ225"/>
      <c r="XR225"/>
      <c r="XS225"/>
      <c r="XT225"/>
      <c r="XU225"/>
      <c r="XV225"/>
      <c r="XW225"/>
      <c r="XX225"/>
      <c r="XY225"/>
      <c r="XZ225"/>
      <c r="YA225"/>
      <c r="YB225"/>
      <c r="YC225"/>
      <c r="YD225"/>
      <c r="YE225"/>
      <c r="YF225"/>
      <c r="YG225"/>
      <c r="YH225"/>
      <c r="YI225"/>
      <c r="YJ225"/>
      <c r="YK225"/>
      <c r="YL225"/>
      <c r="YM225"/>
      <c r="YN225"/>
      <c r="YO225"/>
      <c r="YP225"/>
      <c r="YQ225"/>
      <c r="YR225"/>
      <c r="YS225"/>
      <c r="YT225"/>
      <c r="YU225"/>
      <c r="YV225"/>
      <c r="YW225"/>
      <c r="YX225"/>
      <c r="YY225"/>
      <c r="YZ225"/>
      <c r="ZA225"/>
      <c r="ZB225"/>
      <c r="ZC225"/>
      <c r="ZD225"/>
      <c r="ZE225"/>
      <c r="ZF225"/>
      <c r="ZG225"/>
      <c r="ZH225"/>
      <c r="ZI225"/>
      <c r="ZJ225"/>
      <c r="ZK225"/>
      <c r="ZL225"/>
      <c r="ZM225"/>
      <c r="ZN225"/>
      <c r="ZO225"/>
      <c r="ZP225"/>
      <c r="ZQ225"/>
      <c r="ZR225"/>
      <c r="ZS225"/>
      <c r="ZT225"/>
      <c r="ZU225"/>
      <c r="ZV225"/>
      <c r="ZW225"/>
      <c r="ZX225"/>
      <c r="ZY225"/>
      <c r="ZZ225"/>
    </row>
    <row r="226" spans="1:702" s="18" customFormat="1">
      <c r="A226" s="16" t="s">
        <v>69</v>
      </c>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c r="LQ226"/>
      <c r="LR226"/>
      <c r="LS226"/>
      <c r="LT226"/>
      <c r="LU226"/>
      <c r="LV226"/>
      <c r="LW226"/>
      <c r="LX226"/>
      <c r="LY226"/>
      <c r="LZ226"/>
      <c r="MA226"/>
      <c r="MB226"/>
      <c r="MC226"/>
      <c r="MD226"/>
      <c r="ME226"/>
      <c r="MF226"/>
      <c r="MG226"/>
      <c r="MH226"/>
      <c r="MI226"/>
      <c r="MJ226"/>
      <c r="MK226"/>
      <c r="ML226"/>
      <c r="MM226"/>
      <c r="MN226"/>
      <c r="MO226"/>
      <c r="MP226"/>
      <c r="MQ226"/>
      <c r="MR226"/>
      <c r="MS226"/>
      <c r="MT226"/>
      <c r="MU226"/>
      <c r="MV226"/>
      <c r="MW226"/>
      <c r="MX226"/>
      <c r="MY226"/>
      <c r="MZ226"/>
      <c r="NA226"/>
      <c r="NB226"/>
      <c r="NC226"/>
      <c r="ND226"/>
      <c r="NE226"/>
      <c r="NF226"/>
      <c r="NG226"/>
      <c r="NH226"/>
      <c r="NI226"/>
      <c r="NJ226"/>
      <c r="NK226"/>
      <c r="NL226"/>
      <c r="NM226"/>
      <c r="NN226"/>
      <c r="NO226"/>
      <c r="NP226"/>
      <c r="NQ226"/>
      <c r="NR226"/>
      <c r="NS226"/>
      <c r="NT226"/>
      <c r="NU226"/>
      <c r="NV226"/>
      <c r="NW226"/>
      <c r="NX226"/>
      <c r="NY226"/>
      <c r="NZ226"/>
      <c r="OA226"/>
      <c r="OB226"/>
      <c r="OC226"/>
      <c r="OD226"/>
      <c r="OE226"/>
      <c r="OF226"/>
      <c r="OG226"/>
      <c r="OH226"/>
      <c r="OI226"/>
      <c r="OJ226"/>
      <c r="OK226"/>
      <c r="OL226"/>
      <c r="OM226"/>
      <c r="ON226"/>
      <c r="OO226"/>
      <c r="OP226"/>
      <c r="OQ226"/>
      <c r="OR226"/>
      <c r="OS226"/>
      <c r="OT226"/>
      <c r="OU226"/>
      <c r="OV226"/>
      <c r="OW226"/>
      <c r="OX226"/>
      <c r="OY226"/>
      <c r="OZ226"/>
      <c r="PA226"/>
      <c r="PB226"/>
      <c r="PC226"/>
      <c r="PD226"/>
      <c r="PE226"/>
      <c r="PF226"/>
      <c r="PG226"/>
      <c r="PH226"/>
      <c r="PI226"/>
      <c r="PJ226"/>
      <c r="PK226"/>
      <c r="PL226"/>
      <c r="PM226"/>
      <c r="PN226"/>
      <c r="PO226"/>
      <c r="PP226"/>
      <c r="PQ226"/>
      <c r="PR226"/>
      <c r="PS226"/>
      <c r="PT226"/>
      <c r="PU226"/>
      <c r="PV226"/>
      <c r="PW226"/>
      <c r="PX226"/>
      <c r="PY226"/>
      <c r="PZ226"/>
      <c r="QA226"/>
      <c r="QB226"/>
      <c r="QC226"/>
      <c r="QD226"/>
      <c r="QE226"/>
      <c r="QF226"/>
      <c r="QG226"/>
      <c r="QH226"/>
      <c r="QI226"/>
      <c r="QJ226"/>
      <c r="QK226"/>
      <c r="QL226"/>
      <c r="QM226"/>
      <c r="QN226"/>
      <c r="QO226"/>
      <c r="QP226"/>
      <c r="QQ226"/>
      <c r="QR226"/>
      <c r="QS226"/>
      <c r="QT226"/>
      <c r="QU226"/>
      <c r="QV226"/>
      <c r="QW226"/>
      <c r="QX226"/>
      <c r="QY226"/>
      <c r="QZ226"/>
      <c r="RA226"/>
      <c r="RB226"/>
      <c r="RC226"/>
      <c r="RD226"/>
      <c r="RE226"/>
      <c r="RF226"/>
      <c r="RG226"/>
      <c r="RH226"/>
      <c r="RI226"/>
      <c r="RJ226"/>
      <c r="RK226"/>
      <c r="RL226"/>
      <c r="RM226"/>
      <c r="RN226"/>
      <c r="RO226"/>
      <c r="RP226"/>
      <c r="RQ226"/>
      <c r="RR226"/>
      <c r="RS226"/>
      <c r="RT226"/>
      <c r="RU226"/>
      <c r="RV226"/>
      <c r="RW226"/>
      <c r="RX226"/>
      <c r="RY226"/>
      <c r="RZ226"/>
      <c r="SA226"/>
      <c r="SB226"/>
      <c r="SC226"/>
      <c r="SD226"/>
      <c r="SE226"/>
      <c r="SF226"/>
      <c r="SG226"/>
      <c r="SH226"/>
      <c r="SI226"/>
      <c r="SJ226"/>
      <c r="SK226"/>
      <c r="SL226"/>
      <c r="SM226"/>
      <c r="SN226"/>
      <c r="SO226"/>
      <c r="SP226"/>
      <c r="SQ226"/>
      <c r="SR226"/>
      <c r="SS226"/>
      <c r="ST226"/>
      <c r="SU226"/>
      <c r="SV226"/>
      <c r="SW226"/>
      <c r="SX226"/>
      <c r="SY226"/>
      <c r="SZ226"/>
      <c r="TA226"/>
      <c r="TB226"/>
      <c r="TC226"/>
      <c r="TD226"/>
      <c r="TE226"/>
      <c r="TF226"/>
      <c r="TG226"/>
      <c r="TH226"/>
      <c r="TI226"/>
      <c r="TJ226"/>
      <c r="TK226"/>
      <c r="TL226"/>
      <c r="TM226"/>
      <c r="TN226"/>
      <c r="TO226"/>
      <c r="TP226"/>
      <c r="TQ226"/>
      <c r="TR226"/>
      <c r="TS226"/>
      <c r="TT226"/>
      <c r="TU226"/>
      <c r="TV226"/>
      <c r="TW226"/>
      <c r="TX226"/>
      <c r="TY226"/>
      <c r="TZ226"/>
      <c r="UA226"/>
      <c r="UB226"/>
      <c r="UC226"/>
      <c r="UD226"/>
      <c r="UE226"/>
      <c r="UF226"/>
      <c r="UG226"/>
      <c r="UH226"/>
      <c r="UI226"/>
      <c r="UJ226"/>
      <c r="UK226"/>
      <c r="UL226"/>
      <c r="UM226"/>
      <c r="UN226"/>
      <c r="UO226"/>
      <c r="UP226"/>
      <c r="UQ226"/>
      <c r="UR226"/>
      <c r="US226"/>
      <c r="UT226"/>
      <c r="UU226"/>
      <c r="UV226"/>
      <c r="UW226"/>
      <c r="UX226"/>
      <c r="UY226"/>
      <c r="UZ226"/>
      <c r="VA226"/>
      <c r="VB226"/>
      <c r="VC226"/>
      <c r="VD226"/>
      <c r="VE226"/>
      <c r="VF226"/>
      <c r="VG226"/>
      <c r="VH226"/>
      <c r="VI226"/>
      <c r="VJ226"/>
      <c r="VK226"/>
      <c r="VL226"/>
      <c r="VM226"/>
      <c r="VN226"/>
      <c r="VO226"/>
      <c r="VP226"/>
      <c r="VQ226"/>
      <c r="VR226"/>
      <c r="VS226"/>
      <c r="VT226"/>
      <c r="VU226"/>
      <c r="VV226"/>
      <c r="VW226"/>
      <c r="VX226"/>
      <c r="VY226"/>
      <c r="VZ226"/>
      <c r="WA226"/>
      <c r="WB226"/>
      <c r="WC226"/>
      <c r="WD226"/>
      <c r="WE226"/>
      <c r="WF226"/>
      <c r="WG226"/>
      <c r="WH226"/>
      <c r="WI226"/>
      <c r="WJ226"/>
      <c r="WK226"/>
      <c r="WL226"/>
      <c r="WM226"/>
      <c r="WN226"/>
      <c r="WO226"/>
      <c r="WP226"/>
      <c r="WQ226"/>
      <c r="WR226"/>
      <c r="WS226"/>
      <c r="WT226"/>
      <c r="WU226"/>
      <c r="WV226"/>
      <c r="WW226"/>
      <c r="WX226"/>
      <c r="WY226"/>
      <c r="WZ226"/>
      <c r="XA226"/>
      <c r="XB226"/>
      <c r="XC226"/>
      <c r="XD226"/>
      <c r="XE226"/>
      <c r="XF226"/>
      <c r="XG226"/>
      <c r="XH226"/>
      <c r="XI226"/>
      <c r="XJ226"/>
      <c r="XK226"/>
      <c r="XL226"/>
      <c r="XM226"/>
      <c r="XN226"/>
      <c r="XO226"/>
      <c r="XP226"/>
      <c r="XQ226"/>
      <c r="XR226"/>
      <c r="XS226"/>
      <c r="XT226"/>
      <c r="XU226"/>
      <c r="XV226"/>
      <c r="XW226"/>
      <c r="XX226"/>
      <c r="XY226"/>
      <c r="XZ226"/>
      <c r="YA226"/>
      <c r="YB226"/>
      <c r="YC226"/>
      <c r="YD226"/>
      <c r="YE226"/>
      <c r="YF226"/>
      <c r="YG226"/>
      <c r="YH226"/>
      <c r="YI226"/>
      <c r="YJ226"/>
      <c r="YK226"/>
      <c r="YL226"/>
      <c r="YM226"/>
      <c r="YN226"/>
      <c r="YO226"/>
      <c r="YP226"/>
      <c r="YQ226"/>
      <c r="YR226"/>
      <c r="YS226"/>
      <c r="YT226"/>
      <c r="YU226"/>
      <c r="YV226"/>
      <c r="YW226"/>
      <c r="YX226"/>
      <c r="YY226"/>
      <c r="YZ226"/>
      <c r="ZA226"/>
      <c r="ZB226"/>
      <c r="ZC226"/>
      <c r="ZD226"/>
      <c r="ZE226"/>
      <c r="ZF226"/>
      <c r="ZG226"/>
      <c r="ZH226"/>
      <c r="ZI226"/>
      <c r="ZJ226"/>
      <c r="ZK226"/>
      <c r="ZL226"/>
      <c r="ZM226"/>
      <c r="ZN226"/>
      <c r="ZO226"/>
      <c r="ZP226"/>
      <c r="ZQ226"/>
      <c r="ZR226"/>
      <c r="ZS226"/>
      <c r="ZT226"/>
      <c r="ZU226"/>
      <c r="ZV226"/>
      <c r="ZW226"/>
      <c r="ZX226"/>
      <c r="ZY226"/>
      <c r="ZZ226"/>
    </row>
    <row r="227" spans="1:702" s="18" customFormat="1">
      <c r="A227" s="16" t="s">
        <v>189</v>
      </c>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c r="LQ227"/>
      <c r="LR227"/>
      <c r="LS227"/>
      <c r="LT227"/>
      <c r="LU227"/>
      <c r="LV227"/>
      <c r="LW227"/>
      <c r="LX227"/>
      <c r="LY227"/>
      <c r="LZ227"/>
      <c r="MA227"/>
      <c r="MB227"/>
      <c r="MC227"/>
      <c r="MD227"/>
      <c r="ME227"/>
      <c r="MF227"/>
      <c r="MG227"/>
      <c r="MH227"/>
      <c r="MI227"/>
      <c r="MJ227"/>
      <c r="MK227"/>
      <c r="ML227"/>
      <c r="MM227"/>
      <c r="MN227"/>
      <c r="MO227"/>
      <c r="MP227"/>
      <c r="MQ227"/>
      <c r="MR227"/>
      <c r="MS227"/>
      <c r="MT227"/>
      <c r="MU227"/>
      <c r="MV227"/>
      <c r="MW227"/>
      <c r="MX227"/>
      <c r="MY227"/>
      <c r="MZ227"/>
      <c r="NA227"/>
      <c r="NB227"/>
      <c r="NC227"/>
      <c r="ND227"/>
      <c r="NE227"/>
      <c r="NF227"/>
      <c r="NG227"/>
      <c r="NH227"/>
      <c r="NI227"/>
      <c r="NJ227"/>
      <c r="NK227"/>
      <c r="NL227"/>
      <c r="NM227"/>
      <c r="NN227"/>
      <c r="NO227"/>
      <c r="NP227"/>
      <c r="NQ227"/>
      <c r="NR227"/>
      <c r="NS227"/>
      <c r="NT227"/>
      <c r="NU227"/>
      <c r="NV227"/>
      <c r="NW227"/>
      <c r="NX227"/>
      <c r="NY227"/>
      <c r="NZ227"/>
      <c r="OA227"/>
      <c r="OB227"/>
      <c r="OC227"/>
      <c r="OD227"/>
      <c r="OE227"/>
      <c r="OF227"/>
      <c r="OG227"/>
      <c r="OH227"/>
      <c r="OI227"/>
      <c r="OJ227"/>
      <c r="OK227"/>
      <c r="OL227"/>
      <c r="OM227"/>
      <c r="ON227"/>
      <c r="OO227"/>
      <c r="OP227"/>
      <c r="OQ227"/>
      <c r="OR227"/>
      <c r="OS227"/>
      <c r="OT227"/>
      <c r="OU227"/>
      <c r="OV227"/>
      <c r="OW227"/>
      <c r="OX227"/>
      <c r="OY227"/>
      <c r="OZ227"/>
      <c r="PA227"/>
      <c r="PB227"/>
      <c r="PC227"/>
      <c r="PD227"/>
      <c r="PE227"/>
      <c r="PF227"/>
      <c r="PG227"/>
      <c r="PH227"/>
      <c r="PI227"/>
      <c r="PJ227"/>
      <c r="PK227"/>
      <c r="PL227"/>
      <c r="PM227"/>
      <c r="PN227"/>
      <c r="PO227"/>
      <c r="PP227"/>
      <c r="PQ227"/>
      <c r="PR227"/>
      <c r="PS227"/>
      <c r="PT227"/>
      <c r="PU227"/>
      <c r="PV227"/>
      <c r="PW227"/>
      <c r="PX227"/>
      <c r="PY227"/>
      <c r="PZ227"/>
      <c r="QA227"/>
      <c r="QB227"/>
      <c r="QC227"/>
      <c r="QD227"/>
      <c r="QE227"/>
      <c r="QF227"/>
      <c r="QG227"/>
      <c r="QH227"/>
      <c r="QI227"/>
      <c r="QJ227"/>
      <c r="QK227"/>
      <c r="QL227"/>
      <c r="QM227"/>
      <c r="QN227"/>
      <c r="QO227"/>
      <c r="QP227"/>
      <c r="QQ227"/>
      <c r="QR227"/>
      <c r="QS227"/>
      <c r="QT227"/>
      <c r="QU227"/>
      <c r="QV227"/>
      <c r="QW227"/>
      <c r="QX227"/>
      <c r="QY227"/>
      <c r="QZ227"/>
      <c r="RA227"/>
      <c r="RB227"/>
      <c r="RC227"/>
      <c r="RD227"/>
      <c r="RE227"/>
      <c r="RF227"/>
      <c r="RG227"/>
      <c r="RH227"/>
      <c r="RI227"/>
      <c r="RJ227"/>
      <c r="RK227"/>
      <c r="RL227"/>
      <c r="RM227"/>
      <c r="RN227"/>
      <c r="RO227"/>
      <c r="RP227"/>
      <c r="RQ227"/>
      <c r="RR227"/>
      <c r="RS227"/>
      <c r="RT227"/>
      <c r="RU227"/>
      <c r="RV227"/>
      <c r="RW227"/>
      <c r="RX227"/>
      <c r="RY227"/>
      <c r="RZ227"/>
      <c r="SA227"/>
      <c r="SB227"/>
      <c r="SC227"/>
      <c r="SD227"/>
      <c r="SE227"/>
      <c r="SF227"/>
      <c r="SG227"/>
      <c r="SH227"/>
      <c r="SI227"/>
      <c r="SJ227"/>
      <c r="SK227"/>
      <c r="SL227"/>
      <c r="SM227"/>
      <c r="SN227"/>
      <c r="SO227"/>
      <c r="SP227"/>
      <c r="SQ227"/>
      <c r="SR227"/>
      <c r="SS227"/>
      <c r="ST227"/>
      <c r="SU227"/>
      <c r="SV227"/>
      <c r="SW227"/>
      <c r="SX227"/>
      <c r="SY227"/>
      <c r="SZ227"/>
      <c r="TA227"/>
      <c r="TB227"/>
      <c r="TC227"/>
      <c r="TD227"/>
      <c r="TE227"/>
      <c r="TF227"/>
      <c r="TG227"/>
      <c r="TH227"/>
      <c r="TI227"/>
      <c r="TJ227"/>
      <c r="TK227"/>
      <c r="TL227"/>
      <c r="TM227"/>
      <c r="TN227"/>
      <c r="TO227"/>
      <c r="TP227"/>
      <c r="TQ227"/>
      <c r="TR227"/>
      <c r="TS227"/>
      <c r="TT227"/>
      <c r="TU227"/>
      <c r="TV227"/>
      <c r="TW227"/>
      <c r="TX227"/>
      <c r="TY227"/>
      <c r="TZ227"/>
      <c r="UA227"/>
      <c r="UB227"/>
      <c r="UC227"/>
      <c r="UD227"/>
      <c r="UE227"/>
      <c r="UF227"/>
      <c r="UG227"/>
      <c r="UH227"/>
      <c r="UI227"/>
      <c r="UJ227"/>
      <c r="UK227"/>
      <c r="UL227"/>
      <c r="UM227"/>
      <c r="UN227"/>
      <c r="UO227"/>
      <c r="UP227"/>
      <c r="UQ227"/>
      <c r="UR227"/>
      <c r="US227"/>
      <c r="UT227"/>
      <c r="UU227"/>
      <c r="UV227"/>
      <c r="UW227"/>
      <c r="UX227"/>
      <c r="UY227"/>
      <c r="UZ227"/>
      <c r="VA227"/>
      <c r="VB227"/>
      <c r="VC227"/>
      <c r="VD227"/>
      <c r="VE227"/>
      <c r="VF227"/>
      <c r="VG227"/>
      <c r="VH227"/>
      <c r="VI227"/>
      <c r="VJ227"/>
      <c r="VK227"/>
      <c r="VL227"/>
      <c r="VM227"/>
      <c r="VN227"/>
      <c r="VO227"/>
      <c r="VP227"/>
      <c r="VQ227"/>
      <c r="VR227"/>
      <c r="VS227"/>
      <c r="VT227"/>
      <c r="VU227"/>
      <c r="VV227"/>
      <c r="VW227"/>
      <c r="VX227"/>
      <c r="VY227"/>
      <c r="VZ227"/>
      <c r="WA227"/>
      <c r="WB227"/>
      <c r="WC227"/>
      <c r="WD227"/>
      <c r="WE227"/>
      <c r="WF227"/>
      <c r="WG227"/>
      <c r="WH227"/>
      <c r="WI227"/>
      <c r="WJ227"/>
      <c r="WK227"/>
      <c r="WL227"/>
      <c r="WM227"/>
      <c r="WN227"/>
      <c r="WO227"/>
      <c r="WP227"/>
      <c r="WQ227"/>
      <c r="WR227"/>
      <c r="WS227"/>
      <c r="WT227"/>
      <c r="WU227"/>
      <c r="WV227"/>
      <c r="WW227"/>
      <c r="WX227"/>
      <c r="WY227"/>
      <c r="WZ227"/>
      <c r="XA227"/>
      <c r="XB227"/>
      <c r="XC227"/>
      <c r="XD227"/>
      <c r="XE227"/>
      <c r="XF227"/>
      <c r="XG227"/>
      <c r="XH227"/>
      <c r="XI227"/>
      <c r="XJ227"/>
      <c r="XK227"/>
      <c r="XL227"/>
      <c r="XM227"/>
      <c r="XN227"/>
      <c r="XO227"/>
      <c r="XP227"/>
      <c r="XQ227"/>
      <c r="XR227"/>
      <c r="XS227"/>
      <c r="XT227"/>
      <c r="XU227"/>
      <c r="XV227"/>
      <c r="XW227"/>
      <c r="XX227"/>
      <c r="XY227"/>
      <c r="XZ227"/>
      <c r="YA227"/>
      <c r="YB227"/>
      <c r="YC227"/>
      <c r="YD227"/>
      <c r="YE227"/>
      <c r="YF227"/>
      <c r="YG227"/>
      <c r="YH227"/>
      <c r="YI227"/>
      <c r="YJ227"/>
      <c r="YK227"/>
      <c r="YL227"/>
      <c r="YM227"/>
      <c r="YN227"/>
      <c r="YO227"/>
      <c r="YP227"/>
      <c r="YQ227"/>
      <c r="YR227"/>
      <c r="YS227"/>
      <c r="YT227"/>
      <c r="YU227"/>
      <c r="YV227"/>
      <c r="YW227"/>
      <c r="YX227"/>
      <c r="YY227"/>
      <c r="YZ227"/>
      <c r="ZA227"/>
      <c r="ZB227"/>
      <c r="ZC227"/>
      <c r="ZD227"/>
      <c r="ZE227"/>
      <c r="ZF227"/>
      <c r="ZG227"/>
      <c r="ZH227"/>
      <c r="ZI227"/>
      <c r="ZJ227"/>
      <c r="ZK227"/>
      <c r="ZL227"/>
      <c r="ZM227"/>
      <c r="ZN227"/>
      <c r="ZO227"/>
      <c r="ZP227"/>
      <c r="ZQ227"/>
      <c r="ZR227"/>
      <c r="ZS227"/>
      <c r="ZT227"/>
      <c r="ZU227"/>
      <c r="ZV227"/>
      <c r="ZW227"/>
      <c r="ZX227"/>
      <c r="ZY227"/>
      <c r="ZZ227"/>
    </row>
    <row r="228" spans="1:702" s="18" customFormat="1">
      <c r="A228" s="63" t="s">
        <v>326</v>
      </c>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c r="LQ228"/>
      <c r="LR228"/>
      <c r="LS228"/>
      <c r="LT228"/>
      <c r="LU228"/>
      <c r="LV228"/>
      <c r="LW228"/>
      <c r="LX228"/>
      <c r="LY228"/>
      <c r="LZ228"/>
      <c r="MA228"/>
      <c r="MB228"/>
      <c r="MC228"/>
      <c r="MD228"/>
      <c r="ME228"/>
      <c r="MF228"/>
      <c r="MG228"/>
      <c r="MH228"/>
      <c r="MI228"/>
      <c r="MJ228"/>
      <c r="MK228"/>
      <c r="ML228"/>
      <c r="MM228"/>
      <c r="MN228"/>
      <c r="MO228"/>
      <c r="MP228"/>
      <c r="MQ228"/>
      <c r="MR228"/>
      <c r="MS228"/>
      <c r="MT228"/>
      <c r="MU228"/>
      <c r="MV228"/>
      <c r="MW228"/>
      <c r="MX228"/>
      <c r="MY228"/>
      <c r="MZ228"/>
      <c r="NA228"/>
      <c r="NB228"/>
      <c r="NC228"/>
      <c r="ND228"/>
      <c r="NE228"/>
      <c r="NF228"/>
      <c r="NG228"/>
      <c r="NH228"/>
      <c r="NI228"/>
      <c r="NJ228"/>
      <c r="NK228"/>
      <c r="NL228"/>
      <c r="NM228"/>
      <c r="NN228"/>
      <c r="NO228"/>
      <c r="NP228"/>
      <c r="NQ228"/>
      <c r="NR228"/>
      <c r="NS228"/>
      <c r="NT228"/>
      <c r="NU228"/>
      <c r="NV228"/>
      <c r="NW228"/>
      <c r="NX228"/>
      <c r="NY228"/>
      <c r="NZ228"/>
      <c r="OA228"/>
      <c r="OB228"/>
      <c r="OC228"/>
      <c r="OD228"/>
      <c r="OE228"/>
      <c r="OF228"/>
      <c r="OG228"/>
      <c r="OH228"/>
      <c r="OI228"/>
      <c r="OJ228"/>
      <c r="OK228"/>
      <c r="OL228"/>
      <c r="OM228"/>
      <c r="ON228"/>
      <c r="OO228"/>
      <c r="OP228"/>
      <c r="OQ228"/>
      <c r="OR228"/>
      <c r="OS228"/>
      <c r="OT228"/>
      <c r="OU228"/>
      <c r="OV228"/>
      <c r="OW228"/>
      <c r="OX228"/>
      <c r="OY228"/>
      <c r="OZ228"/>
      <c r="PA228"/>
      <c r="PB228"/>
      <c r="PC228"/>
      <c r="PD228"/>
      <c r="PE228"/>
      <c r="PF228"/>
      <c r="PG228"/>
      <c r="PH228"/>
      <c r="PI228"/>
      <c r="PJ228"/>
      <c r="PK228"/>
      <c r="PL228"/>
      <c r="PM228"/>
      <c r="PN228"/>
      <c r="PO228"/>
      <c r="PP228"/>
      <c r="PQ228"/>
      <c r="PR228"/>
      <c r="PS228"/>
      <c r="PT228"/>
      <c r="PU228"/>
      <c r="PV228"/>
      <c r="PW228"/>
      <c r="PX228"/>
      <c r="PY228"/>
      <c r="PZ228"/>
      <c r="QA228"/>
      <c r="QB228"/>
      <c r="QC228"/>
      <c r="QD228"/>
      <c r="QE228"/>
      <c r="QF228"/>
      <c r="QG228"/>
      <c r="QH228"/>
      <c r="QI228"/>
      <c r="QJ228"/>
      <c r="QK228"/>
      <c r="QL228"/>
      <c r="QM228"/>
      <c r="QN228"/>
      <c r="QO228"/>
      <c r="QP228"/>
      <c r="QQ228"/>
      <c r="QR228"/>
      <c r="QS228"/>
      <c r="QT228"/>
      <c r="QU228"/>
      <c r="QV228"/>
      <c r="QW228"/>
      <c r="QX228"/>
      <c r="QY228"/>
      <c r="QZ228"/>
      <c r="RA228"/>
      <c r="RB228"/>
      <c r="RC228"/>
      <c r="RD228"/>
      <c r="RE228"/>
      <c r="RF228"/>
      <c r="RG228"/>
      <c r="RH228"/>
      <c r="RI228"/>
      <c r="RJ228"/>
      <c r="RK228"/>
      <c r="RL228"/>
      <c r="RM228"/>
      <c r="RN228"/>
      <c r="RO228"/>
      <c r="RP228"/>
      <c r="RQ228"/>
      <c r="RR228"/>
      <c r="RS228"/>
      <c r="RT228"/>
      <c r="RU228"/>
      <c r="RV228"/>
      <c r="RW228"/>
      <c r="RX228"/>
      <c r="RY228"/>
      <c r="RZ228"/>
      <c r="SA228"/>
      <c r="SB228"/>
      <c r="SC228"/>
      <c r="SD228"/>
      <c r="SE228"/>
      <c r="SF228"/>
      <c r="SG228"/>
      <c r="SH228"/>
      <c r="SI228"/>
      <c r="SJ228"/>
      <c r="SK228"/>
      <c r="SL228"/>
      <c r="SM228"/>
      <c r="SN228"/>
      <c r="SO228"/>
      <c r="SP228"/>
      <c r="SQ228"/>
      <c r="SR228"/>
      <c r="SS228"/>
      <c r="ST228"/>
      <c r="SU228"/>
      <c r="SV228"/>
      <c r="SW228"/>
      <c r="SX228"/>
      <c r="SY228"/>
      <c r="SZ228"/>
      <c r="TA228"/>
      <c r="TB228"/>
      <c r="TC228"/>
      <c r="TD228"/>
      <c r="TE228"/>
      <c r="TF228"/>
      <c r="TG228"/>
      <c r="TH228"/>
      <c r="TI228"/>
      <c r="TJ228"/>
      <c r="TK228"/>
      <c r="TL228"/>
      <c r="TM228"/>
      <c r="TN228"/>
      <c r="TO228"/>
      <c r="TP228"/>
      <c r="TQ228"/>
      <c r="TR228"/>
      <c r="TS228"/>
      <c r="TT228"/>
      <c r="TU228"/>
      <c r="TV228"/>
      <c r="TW228"/>
      <c r="TX228"/>
      <c r="TY228"/>
      <c r="TZ228"/>
      <c r="UA228"/>
      <c r="UB228"/>
      <c r="UC228"/>
      <c r="UD228"/>
      <c r="UE228"/>
      <c r="UF228"/>
      <c r="UG228"/>
      <c r="UH228"/>
      <c r="UI228"/>
      <c r="UJ228"/>
      <c r="UK228"/>
      <c r="UL228"/>
      <c r="UM228"/>
      <c r="UN228"/>
      <c r="UO228"/>
      <c r="UP228"/>
      <c r="UQ228"/>
      <c r="UR228"/>
      <c r="US228"/>
      <c r="UT228"/>
      <c r="UU228"/>
      <c r="UV228"/>
      <c r="UW228"/>
      <c r="UX228"/>
      <c r="UY228"/>
      <c r="UZ228"/>
      <c r="VA228"/>
      <c r="VB228"/>
      <c r="VC228"/>
      <c r="VD228"/>
      <c r="VE228"/>
      <c r="VF228"/>
      <c r="VG228"/>
      <c r="VH228"/>
      <c r="VI228"/>
      <c r="VJ228"/>
      <c r="VK228"/>
      <c r="VL228"/>
      <c r="VM228"/>
      <c r="VN228"/>
      <c r="VO228"/>
      <c r="VP228"/>
      <c r="VQ228"/>
      <c r="VR228"/>
      <c r="VS228"/>
      <c r="VT228"/>
      <c r="VU228"/>
      <c r="VV228"/>
      <c r="VW228"/>
      <c r="VX228"/>
      <c r="VY228"/>
      <c r="VZ228"/>
      <c r="WA228"/>
      <c r="WB228"/>
      <c r="WC228"/>
      <c r="WD228"/>
      <c r="WE228"/>
      <c r="WF228"/>
      <c r="WG228"/>
      <c r="WH228"/>
      <c r="WI228"/>
      <c r="WJ228"/>
      <c r="WK228"/>
      <c r="WL228"/>
      <c r="WM228"/>
      <c r="WN228"/>
      <c r="WO228"/>
      <c r="WP228"/>
      <c r="WQ228"/>
      <c r="WR228"/>
      <c r="WS228"/>
      <c r="WT228"/>
      <c r="WU228"/>
      <c r="WV228"/>
      <c r="WW228"/>
      <c r="WX228"/>
      <c r="WY228"/>
      <c r="WZ228"/>
      <c r="XA228"/>
      <c r="XB228"/>
      <c r="XC228"/>
      <c r="XD228"/>
      <c r="XE228"/>
      <c r="XF228"/>
      <c r="XG228"/>
      <c r="XH228"/>
      <c r="XI228"/>
      <c r="XJ228"/>
      <c r="XK228"/>
      <c r="XL228"/>
      <c r="XM228"/>
      <c r="XN228"/>
      <c r="XO228"/>
      <c r="XP228"/>
      <c r="XQ228"/>
      <c r="XR228"/>
      <c r="XS228"/>
      <c r="XT228"/>
      <c r="XU228"/>
      <c r="XV228"/>
      <c r="XW228"/>
      <c r="XX228"/>
      <c r="XY228"/>
      <c r="XZ228"/>
      <c r="YA228"/>
      <c r="YB228"/>
      <c r="YC228"/>
      <c r="YD228"/>
      <c r="YE228"/>
      <c r="YF228"/>
      <c r="YG228"/>
      <c r="YH228"/>
      <c r="YI228"/>
      <c r="YJ228"/>
      <c r="YK228"/>
      <c r="YL228"/>
      <c r="YM228"/>
      <c r="YN228"/>
      <c r="YO228"/>
      <c r="YP228"/>
      <c r="YQ228"/>
      <c r="YR228"/>
      <c r="YS228"/>
      <c r="YT228"/>
      <c r="YU228"/>
      <c r="YV228"/>
      <c r="YW228"/>
      <c r="YX228"/>
      <c r="YY228"/>
      <c r="YZ228"/>
      <c r="ZA228"/>
      <c r="ZB228"/>
      <c r="ZC228"/>
      <c r="ZD228"/>
      <c r="ZE228"/>
      <c r="ZF228"/>
      <c r="ZG228"/>
      <c r="ZH228"/>
      <c r="ZI228"/>
      <c r="ZJ228"/>
      <c r="ZK228"/>
      <c r="ZL228"/>
      <c r="ZM228"/>
      <c r="ZN228"/>
      <c r="ZO228"/>
      <c r="ZP228"/>
      <c r="ZQ228"/>
      <c r="ZR228"/>
      <c r="ZS228"/>
      <c r="ZT228"/>
      <c r="ZU228"/>
      <c r="ZV228"/>
      <c r="ZW228"/>
      <c r="ZX228"/>
      <c r="ZY228"/>
      <c r="ZZ228"/>
    </row>
    <row r="229" spans="1:702" s="18" customFormat="1">
      <c r="A229" s="149" t="s">
        <v>327</v>
      </c>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c r="LQ229"/>
      <c r="LR229"/>
      <c r="LS229"/>
      <c r="LT229"/>
      <c r="LU229"/>
      <c r="LV229"/>
      <c r="LW229"/>
      <c r="LX229"/>
      <c r="LY229"/>
      <c r="LZ229"/>
      <c r="MA229"/>
      <c r="MB229"/>
      <c r="MC229"/>
      <c r="MD229"/>
      <c r="ME229"/>
      <c r="MF229"/>
      <c r="MG229"/>
      <c r="MH229"/>
      <c r="MI229"/>
      <c r="MJ229"/>
      <c r="MK229"/>
      <c r="ML229"/>
      <c r="MM229"/>
      <c r="MN229"/>
      <c r="MO229"/>
      <c r="MP229"/>
      <c r="MQ229"/>
      <c r="MR229"/>
      <c r="MS229"/>
      <c r="MT229"/>
      <c r="MU229"/>
      <c r="MV229"/>
      <c r="MW229"/>
      <c r="MX229"/>
      <c r="MY229"/>
      <c r="MZ229"/>
      <c r="NA229"/>
      <c r="NB229"/>
      <c r="NC229"/>
      <c r="ND229"/>
      <c r="NE229"/>
      <c r="NF229"/>
      <c r="NG229"/>
      <c r="NH229"/>
      <c r="NI229"/>
      <c r="NJ229"/>
      <c r="NK229"/>
      <c r="NL229"/>
      <c r="NM229"/>
      <c r="NN229"/>
      <c r="NO229"/>
      <c r="NP229"/>
      <c r="NQ229"/>
      <c r="NR229"/>
      <c r="NS229"/>
      <c r="NT229"/>
      <c r="NU229"/>
      <c r="NV229"/>
      <c r="NW229"/>
      <c r="NX229"/>
      <c r="NY229"/>
      <c r="NZ229"/>
      <c r="OA229"/>
      <c r="OB229"/>
      <c r="OC229"/>
      <c r="OD229"/>
      <c r="OE229"/>
      <c r="OF229"/>
      <c r="OG229"/>
      <c r="OH229"/>
      <c r="OI229"/>
      <c r="OJ229"/>
      <c r="OK229"/>
      <c r="OL229"/>
      <c r="OM229"/>
      <c r="ON229"/>
      <c r="OO229"/>
      <c r="OP229"/>
      <c r="OQ229"/>
      <c r="OR229"/>
      <c r="OS229"/>
      <c r="OT229"/>
      <c r="OU229"/>
      <c r="OV229"/>
      <c r="OW229"/>
      <c r="OX229"/>
      <c r="OY229"/>
      <c r="OZ229"/>
      <c r="PA229"/>
      <c r="PB229"/>
      <c r="PC229"/>
      <c r="PD229"/>
      <c r="PE229"/>
      <c r="PF229"/>
      <c r="PG229"/>
      <c r="PH229"/>
      <c r="PI229"/>
      <c r="PJ229"/>
      <c r="PK229"/>
      <c r="PL229"/>
      <c r="PM229"/>
      <c r="PN229"/>
      <c r="PO229"/>
      <c r="PP229"/>
      <c r="PQ229"/>
      <c r="PR229"/>
      <c r="PS229"/>
      <c r="PT229"/>
      <c r="PU229"/>
      <c r="PV229"/>
      <c r="PW229"/>
      <c r="PX229"/>
      <c r="PY229"/>
      <c r="PZ229"/>
      <c r="QA229"/>
      <c r="QB229"/>
      <c r="QC229"/>
      <c r="QD229"/>
      <c r="QE229"/>
      <c r="QF229"/>
      <c r="QG229"/>
      <c r="QH229"/>
      <c r="QI229"/>
      <c r="QJ229"/>
      <c r="QK229"/>
      <c r="QL229"/>
      <c r="QM229"/>
      <c r="QN229"/>
      <c r="QO229"/>
      <c r="QP229"/>
      <c r="QQ229"/>
      <c r="QR229"/>
      <c r="QS229"/>
      <c r="QT229"/>
      <c r="QU229"/>
      <c r="QV229"/>
      <c r="QW229"/>
      <c r="QX229"/>
      <c r="QY229"/>
      <c r="QZ229"/>
      <c r="RA229"/>
      <c r="RB229"/>
      <c r="RC229"/>
      <c r="RD229"/>
      <c r="RE229"/>
      <c r="RF229"/>
      <c r="RG229"/>
      <c r="RH229"/>
      <c r="RI229"/>
      <c r="RJ229"/>
      <c r="RK229"/>
      <c r="RL229"/>
      <c r="RM229"/>
      <c r="RN229"/>
      <c r="RO229"/>
      <c r="RP229"/>
      <c r="RQ229"/>
      <c r="RR229"/>
      <c r="RS229"/>
      <c r="RT229"/>
      <c r="RU229"/>
      <c r="RV229"/>
      <c r="RW229"/>
      <c r="RX229"/>
      <c r="RY229"/>
      <c r="RZ229"/>
      <c r="SA229"/>
      <c r="SB229"/>
      <c r="SC229"/>
      <c r="SD229"/>
      <c r="SE229"/>
      <c r="SF229"/>
      <c r="SG229"/>
      <c r="SH229"/>
      <c r="SI229"/>
      <c r="SJ229"/>
      <c r="SK229"/>
      <c r="SL229"/>
      <c r="SM229"/>
      <c r="SN229"/>
      <c r="SO229"/>
      <c r="SP229"/>
      <c r="SQ229"/>
      <c r="SR229"/>
      <c r="SS229"/>
      <c r="ST229"/>
      <c r="SU229"/>
      <c r="SV229"/>
      <c r="SW229"/>
      <c r="SX229"/>
      <c r="SY229"/>
      <c r="SZ229"/>
      <c r="TA229"/>
      <c r="TB229"/>
      <c r="TC229"/>
      <c r="TD229"/>
      <c r="TE229"/>
      <c r="TF229"/>
      <c r="TG229"/>
      <c r="TH229"/>
      <c r="TI229"/>
      <c r="TJ229"/>
      <c r="TK229"/>
      <c r="TL229"/>
      <c r="TM229"/>
      <c r="TN229"/>
      <c r="TO229"/>
      <c r="TP229"/>
      <c r="TQ229"/>
      <c r="TR229"/>
      <c r="TS229"/>
      <c r="TT229"/>
      <c r="TU229"/>
      <c r="TV229"/>
      <c r="TW229"/>
      <c r="TX229"/>
      <c r="TY229"/>
      <c r="TZ229"/>
      <c r="UA229"/>
      <c r="UB229"/>
      <c r="UC229"/>
      <c r="UD229"/>
      <c r="UE229"/>
      <c r="UF229"/>
      <c r="UG229"/>
      <c r="UH229"/>
      <c r="UI229"/>
      <c r="UJ229"/>
      <c r="UK229"/>
      <c r="UL229"/>
      <c r="UM229"/>
      <c r="UN229"/>
      <c r="UO229"/>
      <c r="UP229"/>
      <c r="UQ229"/>
      <c r="UR229"/>
      <c r="US229"/>
      <c r="UT229"/>
      <c r="UU229"/>
      <c r="UV229"/>
      <c r="UW229"/>
      <c r="UX229"/>
      <c r="UY229"/>
      <c r="UZ229"/>
      <c r="VA229"/>
      <c r="VB229"/>
      <c r="VC229"/>
      <c r="VD229"/>
      <c r="VE229"/>
      <c r="VF229"/>
      <c r="VG229"/>
      <c r="VH229"/>
      <c r="VI229"/>
      <c r="VJ229"/>
      <c r="VK229"/>
      <c r="VL229"/>
      <c r="VM229"/>
      <c r="VN229"/>
      <c r="VO229"/>
      <c r="VP229"/>
      <c r="VQ229"/>
      <c r="VR229"/>
      <c r="VS229"/>
      <c r="VT229"/>
      <c r="VU229"/>
      <c r="VV229"/>
      <c r="VW229"/>
      <c r="VX229"/>
      <c r="VY229"/>
      <c r="VZ229"/>
      <c r="WA229"/>
      <c r="WB229"/>
      <c r="WC229"/>
      <c r="WD229"/>
      <c r="WE229"/>
      <c r="WF229"/>
      <c r="WG229"/>
      <c r="WH229"/>
      <c r="WI229"/>
      <c r="WJ229"/>
      <c r="WK229"/>
      <c r="WL229"/>
      <c r="WM229"/>
      <c r="WN229"/>
      <c r="WO229"/>
      <c r="WP229"/>
      <c r="WQ229"/>
      <c r="WR229"/>
      <c r="WS229"/>
      <c r="WT229"/>
      <c r="WU229"/>
      <c r="WV229"/>
      <c r="WW229"/>
      <c r="WX229"/>
      <c r="WY229"/>
      <c r="WZ229"/>
      <c r="XA229"/>
      <c r="XB229"/>
      <c r="XC229"/>
      <c r="XD229"/>
      <c r="XE229"/>
      <c r="XF229"/>
      <c r="XG229"/>
      <c r="XH229"/>
      <c r="XI229"/>
      <c r="XJ229"/>
      <c r="XK229"/>
      <c r="XL229"/>
      <c r="XM229"/>
      <c r="XN229"/>
      <c r="XO229"/>
      <c r="XP229"/>
      <c r="XQ229"/>
      <c r="XR229"/>
      <c r="XS229"/>
      <c r="XT229"/>
      <c r="XU229"/>
      <c r="XV229"/>
      <c r="XW229"/>
      <c r="XX229"/>
      <c r="XY229"/>
      <c r="XZ229"/>
      <c r="YA229"/>
      <c r="YB229"/>
      <c r="YC229"/>
      <c r="YD229"/>
      <c r="YE229"/>
      <c r="YF229"/>
      <c r="YG229"/>
      <c r="YH229"/>
      <c r="YI229"/>
      <c r="YJ229"/>
      <c r="YK229"/>
      <c r="YL229"/>
      <c r="YM229"/>
      <c r="YN229"/>
      <c r="YO229"/>
      <c r="YP229"/>
      <c r="YQ229"/>
      <c r="YR229"/>
      <c r="YS229"/>
      <c r="YT229"/>
      <c r="YU229"/>
      <c r="YV229"/>
      <c r="YW229"/>
      <c r="YX229"/>
      <c r="YY229"/>
      <c r="YZ229"/>
      <c r="ZA229"/>
      <c r="ZB229"/>
      <c r="ZC229"/>
      <c r="ZD229"/>
      <c r="ZE229"/>
      <c r="ZF229"/>
      <c r="ZG229"/>
      <c r="ZH229"/>
      <c r="ZI229"/>
      <c r="ZJ229"/>
      <c r="ZK229"/>
      <c r="ZL229"/>
      <c r="ZM229"/>
      <c r="ZN229"/>
      <c r="ZO229"/>
      <c r="ZP229"/>
      <c r="ZQ229"/>
      <c r="ZR229"/>
      <c r="ZS229"/>
      <c r="ZT229"/>
      <c r="ZU229"/>
      <c r="ZV229"/>
      <c r="ZW229"/>
      <c r="ZX229"/>
      <c r="ZY229"/>
      <c r="ZZ229"/>
    </row>
    <row r="230" spans="1:702" s="18" customFormat="1">
      <c r="A230" s="16" t="s">
        <v>175</v>
      </c>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c r="LQ230"/>
      <c r="LR230"/>
      <c r="LS230"/>
      <c r="LT230"/>
      <c r="LU230"/>
      <c r="LV230"/>
      <c r="LW230"/>
      <c r="LX230"/>
      <c r="LY230"/>
      <c r="LZ230"/>
      <c r="MA230"/>
      <c r="MB230"/>
      <c r="MC230"/>
      <c r="MD230"/>
      <c r="ME230"/>
      <c r="MF230"/>
      <c r="MG230"/>
      <c r="MH230"/>
      <c r="MI230"/>
      <c r="MJ230"/>
      <c r="MK230"/>
      <c r="ML230"/>
      <c r="MM230"/>
      <c r="MN230"/>
      <c r="MO230"/>
      <c r="MP230"/>
      <c r="MQ230"/>
      <c r="MR230"/>
      <c r="MS230"/>
      <c r="MT230"/>
      <c r="MU230"/>
      <c r="MV230"/>
      <c r="MW230"/>
      <c r="MX230"/>
      <c r="MY230"/>
      <c r="MZ230"/>
      <c r="NA230"/>
      <c r="NB230"/>
      <c r="NC230"/>
      <c r="ND230"/>
      <c r="NE230"/>
      <c r="NF230"/>
      <c r="NG230"/>
      <c r="NH230"/>
      <c r="NI230"/>
      <c r="NJ230"/>
      <c r="NK230"/>
      <c r="NL230"/>
      <c r="NM230"/>
      <c r="NN230"/>
      <c r="NO230"/>
      <c r="NP230"/>
      <c r="NQ230"/>
      <c r="NR230"/>
      <c r="NS230"/>
      <c r="NT230"/>
      <c r="NU230"/>
      <c r="NV230"/>
      <c r="NW230"/>
      <c r="NX230"/>
      <c r="NY230"/>
      <c r="NZ230"/>
      <c r="OA230"/>
      <c r="OB230"/>
      <c r="OC230"/>
      <c r="OD230"/>
      <c r="OE230"/>
      <c r="OF230"/>
      <c r="OG230"/>
      <c r="OH230"/>
      <c r="OI230"/>
      <c r="OJ230"/>
      <c r="OK230"/>
      <c r="OL230"/>
      <c r="OM230"/>
      <c r="ON230"/>
      <c r="OO230"/>
      <c r="OP230"/>
      <c r="OQ230"/>
      <c r="OR230"/>
      <c r="OS230"/>
      <c r="OT230"/>
      <c r="OU230"/>
      <c r="OV230"/>
      <c r="OW230"/>
      <c r="OX230"/>
      <c r="OY230"/>
      <c r="OZ230"/>
      <c r="PA230"/>
      <c r="PB230"/>
      <c r="PC230"/>
      <c r="PD230"/>
      <c r="PE230"/>
      <c r="PF230"/>
      <c r="PG230"/>
      <c r="PH230"/>
      <c r="PI230"/>
      <c r="PJ230"/>
      <c r="PK230"/>
      <c r="PL230"/>
      <c r="PM230"/>
      <c r="PN230"/>
      <c r="PO230"/>
      <c r="PP230"/>
      <c r="PQ230"/>
      <c r="PR230"/>
      <c r="PS230"/>
      <c r="PT230"/>
      <c r="PU230"/>
      <c r="PV230"/>
      <c r="PW230"/>
      <c r="PX230"/>
      <c r="PY230"/>
      <c r="PZ230"/>
      <c r="QA230"/>
      <c r="QB230"/>
      <c r="QC230"/>
      <c r="QD230"/>
      <c r="QE230"/>
      <c r="QF230"/>
      <c r="QG230"/>
      <c r="QH230"/>
      <c r="QI230"/>
      <c r="QJ230"/>
      <c r="QK230"/>
      <c r="QL230"/>
      <c r="QM230"/>
      <c r="QN230"/>
      <c r="QO230"/>
      <c r="QP230"/>
      <c r="QQ230"/>
      <c r="QR230"/>
      <c r="QS230"/>
      <c r="QT230"/>
      <c r="QU230"/>
      <c r="QV230"/>
      <c r="QW230"/>
      <c r="QX230"/>
      <c r="QY230"/>
      <c r="QZ230"/>
      <c r="RA230"/>
      <c r="RB230"/>
      <c r="RC230"/>
      <c r="RD230"/>
      <c r="RE230"/>
      <c r="RF230"/>
      <c r="RG230"/>
      <c r="RH230"/>
      <c r="RI230"/>
      <c r="RJ230"/>
      <c r="RK230"/>
      <c r="RL230"/>
      <c r="RM230"/>
      <c r="RN230"/>
      <c r="RO230"/>
      <c r="RP230"/>
      <c r="RQ230"/>
      <c r="RR230"/>
      <c r="RS230"/>
      <c r="RT230"/>
      <c r="RU230"/>
      <c r="RV230"/>
      <c r="RW230"/>
      <c r="RX230"/>
      <c r="RY230"/>
      <c r="RZ230"/>
      <c r="SA230"/>
      <c r="SB230"/>
      <c r="SC230"/>
      <c r="SD230"/>
      <c r="SE230"/>
      <c r="SF230"/>
      <c r="SG230"/>
      <c r="SH230"/>
      <c r="SI230"/>
      <c r="SJ230"/>
      <c r="SK230"/>
      <c r="SL230"/>
      <c r="SM230"/>
      <c r="SN230"/>
      <c r="SO230"/>
      <c r="SP230"/>
      <c r="SQ230"/>
      <c r="SR230"/>
      <c r="SS230"/>
      <c r="ST230"/>
      <c r="SU230"/>
      <c r="SV230"/>
      <c r="SW230"/>
      <c r="SX230"/>
      <c r="SY230"/>
      <c r="SZ230"/>
      <c r="TA230"/>
      <c r="TB230"/>
      <c r="TC230"/>
      <c r="TD230"/>
      <c r="TE230"/>
      <c r="TF230"/>
      <c r="TG230"/>
      <c r="TH230"/>
      <c r="TI230"/>
      <c r="TJ230"/>
      <c r="TK230"/>
      <c r="TL230"/>
      <c r="TM230"/>
      <c r="TN230"/>
      <c r="TO230"/>
      <c r="TP230"/>
      <c r="TQ230"/>
      <c r="TR230"/>
      <c r="TS230"/>
      <c r="TT230"/>
      <c r="TU230"/>
      <c r="TV230"/>
      <c r="TW230"/>
      <c r="TX230"/>
      <c r="TY230"/>
      <c r="TZ230"/>
      <c r="UA230"/>
      <c r="UB230"/>
      <c r="UC230"/>
      <c r="UD230"/>
      <c r="UE230"/>
      <c r="UF230"/>
      <c r="UG230"/>
      <c r="UH230"/>
      <c r="UI230"/>
      <c r="UJ230"/>
      <c r="UK230"/>
      <c r="UL230"/>
      <c r="UM230"/>
      <c r="UN230"/>
      <c r="UO230"/>
      <c r="UP230"/>
      <c r="UQ230"/>
      <c r="UR230"/>
      <c r="US230"/>
      <c r="UT230"/>
      <c r="UU230"/>
      <c r="UV230"/>
      <c r="UW230"/>
      <c r="UX230"/>
      <c r="UY230"/>
      <c r="UZ230"/>
      <c r="VA230"/>
      <c r="VB230"/>
      <c r="VC230"/>
      <c r="VD230"/>
      <c r="VE230"/>
      <c r="VF230"/>
      <c r="VG230"/>
      <c r="VH230"/>
      <c r="VI230"/>
      <c r="VJ230"/>
      <c r="VK230"/>
      <c r="VL230"/>
      <c r="VM230"/>
      <c r="VN230"/>
      <c r="VO230"/>
      <c r="VP230"/>
      <c r="VQ230"/>
      <c r="VR230"/>
      <c r="VS230"/>
      <c r="VT230"/>
      <c r="VU230"/>
      <c r="VV230"/>
      <c r="VW230"/>
      <c r="VX230"/>
      <c r="VY230"/>
      <c r="VZ230"/>
      <c r="WA230"/>
      <c r="WB230"/>
      <c r="WC230"/>
      <c r="WD230"/>
      <c r="WE230"/>
      <c r="WF230"/>
      <c r="WG230"/>
      <c r="WH230"/>
      <c r="WI230"/>
      <c r="WJ230"/>
      <c r="WK230"/>
      <c r="WL230"/>
      <c r="WM230"/>
      <c r="WN230"/>
      <c r="WO230"/>
      <c r="WP230"/>
      <c r="WQ230"/>
      <c r="WR230"/>
      <c r="WS230"/>
      <c r="WT230"/>
      <c r="WU230"/>
      <c r="WV230"/>
      <c r="WW230"/>
      <c r="WX230"/>
      <c r="WY230"/>
      <c r="WZ230"/>
      <c r="XA230"/>
      <c r="XB230"/>
      <c r="XC230"/>
      <c r="XD230"/>
      <c r="XE230"/>
      <c r="XF230"/>
      <c r="XG230"/>
      <c r="XH230"/>
      <c r="XI230"/>
      <c r="XJ230"/>
      <c r="XK230"/>
      <c r="XL230"/>
      <c r="XM230"/>
      <c r="XN230"/>
      <c r="XO230"/>
      <c r="XP230"/>
      <c r="XQ230"/>
      <c r="XR230"/>
      <c r="XS230"/>
      <c r="XT230"/>
      <c r="XU230"/>
      <c r="XV230"/>
      <c r="XW230"/>
      <c r="XX230"/>
      <c r="XY230"/>
      <c r="XZ230"/>
      <c r="YA230"/>
      <c r="YB230"/>
      <c r="YC230"/>
      <c r="YD230"/>
      <c r="YE230"/>
      <c r="YF230"/>
      <c r="YG230"/>
      <c r="YH230"/>
      <c r="YI230"/>
      <c r="YJ230"/>
      <c r="YK230"/>
      <c r="YL230"/>
      <c r="YM230"/>
      <c r="YN230"/>
      <c r="YO230"/>
      <c r="YP230"/>
      <c r="YQ230"/>
      <c r="YR230"/>
      <c r="YS230"/>
      <c r="YT230"/>
      <c r="YU230"/>
      <c r="YV230"/>
      <c r="YW230"/>
      <c r="YX230"/>
      <c r="YY230"/>
      <c r="YZ230"/>
      <c r="ZA230"/>
      <c r="ZB230"/>
      <c r="ZC230"/>
      <c r="ZD230"/>
      <c r="ZE230"/>
      <c r="ZF230"/>
      <c r="ZG230"/>
      <c r="ZH230"/>
      <c r="ZI230"/>
      <c r="ZJ230"/>
      <c r="ZK230"/>
      <c r="ZL230"/>
      <c r="ZM230"/>
      <c r="ZN230"/>
      <c r="ZO230"/>
      <c r="ZP230"/>
      <c r="ZQ230"/>
      <c r="ZR230"/>
      <c r="ZS230"/>
      <c r="ZT230"/>
      <c r="ZU230"/>
      <c r="ZV230"/>
      <c r="ZW230"/>
      <c r="ZX230"/>
      <c r="ZY230"/>
      <c r="ZZ230"/>
    </row>
    <row r="231" spans="1:702" s="18" customFormat="1">
      <c r="A231" s="16" t="s">
        <v>68</v>
      </c>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c r="LQ231"/>
      <c r="LR231"/>
      <c r="LS231"/>
      <c r="LT231"/>
      <c r="LU231"/>
      <c r="LV231"/>
      <c r="LW231"/>
      <c r="LX231"/>
      <c r="LY231"/>
      <c r="LZ231"/>
      <c r="MA231"/>
      <c r="MB231"/>
      <c r="MC231"/>
      <c r="MD231"/>
      <c r="ME231"/>
      <c r="MF231"/>
      <c r="MG231"/>
      <c r="MH231"/>
      <c r="MI231"/>
      <c r="MJ231"/>
      <c r="MK231"/>
      <c r="ML231"/>
      <c r="MM231"/>
      <c r="MN231"/>
      <c r="MO231"/>
      <c r="MP231"/>
      <c r="MQ231"/>
      <c r="MR231"/>
      <c r="MS231"/>
      <c r="MT231"/>
      <c r="MU231"/>
      <c r="MV231"/>
      <c r="MW231"/>
      <c r="MX231"/>
      <c r="MY231"/>
      <c r="MZ231"/>
      <c r="NA231"/>
      <c r="NB231"/>
      <c r="NC231"/>
      <c r="ND231"/>
      <c r="NE231"/>
      <c r="NF231"/>
      <c r="NG231"/>
      <c r="NH231"/>
      <c r="NI231"/>
      <c r="NJ231"/>
      <c r="NK231"/>
      <c r="NL231"/>
      <c r="NM231"/>
      <c r="NN231"/>
      <c r="NO231"/>
      <c r="NP231"/>
      <c r="NQ231"/>
      <c r="NR231"/>
      <c r="NS231"/>
      <c r="NT231"/>
      <c r="NU231"/>
      <c r="NV231"/>
      <c r="NW231"/>
      <c r="NX231"/>
      <c r="NY231"/>
      <c r="NZ231"/>
      <c r="OA231"/>
      <c r="OB231"/>
      <c r="OC231"/>
      <c r="OD231"/>
      <c r="OE231"/>
      <c r="OF231"/>
      <c r="OG231"/>
      <c r="OH231"/>
      <c r="OI231"/>
      <c r="OJ231"/>
      <c r="OK231"/>
      <c r="OL231"/>
      <c r="OM231"/>
      <c r="ON231"/>
      <c r="OO231"/>
      <c r="OP231"/>
      <c r="OQ231"/>
      <c r="OR231"/>
      <c r="OS231"/>
      <c r="OT231"/>
      <c r="OU231"/>
      <c r="OV231"/>
      <c r="OW231"/>
      <c r="OX231"/>
      <c r="OY231"/>
      <c r="OZ231"/>
      <c r="PA231"/>
      <c r="PB231"/>
      <c r="PC231"/>
      <c r="PD231"/>
      <c r="PE231"/>
      <c r="PF231"/>
      <c r="PG231"/>
      <c r="PH231"/>
      <c r="PI231"/>
      <c r="PJ231"/>
      <c r="PK231"/>
      <c r="PL231"/>
      <c r="PM231"/>
      <c r="PN231"/>
      <c r="PO231"/>
      <c r="PP231"/>
      <c r="PQ231"/>
      <c r="PR231"/>
      <c r="PS231"/>
      <c r="PT231"/>
      <c r="PU231"/>
      <c r="PV231"/>
      <c r="PW231"/>
      <c r="PX231"/>
      <c r="PY231"/>
      <c r="PZ231"/>
      <c r="QA231"/>
      <c r="QB231"/>
      <c r="QC231"/>
      <c r="QD231"/>
      <c r="QE231"/>
      <c r="QF231"/>
      <c r="QG231"/>
      <c r="QH231"/>
      <c r="QI231"/>
      <c r="QJ231"/>
      <c r="QK231"/>
      <c r="QL231"/>
      <c r="QM231"/>
      <c r="QN231"/>
      <c r="QO231"/>
      <c r="QP231"/>
      <c r="QQ231"/>
      <c r="QR231"/>
      <c r="QS231"/>
      <c r="QT231"/>
      <c r="QU231"/>
      <c r="QV231"/>
      <c r="QW231"/>
      <c r="QX231"/>
      <c r="QY231"/>
      <c r="QZ231"/>
      <c r="RA231"/>
      <c r="RB231"/>
      <c r="RC231"/>
      <c r="RD231"/>
      <c r="RE231"/>
      <c r="RF231"/>
      <c r="RG231"/>
      <c r="RH231"/>
      <c r="RI231"/>
      <c r="RJ231"/>
      <c r="RK231"/>
      <c r="RL231"/>
      <c r="RM231"/>
      <c r="RN231"/>
      <c r="RO231"/>
      <c r="RP231"/>
      <c r="RQ231"/>
      <c r="RR231"/>
      <c r="RS231"/>
      <c r="RT231"/>
      <c r="RU231"/>
      <c r="RV231"/>
      <c r="RW231"/>
      <c r="RX231"/>
      <c r="RY231"/>
      <c r="RZ231"/>
      <c r="SA231"/>
      <c r="SB231"/>
      <c r="SC231"/>
      <c r="SD231"/>
      <c r="SE231"/>
      <c r="SF231"/>
      <c r="SG231"/>
      <c r="SH231"/>
      <c r="SI231"/>
      <c r="SJ231"/>
      <c r="SK231"/>
      <c r="SL231"/>
      <c r="SM231"/>
      <c r="SN231"/>
      <c r="SO231"/>
      <c r="SP231"/>
      <c r="SQ231"/>
      <c r="SR231"/>
      <c r="SS231"/>
      <c r="ST231"/>
      <c r="SU231"/>
      <c r="SV231"/>
      <c r="SW231"/>
      <c r="SX231"/>
      <c r="SY231"/>
      <c r="SZ231"/>
      <c r="TA231"/>
      <c r="TB231"/>
      <c r="TC231"/>
      <c r="TD231"/>
      <c r="TE231"/>
      <c r="TF231"/>
      <c r="TG231"/>
      <c r="TH231"/>
      <c r="TI231"/>
      <c r="TJ231"/>
      <c r="TK231"/>
      <c r="TL231"/>
      <c r="TM231"/>
      <c r="TN231"/>
      <c r="TO231"/>
      <c r="TP231"/>
      <c r="TQ231"/>
      <c r="TR231"/>
      <c r="TS231"/>
      <c r="TT231"/>
      <c r="TU231"/>
      <c r="TV231"/>
      <c r="TW231"/>
      <c r="TX231"/>
      <c r="TY231"/>
      <c r="TZ231"/>
      <c r="UA231"/>
      <c r="UB231"/>
      <c r="UC231"/>
      <c r="UD231"/>
      <c r="UE231"/>
      <c r="UF231"/>
      <c r="UG231"/>
      <c r="UH231"/>
      <c r="UI231"/>
      <c r="UJ231"/>
      <c r="UK231"/>
      <c r="UL231"/>
      <c r="UM231"/>
      <c r="UN231"/>
      <c r="UO231"/>
      <c r="UP231"/>
      <c r="UQ231"/>
      <c r="UR231"/>
      <c r="US231"/>
      <c r="UT231"/>
      <c r="UU231"/>
      <c r="UV231"/>
      <c r="UW231"/>
      <c r="UX231"/>
      <c r="UY231"/>
      <c r="UZ231"/>
      <c r="VA231"/>
      <c r="VB231"/>
      <c r="VC231"/>
      <c r="VD231"/>
      <c r="VE231"/>
      <c r="VF231"/>
      <c r="VG231"/>
      <c r="VH231"/>
      <c r="VI231"/>
      <c r="VJ231"/>
      <c r="VK231"/>
      <c r="VL231"/>
      <c r="VM231"/>
      <c r="VN231"/>
      <c r="VO231"/>
      <c r="VP231"/>
      <c r="VQ231"/>
      <c r="VR231"/>
      <c r="VS231"/>
      <c r="VT231"/>
      <c r="VU231"/>
      <c r="VV231"/>
      <c r="VW231"/>
      <c r="VX231"/>
      <c r="VY231"/>
      <c r="VZ231"/>
      <c r="WA231"/>
      <c r="WB231"/>
      <c r="WC231"/>
      <c r="WD231"/>
      <c r="WE231"/>
      <c r="WF231"/>
      <c r="WG231"/>
      <c r="WH231"/>
      <c r="WI231"/>
      <c r="WJ231"/>
      <c r="WK231"/>
      <c r="WL231"/>
      <c r="WM231"/>
      <c r="WN231"/>
      <c r="WO231"/>
      <c r="WP231"/>
      <c r="WQ231"/>
      <c r="WR231"/>
      <c r="WS231"/>
      <c r="WT231"/>
      <c r="WU231"/>
      <c r="WV231"/>
      <c r="WW231"/>
      <c r="WX231"/>
      <c r="WY231"/>
      <c r="WZ231"/>
      <c r="XA231"/>
      <c r="XB231"/>
      <c r="XC231"/>
      <c r="XD231"/>
      <c r="XE231"/>
      <c r="XF231"/>
      <c r="XG231"/>
      <c r="XH231"/>
      <c r="XI231"/>
      <c r="XJ231"/>
      <c r="XK231"/>
      <c r="XL231"/>
      <c r="XM231"/>
      <c r="XN231"/>
      <c r="XO231"/>
      <c r="XP231"/>
      <c r="XQ231"/>
      <c r="XR231"/>
      <c r="XS231"/>
      <c r="XT231"/>
      <c r="XU231"/>
      <c r="XV231"/>
      <c r="XW231"/>
      <c r="XX231"/>
      <c r="XY231"/>
      <c r="XZ231"/>
      <c r="YA231"/>
      <c r="YB231"/>
      <c r="YC231"/>
      <c r="YD231"/>
      <c r="YE231"/>
      <c r="YF231"/>
      <c r="YG231"/>
      <c r="YH231"/>
      <c r="YI231"/>
      <c r="YJ231"/>
      <c r="YK231"/>
      <c r="YL231"/>
      <c r="YM231"/>
      <c r="YN231"/>
      <c r="YO231"/>
      <c r="YP231"/>
      <c r="YQ231"/>
      <c r="YR231"/>
      <c r="YS231"/>
      <c r="YT231"/>
      <c r="YU231"/>
      <c r="YV231"/>
      <c r="YW231"/>
      <c r="YX231"/>
      <c r="YY231"/>
      <c r="YZ231"/>
      <c r="ZA231"/>
      <c r="ZB231"/>
      <c r="ZC231"/>
      <c r="ZD231"/>
      <c r="ZE231"/>
      <c r="ZF231"/>
      <c r="ZG231"/>
      <c r="ZH231"/>
      <c r="ZI231"/>
      <c r="ZJ231"/>
      <c r="ZK231"/>
      <c r="ZL231"/>
      <c r="ZM231"/>
      <c r="ZN231"/>
      <c r="ZO231"/>
      <c r="ZP231"/>
      <c r="ZQ231"/>
      <c r="ZR231"/>
      <c r="ZS231"/>
      <c r="ZT231"/>
      <c r="ZU231"/>
      <c r="ZV231"/>
      <c r="ZW231"/>
      <c r="ZX231"/>
      <c r="ZY231"/>
      <c r="ZZ231"/>
    </row>
    <row r="232" spans="1:702" s="18" customFormat="1">
      <c r="A232" s="16" t="s">
        <v>69</v>
      </c>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c r="KT232"/>
      <c r="KU232"/>
      <c r="KV232"/>
      <c r="KW232"/>
      <c r="KX232"/>
      <c r="KY232"/>
      <c r="KZ232"/>
      <c r="LA232"/>
      <c r="LB232"/>
      <c r="LC232"/>
      <c r="LD232"/>
      <c r="LE232"/>
      <c r="LF232"/>
      <c r="LG232"/>
      <c r="LH232"/>
      <c r="LI232"/>
      <c r="LJ232"/>
      <c r="LK232"/>
      <c r="LL232"/>
      <c r="LM232"/>
      <c r="LN232"/>
      <c r="LO232"/>
      <c r="LP232"/>
      <c r="LQ232"/>
      <c r="LR232"/>
      <c r="LS232"/>
      <c r="LT232"/>
      <c r="LU232"/>
      <c r="LV232"/>
      <c r="LW232"/>
      <c r="LX232"/>
      <c r="LY232"/>
      <c r="LZ232"/>
      <c r="MA232"/>
      <c r="MB232"/>
      <c r="MC232"/>
      <c r="MD232"/>
      <c r="ME232"/>
      <c r="MF232"/>
      <c r="MG232"/>
      <c r="MH232"/>
      <c r="MI232"/>
      <c r="MJ232"/>
      <c r="MK232"/>
      <c r="ML232"/>
      <c r="MM232"/>
      <c r="MN232"/>
      <c r="MO232"/>
      <c r="MP232"/>
      <c r="MQ232"/>
      <c r="MR232"/>
      <c r="MS232"/>
      <c r="MT232"/>
      <c r="MU232"/>
      <c r="MV232"/>
      <c r="MW232"/>
      <c r="MX232"/>
      <c r="MY232"/>
      <c r="MZ232"/>
      <c r="NA232"/>
      <c r="NB232"/>
      <c r="NC232"/>
      <c r="ND232"/>
      <c r="NE232"/>
      <c r="NF232"/>
      <c r="NG232"/>
      <c r="NH232"/>
      <c r="NI232"/>
      <c r="NJ232"/>
      <c r="NK232"/>
      <c r="NL232"/>
      <c r="NM232"/>
      <c r="NN232"/>
      <c r="NO232"/>
      <c r="NP232"/>
      <c r="NQ232"/>
      <c r="NR232"/>
      <c r="NS232"/>
      <c r="NT232"/>
      <c r="NU232"/>
      <c r="NV232"/>
      <c r="NW232"/>
      <c r="NX232"/>
      <c r="NY232"/>
      <c r="NZ232"/>
      <c r="OA232"/>
      <c r="OB232"/>
      <c r="OC232"/>
      <c r="OD232"/>
      <c r="OE232"/>
      <c r="OF232"/>
      <c r="OG232"/>
      <c r="OH232"/>
      <c r="OI232"/>
      <c r="OJ232"/>
      <c r="OK232"/>
      <c r="OL232"/>
      <c r="OM232"/>
      <c r="ON232"/>
      <c r="OO232"/>
      <c r="OP232"/>
      <c r="OQ232"/>
      <c r="OR232"/>
      <c r="OS232"/>
      <c r="OT232"/>
      <c r="OU232"/>
      <c r="OV232"/>
      <c r="OW232"/>
      <c r="OX232"/>
      <c r="OY232"/>
      <c r="OZ232"/>
      <c r="PA232"/>
      <c r="PB232"/>
      <c r="PC232"/>
      <c r="PD232"/>
      <c r="PE232"/>
      <c r="PF232"/>
      <c r="PG232"/>
      <c r="PH232"/>
      <c r="PI232"/>
      <c r="PJ232"/>
      <c r="PK232"/>
      <c r="PL232"/>
      <c r="PM232"/>
      <c r="PN232"/>
      <c r="PO232"/>
      <c r="PP232"/>
      <c r="PQ232"/>
      <c r="PR232"/>
      <c r="PS232"/>
      <c r="PT232"/>
      <c r="PU232"/>
      <c r="PV232"/>
      <c r="PW232"/>
      <c r="PX232"/>
      <c r="PY232"/>
      <c r="PZ232"/>
      <c r="QA232"/>
      <c r="QB232"/>
      <c r="QC232"/>
      <c r="QD232"/>
      <c r="QE232"/>
      <c r="QF232"/>
      <c r="QG232"/>
      <c r="QH232"/>
      <c r="QI232"/>
      <c r="QJ232"/>
      <c r="QK232"/>
      <c r="QL232"/>
      <c r="QM232"/>
      <c r="QN232"/>
      <c r="QO232"/>
      <c r="QP232"/>
      <c r="QQ232"/>
      <c r="QR232"/>
      <c r="QS232"/>
      <c r="QT232"/>
      <c r="QU232"/>
      <c r="QV232"/>
      <c r="QW232"/>
      <c r="QX232"/>
      <c r="QY232"/>
      <c r="QZ232"/>
      <c r="RA232"/>
      <c r="RB232"/>
      <c r="RC232"/>
      <c r="RD232"/>
      <c r="RE232"/>
      <c r="RF232"/>
      <c r="RG232"/>
      <c r="RH232"/>
      <c r="RI232"/>
      <c r="RJ232"/>
      <c r="RK232"/>
      <c r="RL232"/>
      <c r="RM232"/>
      <c r="RN232"/>
      <c r="RO232"/>
      <c r="RP232"/>
      <c r="RQ232"/>
      <c r="RR232"/>
      <c r="RS232"/>
      <c r="RT232"/>
      <c r="RU232"/>
      <c r="RV232"/>
      <c r="RW232"/>
      <c r="RX232"/>
      <c r="RY232"/>
      <c r="RZ232"/>
      <c r="SA232"/>
      <c r="SB232"/>
      <c r="SC232"/>
      <c r="SD232"/>
      <c r="SE232"/>
      <c r="SF232"/>
      <c r="SG232"/>
      <c r="SH232"/>
      <c r="SI232"/>
      <c r="SJ232"/>
      <c r="SK232"/>
      <c r="SL232"/>
      <c r="SM232"/>
      <c r="SN232"/>
      <c r="SO232"/>
      <c r="SP232"/>
      <c r="SQ232"/>
      <c r="SR232"/>
      <c r="SS232"/>
      <c r="ST232"/>
      <c r="SU232"/>
      <c r="SV232"/>
      <c r="SW232"/>
      <c r="SX232"/>
      <c r="SY232"/>
      <c r="SZ232"/>
      <c r="TA232"/>
      <c r="TB232"/>
      <c r="TC232"/>
      <c r="TD232"/>
      <c r="TE232"/>
      <c r="TF232"/>
      <c r="TG232"/>
      <c r="TH232"/>
      <c r="TI232"/>
      <c r="TJ232"/>
      <c r="TK232"/>
      <c r="TL232"/>
      <c r="TM232"/>
      <c r="TN232"/>
      <c r="TO232"/>
      <c r="TP232"/>
      <c r="TQ232"/>
      <c r="TR232"/>
      <c r="TS232"/>
      <c r="TT232"/>
      <c r="TU232"/>
      <c r="TV232"/>
      <c r="TW232"/>
      <c r="TX232"/>
      <c r="TY232"/>
      <c r="TZ232"/>
      <c r="UA232"/>
      <c r="UB232"/>
      <c r="UC232"/>
      <c r="UD232"/>
      <c r="UE232"/>
      <c r="UF232"/>
      <c r="UG232"/>
      <c r="UH232"/>
      <c r="UI232"/>
      <c r="UJ232"/>
      <c r="UK232"/>
      <c r="UL232"/>
      <c r="UM232"/>
      <c r="UN232"/>
      <c r="UO232"/>
      <c r="UP232"/>
      <c r="UQ232"/>
      <c r="UR232"/>
      <c r="US232"/>
      <c r="UT232"/>
      <c r="UU232"/>
      <c r="UV232"/>
      <c r="UW232"/>
      <c r="UX232"/>
      <c r="UY232"/>
      <c r="UZ232"/>
      <c r="VA232"/>
      <c r="VB232"/>
      <c r="VC232"/>
      <c r="VD232"/>
      <c r="VE232"/>
      <c r="VF232"/>
      <c r="VG232"/>
      <c r="VH232"/>
      <c r="VI232"/>
      <c r="VJ232"/>
      <c r="VK232"/>
      <c r="VL232"/>
      <c r="VM232"/>
      <c r="VN232"/>
      <c r="VO232"/>
      <c r="VP232"/>
      <c r="VQ232"/>
      <c r="VR232"/>
      <c r="VS232"/>
      <c r="VT232"/>
      <c r="VU232"/>
      <c r="VV232"/>
      <c r="VW232"/>
      <c r="VX232"/>
      <c r="VY232"/>
      <c r="VZ232"/>
      <c r="WA232"/>
      <c r="WB232"/>
      <c r="WC232"/>
      <c r="WD232"/>
      <c r="WE232"/>
      <c r="WF232"/>
      <c r="WG232"/>
      <c r="WH232"/>
      <c r="WI232"/>
      <c r="WJ232"/>
      <c r="WK232"/>
      <c r="WL232"/>
      <c r="WM232"/>
      <c r="WN232"/>
      <c r="WO232"/>
      <c r="WP232"/>
      <c r="WQ232"/>
      <c r="WR232"/>
      <c r="WS232"/>
      <c r="WT232"/>
      <c r="WU232"/>
      <c r="WV232"/>
      <c r="WW232"/>
      <c r="WX232"/>
      <c r="WY232"/>
      <c r="WZ232"/>
      <c r="XA232"/>
      <c r="XB232"/>
      <c r="XC232"/>
      <c r="XD232"/>
      <c r="XE232"/>
      <c r="XF232"/>
      <c r="XG232"/>
      <c r="XH232"/>
      <c r="XI232"/>
      <c r="XJ232"/>
      <c r="XK232"/>
      <c r="XL232"/>
      <c r="XM232"/>
      <c r="XN232"/>
      <c r="XO232"/>
      <c r="XP232"/>
      <c r="XQ232"/>
      <c r="XR232"/>
      <c r="XS232"/>
      <c r="XT232"/>
      <c r="XU232"/>
      <c r="XV232"/>
      <c r="XW232"/>
      <c r="XX232"/>
      <c r="XY232"/>
      <c r="XZ232"/>
      <c r="YA232"/>
      <c r="YB232"/>
      <c r="YC232"/>
      <c r="YD232"/>
      <c r="YE232"/>
      <c r="YF232"/>
      <c r="YG232"/>
      <c r="YH232"/>
      <c r="YI232"/>
      <c r="YJ232"/>
      <c r="YK232"/>
      <c r="YL232"/>
      <c r="YM232"/>
      <c r="YN232"/>
      <c r="YO232"/>
      <c r="YP232"/>
      <c r="YQ232"/>
      <c r="YR232"/>
      <c r="YS232"/>
      <c r="YT232"/>
      <c r="YU232"/>
      <c r="YV232"/>
      <c r="YW232"/>
      <c r="YX232"/>
      <c r="YY232"/>
      <c r="YZ232"/>
      <c r="ZA232"/>
      <c r="ZB232"/>
      <c r="ZC232"/>
      <c r="ZD232"/>
      <c r="ZE232"/>
      <c r="ZF232"/>
      <c r="ZG232"/>
      <c r="ZH232"/>
      <c r="ZI232"/>
      <c r="ZJ232"/>
      <c r="ZK232"/>
      <c r="ZL232"/>
      <c r="ZM232"/>
      <c r="ZN232"/>
      <c r="ZO232"/>
      <c r="ZP232"/>
      <c r="ZQ232"/>
      <c r="ZR232"/>
      <c r="ZS232"/>
      <c r="ZT232"/>
      <c r="ZU232"/>
      <c r="ZV232"/>
      <c r="ZW232"/>
      <c r="ZX232"/>
      <c r="ZY232"/>
      <c r="ZZ232"/>
    </row>
    <row r="233" spans="1:702" s="18" customFormat="1">
      <c r="A233" s="16" t="s">
        <v>189</v>
      </c>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c r="KT233"/>
      <c r="KU233"/>
      <c r="KV233"/>
      <c r="KW233"/>
      <c r="KX233"/>
      <c r="KY233"/>
      <c r="KZ233"/>
      <c r="LA233"/>
      <c r="LB233"/>
      <c r="LC233"/>
      <c r="LD233"/>
      <c r="LE233"/>
      <c r="LF233"/>
      <c r="LG233"/>
      <c r="LH233"/>
      <c r="LI233"/>
      <c r="LJ233"/>
      <c r="LK233"/>
      <c r="LL233"/>
      <c r="LM233"/>
      <c r="LN233"/>
      <c r="LO233"/>
      <c r="LP233"/>
      <c r="LQ233"/>
      <c r="LR233"/>
      <c r="LS233"/>
      <c r="LT233"/>
      <c r="LU233"/>
      <c r="LV233"/>
      <c r="LW233"/>
      <c r="LX233"/>
      <c r="LY233"/>
      <c r="LZ233"/>
      <c r="MA233"/>
      <c r="MB233"/>
      <c r="MC233"/>
      <c r="MD233"/>
      <c r="ME233"/>
      <c r="MF233"/>
      <c r="MG233"/>
      <c r="MH233"/>
      <c r="MI233"/>
      <c r="MJ233"/>
      <c r="MK233"/>
      <c r="ML233"/>
      <c r="MM233"/>
      <c r="MN233"/>
      <c r="MO233"/>
      <c r="MP233"/>
      <c r="MQ233"/>
      <c r="MR233"/>
      <c r="MS233"/>
      <c r="MT233"/>
      <c r="MU233"/>
      <c r="MV233"/>
      <c r="MW233"/>
      <c r="MX233"/>
      <c r="MY233"/>
      <c r="MZ233"/>
      <c r="NA233"/>
      <c r="NB233"/>
      <c r="NC233"/>
      <c r="ND233"/>
      <c r="NE233"/>
      <c r="NF233"/>
      <c r="NG233"/>
      <c r="NH233"/>
      <c r="NI233"/>
      <c r="NJ233"/>
      <c r="NK233"/>
      <c r="NL233"/>
      <c r="NM233"/>
      <c r="NN233"/>
      <c r="NO233"/>
      <c r="NP233"/>
      <c r="NQ233"/>
      <c r="NR233"/>
      <c r="NS233"/>
      <c r="NT233"/>
      <c r="NU233"/>
      <c r="NV233"/>
      <c r="NW233"/>
      <c r="NX233"/>
      <c r="NY233"/>
      <c r="NZ233"/>
      <c r="OA233"/>
      <c r="OB233"/>
      <c r="OC233"/>
      <c r="OD233"/>
      <c r="OE233"/>
      <c r="OF233"/>
      <c r="OG233"/>
      <c r="OH233"/>
      <c r="OI233"/>
      <c r="OJ233"/>
      <c r="OK233"/>
      <c r="OL233"/>
      <c r="OM233"/>
      <c r="ON233"/>
      <c r="OO233"/>
      <c r="OP233"/>
      <c r="OQ233"/>
      <c r="OR233"/>
      <c r="OS233"/>
      <c r="OT233"/>
      <c r="OU233"/>
      <c r="OV233"/>
      <c r="OW233"/>
      <c r="OX233"/>
      <c r="OY233"/>
      <c r="OZ233"/>
      <c r="PA233"/>
      <c r="PB233"/>
      <c r="PC233"/>
      <c r="PD233"/>
      <c r="PE233"/>
      <c r="PF233"/>
      <c r="PG233"/>
      <c r="PH233"/>
      <c r="PI233"/>
      <c r="PJ233"/>
      <c r="PK233"/>
      <c r="PL233"/>
      <c r="PM233"/>
      <c r="PN233"/>
      <c r="PO233"/>
      <c r="PP233"/>
      <c r="PQ233"/>
      <c r="PR233"/>
      <c r="PS233"/>
      <c r="PT233"/>
      <c r="PU233"/>
      <c r="PV233"/>
      <c r="PW233"/>
      <c r="PX233"/>
      <c r="PY233"/>
      <c r="PZ233"/>
      <c r="QA233"/>
      <c r="QB233"/>
      <c r="QC233"/>
      <c r="QD233"/>
      <c r="QE233"/>
      <c r="QF233"/>
      <c r="QG233"/>
      <c r="QH233"/>
      <c r="QI233"/>
      <c r="QJ233"/>
      <c r="QK233"/>
      <c r="QL233"/>
      <c r="QM233"/>
      <c r="QN233"/>
      <c r="QO233"/>
      <c r="QP233"/>
      <c r="QQ233"/>
      <c r="QR233"/>
      <c r="QS233"/>
      <c r="QT233"/>
      <c r="QU233"/>
      <c r="QV233"/>
      <c r="QW233"/>
      <c r="QX233"/>
      <c r="QY233"/>
      <c r="QZ233"/>
      <c r="RA233"/>
      <c r="RB233"/>
      <c r="RC233"/>
      <c r="RD233"/>
      <c r="RE233"/>
      <c r="RF233"/>
      <c r="RG233"/>
      <c r="RH233"/>
      <c r="RI233"/>
      <c r="RJ233"/>
      <c r="RK233"/>
      <c r="RL233"/>
      <c r="RM233"/>
      <c r="RN233"/>
      <c r="RO233"/>
      <c r="RP233"/>
      <c r="RQ233"/>
      <c r="RR233"/>
      <c r="RS233"/>
      <c r="RT233"/>
      <c r="RU233"/>
      <c r="RV233"/>
      <c r="RW233"/>
      <c r="RX233"/>
      <c r="RY233"/>
      <c r="RZ233"/>
      <c r="SA233"/>
      <c r="SB233"/>
      <c r="SC233"/>
      <c r="SD233"/>
      <c r="SE233"/>
      <c r="SF233"/>
      <c r="SG233"/>
      <c r="SH233"/>
      <c r="SI233"/>
      <c r="SJ233"/>
      <c r="SK233"/>
      <c r="SL233"/>
      <c r="SM233"/>
      <c r="SN233"/>
      <c r="SO233"/>
      <c r="SP233"/>
      <c r="SQ233"/>
      <c r="SR233"/>
      <c r="SS233"/>
      <c r="ST233"/>
      <c r="SU233"/>
      <c r="SV233"/>
      <c r="SW233"/>
      <c r="SX233"/>
      <c r="SY233"/>
      <c r="SZ233"/>
      <c r="TA233"/>
      <c r="TB233"/>
      <c r="TC233"/>
      <c r="TD233"/>
      <c r="TE233"/>
      <c r="TF233"/>
      <c r="TG233"/>
      <c r="TH233"/>
      <c r="TI233"/>
      <c r="TJ233"/>
      <c r="TK233"/>
      <c r="TL233"/>
      <c r="TM233"/>
      <c r="TN233"/>
      <c r="TO233"/>
      <c r="TP233"/>
      <c r="TQ233"/>
      <c r="TR233"/>
      <c r="TS233"/>
      <c r="TT233"/>
      <c r="TU233"/>
      <c r="TV233"/>
      <c r="TW233"/>
      <c r="TX233"/>
      <c r="TY233"/>
      <c r="TZ233"/>
      <c r="UA233"/>
      <c r="UB233"/>
      <c r="UC233"/>
      <c r="UD233"/>
      <c r="UE233"/>
      <c r="UF233"/>
      <c r="UG233"/>
      <c r="UH233"/>
      <c r="UI233"/>
      <c r="UJ233"/>
      <c r="UK233"/>
      <c r="UL233"/>
      <c r="UM233"/>
      <c r="UN233"/>
      <c r="UO233"/>
      <c r="UP233"/>
      <c r="UQ233"/>
      <c r="UR233"/>
      <c r="US233"/>
      <c r="UT233"/>
      <c r="UU233"/>
      <c r="UV233"/>
      <c r="UW233"/>
      <c r="UX233"/>
      <c r="UY233"/>
      <c r="UZ233"/>
      <c r="VA233"/>
      <c r="VB233"/>
      <c r="VC233"/>
      <c r="VD233"/>
      <c r="VE233"/>
      <c r="VF233"/>
      <c r="VG233"/>
      <c r="VH233"/>
      <c r="VI233"/>
      <c r="VJ233"/>
      <c r="VK233"/>
      <c r="VL233"/>
      <c r="VM233"/>
      <c r="VN233"/>
      <c r="VO233"/>
      <c r="VP233"/>
      <c r="VQ233"/>
      <c r="VR233"/>
      <c r="VS233"/>
      <c r="VT233"/>
      <c r="VU233"/>
      <c r="VV233"/>
      <c r="VW233"/>
      <c r="VX233"/>
      <c r="VY233"/>
      <c r="VZ233"/>
      <c r="WA233"/>
      <c r="WB233"/>
      <c r="WC233"/>
      <c r="WD233"/>
      <c r="WE233"/>
      <c r="WF233"/>
      <c r="WG233"/>
      <c r="WH233"/>
      <c r="WI233"/>
      <c r="WJ233"/>
      <c r="WK233"/>
      <c r="WL233"/>
      <c r="WM233"/>
      <c r="WN233"/>
      <c r="WO233"/>
      <c r="WP233"/>
      <c r="WQ233"/>
      <c r="WR233"/>
      <c r="WS233"/>
      <c r="WT233"/>
      <c r="WU233"/>
      <c r="WV233"/>
      <c r="WW233"/>
      <c r="WX233"/>
      <c r="WY233"/>
      <c r="WZ233"/>
      <c r="XA233"/>
      <c r="XB233"/>
      <c r="XC233"/>
      <c r="XD233"/>
      <c r="XE233"/>
      <c r="XF233"/>
      <c r="XG233"/>
      <c r="XH233"/>
      <c r="XI233"/>
      <c r="XJ233"/>
      <c r="XK233"/>
      <c r="XL233"/>
      <c r="XM233"/>
      <c r="XN233"/>
      <c r="XO233"/>
      <c r="XP233"/>
      <c r="XQ233"/>
      <c r="XR233"/>
      <c r="XS233"/>
      <c r="XT233"/>
      <c r="XU233"/>
      <c r="XV233"/>
      <c r="XW233"/>
      <c r="XX233"/>
      <c r="XY233"/>
      <c r="XZ233"/>
      <c r="YA233"/>
      <c r="YB233"/>
      <c r="YC233"/>
      <c r="YD233"/>
      <c r="YE233"/>
      <c r="YF233"/>
      <c r="YG233"/>
      <c r="YH233"/>
      <c r="YI233"/>
      <c r="YJ233"/>
      <c r="YK233"/>
      <c r="YL233"/>
      <c r="YM233"/>
      <c r="YN233"/>
      <c r="YO233"/>
      <c r="YP233"/>
      <c r="YQ233"/>
      <c r="YR233"/>
      <c r="YS233"/>
      <c r="YT233"/>
      <c r="YU233"/>
      <c r="YV233"/>
      <c r="YW233"/>
      <c r="YX233"/>
      <c r="YY233"/>
      <c r="YZ233"/>
      <c r="ZA233"/>
      <c r="ZB233"/>
      <c r="ZC233"/>
      <c r="ZD233"/>
      <c r="ZE233"/>
      <c r="ZF233"/>
      <c r="ZG233"/>
      <c r="ZH233"/>
      <c r="ZI233"/>
      <c r="ZJ233"/>
      <c r="ZK233"/>
      <c r="ZL233"/>
      <c r="ZM233"/>
      <c r="ZN233"/>
      <c r="ZO233"/>
      <c r="ZP233"/>
      <c r="ZQ233"/>
      <c r="ZR233"/>
      <c r="ZS233"/>
      <c r="ZT233"/>
      <c r="ZU233"/>
      <c r="ZV233"/>
      <c r="ZW233"/>
      <c r="ZX233"/>
      <c r="ZY233"/>
      <c r="ZZ233"/>
    </row>
    <row r="234" spans="1:702" s="18" customFormat="1">
      <c r="A234" s="63" t="s">
        <v>326</v>
      </c>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c r="KT234"/>
      <c r="KU234"/>
      <c r="KV234"/>
      <c r="KW234"/>
      <c r="KX234"/>
      <c r="KY234"/>
      <c r="KZ234"/>
      <c r="LA234"/>
      <c r="LB234"/>
      <c r="LC234"/>
      <c r="LD234"/>
      <c r="LE234"/>
      <c r="LF234"/>
      <c r="LG234"/>
      <c r="LH234"/>
      <c r="LI234"/>
      <c r="LJ234"/>
      <c r="LK234"/>
      <c r="LL234"/>
      <c r="LM234"/>
      <c r="LN234"/>
      <c r="LO234"/>
      <c r="LP234"/>
      <c r="LQ234"/>
      <c r="LR234"/>
      <c r="LS234"/>
      <c r="LT234"/>
      <c r="LU234"/>
      <c r="LV234"/>
      <c r="LW234"/>
      <c r="LX234"/>
      <c r="LY234"/>
      <c r="LZ234"/>
      <c r="MA234"/>
      <c r="MB234"/>
      <c r="MC234"/>
      <c r="MD234"/>
      <c r="ME234"/>
      <c r="MF234"/>
      <c r="MG234"/>
      <c r="MH234"/>
      <c r="MI234"/>
      <c r="MJ234"/>
      <c r="MK234"/>
      <c r="ML234"/>
      <c r="MM234"/>
      <c r="MN234"/>
      <c r="MO234"/>
      <c r="MP234"/>
      <c r="MQ234"/>
      <c r="MR234"/>
      <c r="MS234"/>
      <c r="MT234"/>
      <c r="MU234"/>
      <c r="MV234"/>
      <c r="MW234"/>
      <c r="MX234"/>
      <c r="MY234"/>
      <c r="MZ234"/>
      <c r="NA234"/>
      <c r="NB234"/>
      <c r="NC234"/>
      <c r="ND234"/>
      <c r="NE234"/>
      <c r="NF234"/>
      <c r="NG234"/>
      <c r="NH234"/>
      <c r="NI234"/>
      <c r="NJ234"/>
      <c r="NK234"/>
      <c r="NL234"/>
      <c r="NM234"/>
      <c r="NN234"/>
      <c r="NO234"/>
      <c r="NP234"/>
      <c r="NQ234"/>
      <c r="NR234"/>
      <c r="NS234"/>
      <c r="NT234"/>
      <c r="NU234"/>
      <c r="NV234"/>
      <c r="NW234"/>
      <c r="NX234"/>
      <c r="NY234"/>
      <c r="NZ234"/>
      <c r="OA234"/>
      <c r="OB234"/>
      <c r="OC234"/>
      <c r="OD234"/>
      <c r="OE234"/>
      <c r="OF234"/>
      <c r="OG234"/>
      <c r="OH234"/>
      <c r="OI234"/>
      <c r="OJ234"/>
      <c r="OK234"/>
      <c r="OL234"/>
      <c r="OM234"/>
      <c r="ON234"/>
      <c r="OO234"/>
      <c r="OP234"/>
      <c r="OQ234"/>
      <c r="OR234"/>
      <c r="OS234"/>
      <c r="OT234"/>
      <c r="OU234"/>
      <c r="OV234"/>
      <c r="OW234"/>
      <c r="OX234"/>
      <c r="OY234"/>
      <c r="OZ234"/>
      <c r="PA234"/>
      <c r="PB234"/>
      <c r="PC234"/>
      <c r="PD234"/>
      <c r="PE234"/>
      <c r="PF234"/>
      <c r="PG234"/>
      <c r="PH234"/>
      <c r="PI234"/>
      <c r="PJ234"/>
      <c r="PK234"/>
      <c r="PL234"/>
      <c r="PM234"/>
      <c r="PN234"/>
      <c r="PO234"/>
      <c r="PP234"/>
      <c r="PQ234"/>
      <c r="PR234"/>
      <c r="PS234"/>
      <c r="PT234"/>
      <c r="PU234"/>
      <c r="PV234"/>
      <c r="PW234"/>
      <c r="PX234"/>
      <c r="PY234"/>
      <c r="PZ234"/>
      <c r="QA234"/>
      <c r="QB234"/>
      <c r="QC234"/>
      <c r="QD234"/>
      <c r="QE234"/>
      <c r="QF234"/>
      <c r="QG234"/>
      <c r="QH234"/>
      <c r="QI234"/>
      <c r="QJ234"/>
      <c r="QK234"/>
      <c r="QL234"/>
      <c r="QM234"/>
      <c r="QN234"/>
      <c r="QO234"/>
      <c r="QP234"/>
      <c r="QQ234"/>
      <c r="QR234"/>
      <c r="QS234"/>
      <c r="QT234"/>
      <c r="QU234"/>
      <c r="QV234"/>
      <c r="QW234"/>
      <c r="QX234"/>
      <c r="QY234"/>
      <c r="QZ234"/>
      <c r="RA234"/>
      <c r="RB234"/>
      <c r="RC234"/>
      <c r="RD234"/>
      <c r="RE234"/>
      <c r="RF234"/>
      <c r="RG234"/>
      <c r="RH234"/>
      <c r="RI234"/>
      <c r="RJ234"/>
      <c r="RK234"/>
      <c r="RL234"/>
      <c r="RM234"/>
      <c r="RN234"/>
      <c r="RO234"/>
      <c r="RP234"/>
      <c r="RQ234"/>
      <c r="RR234"/>
      <c r="RS234"/>
      <c r="RT234"/>
      <c r="RU234"/>
      <c r="RV234"/>
      <c r="RW234"/>
      <c r="RX234"/>
      <c r="RY234"/>
      <c r="RZ234"/>
      <c r="SA234"/>
      <c r="SB234"/>
      <c r="SC234"/>
      <c r="SD234"/>
      <c r="SE234"/>
      <c r="SF234"/>
      <c r="SG234"/>
      <c r="SH234"/>
      <c r="SI234"/>
      <c r="SJ234"/>
      <c r="SK234"/>
      <c r="SL234"/>
      <c r="SM234"/>
      <c r="SN234"/>
      <c r="SO234"/>
      <c r="SP234"/>
      <c r="SQ234"/>
      <c r="SR234"/>
      <c r="SS234"/>
      <c r="ST234"/>
      <c r="SU234"/>
      <c r="SV234"/>
      <c r="SW234"/>
      <c r="SX234"/>
      <c r="SY234"/>
      <c r="SZ234"/>
      <c r="TA234"/>
      <c r="TB234"/>
      <c r="TC234"/>
      <c r="TD234"/>
      <c r="TE234"/>
      <c r="TF234"/>
      <c r="TG234"/>
      <c r="TH234"/>
      <c r="TI234"/>
      <c r="TJ234"/>
      <c r="TK234"/>
      <c r="TL234"/>
      <c r="TM234"/>
      <c r="TN234"/>
      <c r="TO234"/>
      <c r="TP234"/>
      <c r="TQ234"/>
      <c r="TR234"/>
      <c r="TS234"/>
      <c r="TT234"/>
      <c r="TU234"/>
      <c r="TV234"/>
      <c r="TW234"/>
      <c r="TX234"/>
      <c r="TY234"/>
      <c r="TZ234"/>
      <c r="UA234"/>
      <c r="UB234"/>
      <c r="UC234"/>
      <c r="UD234"/>
      <c r="UE234"/>
      <c r="UF234"/>
      <c r="UG234"/>
      <c r="UH234"/>
      <c r="UI234"/>
      <c r="UJ234"/>
      <c r="UK234"/>
      <c r="UL234"/>
      <c r="UM234"/>
      <c r="UN234"/>
      <c r="UO234"/>
      <c r="UP234"/>
      <c r="UQ234"/>
      <c r="UR234"/>
      <c r="US234"/>
      <c r="UT234"/>
      <c r="UU234"/>
      <c r="UV234"/>
      <c r="UW234"/>
      <c r="UX234"/>
      <c r="UY234"/>
      <c r="UZ234"/>
      <c r="VA234"/>
      <c r="VB234"/>
      <c r="VC234"/>
      <c r="VD234"/>
      <c r="VE234"/>
      <c r="VF234"/>
      <c r="VG234"/>
      <c r="VH234"/>
      <c r="VI234"/>
      <c r="VJ234"/>
      <c r="VK234"/>
      <c r="VL234"/>
      <c r="VM234"/>
      <c r="VN234"/>
      <c r="VO234"/>
      <c r="VP234"/>
      <c r="VQ234"/>
      <c r="VR234"/>
      <c r="VS234"/>
      <c r="VT234"/>
      <c r="VU234"/>
      <c r="VV234"/>
      <c r="VW234"/>
      <c r="VX234"/>
      <c r="VY234"/>
      <c r="VZ234"/>
      <c r="WA234"/>
      <c r="WB234"/>
      <c r="WC234"/>
      <c r="WD234"/>
      <c r="WE234"/>
      <c r="WF234"/>
      <c r="WG234"/>
      <c r="WH234"/>
      <c r="WI234"/>
      <c r="WJ234"/>
      <c r="WK234"/>
      <c r="WL234"/>
      <c r="WM234"/>
      <c r="WN234"/>
      <c r="WO234"/>
      <c r="WP234"/>
      <c r="WQ234"/>
      <c r="WR234"/>
      <c r="WS234"/>
      <c r="WT234"/>
      <c r="WU234"/>
      <c r="WV234"/>
      <c r="WW234"/>
      <c r="WX234"/>
      <c r="WY234"/>
      <c r="WZ234"/>
      <c r="XA234"/>
      <c r="XB234"/>
      <c r="XC234"/>
      <c r="XD234"/>
      <c r="XE234"/>
      <c r="XF234"/>
      <c r="XG234"/>
      <c r="XH234"/>
      <c r="XI234"/>
      <c r="XJ234"/>
      <c r="XK234"/>
      <c r="XL234"/>
      <c r="XM234"/>
      <c r="XN234"/>
      <c r="XO234"/>
      <c r="XP234"/>
      <c r="XQ234"/>
      <c r="XR234"/>
      <c r="XS234"/>
      <c r="XT234"/>
      <c r="XU234"/>
      <c r="XV234"/>
      <c r="XW234"/>
      <c r="XX234"/>
      <c r="XY234"/>
      <c r="XZ234"/>
      <c r="YA234"/>
      <c r="YB234"/>
      <c r="YC234"/>
      <c r="YD234"/>
      <c r="YE234"/>
      <c r="YF234"/>
      <c r="YG234"/>
      <c r="YH234"/>
      <c r="YI234"/>
      <c r="YJ234"/>
      <c r="YK234"/>
      <c r="YL234"/>
      <c r="YM234"/>
      <c r="YN234"/>
      <c r="YO234"/>
      <c r="YP234"/>
      <c r="YQ234"/>
      <c r="YR234"/>
      <c r="YS234"/>
      <c r="YT234"/>
      <c r="YU234"/>
      <c r="YV234"/>
      <c r="YW234"/>
      <c r="YX234"/>
      <c r="YY234"/>
      <c r="YZ234"/>
      <c r="ZA234"/>
      <c r="ZB234"/>
      <c r="ZC234"/>
      <c r="ZD234"/>
      <c r="ZE234"/>
      <c r="ZF234"/>
      <c r="ZG234"/>
      <c r="ZH234"/>
      <c r="ZI234"/>
      <c r="ZJ234"/>
      <c r="ZK234"/>
      <c r="ZL234"/>
      <c r="ZM234"/>
      <c r="ZN234"/>
      <c r="ZO234"/>
      <c r="ZP234"/>
      <c r="ZQ234"/>
      <c r="ZR234"/>
      <c r="ZS234"/>
      <c r="ZT234"/>
      <c r="ZU234"/>
      <c r="ZV234"/>
      <c r="ZW234"/>
      <c r="ZX234"/>
      <c r="ZY234"/>
      <c r="ZZ234"/>
    </row>
    <row r="235" spans="1:702" s="18" customFormat="1">
      <c r="A235" s="149" t="s">
        <v>327</v>
      </c>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c r="KT235"/>
      <c r="KU235"/>
      <c r="KV235"/>
      <c r="KW235"/>
      <c r="KX235"/>
      <c r="KY235"/>
      <c r="KZ235"/>
      <c r="LA235"/>
      <c r="LB235"/>
      <c r="LC235"/>
      <c r="LD235"/>
      <c r="LE235"/>
      <c r="LF235"/>
      <c r="LG235"/>
      <c r="LH235"/>
      <c r="LI235"/>
      <c r="LJ235"/>
      <c r="LK235"/>
      <c r="LL235"/>
      <c r="LM235"/>
      <c r="LN235"/>
      <c r="LO235"/>
      <c r="LP235"/>
      <c r="LQ235"/>
      <c r="LR235"/>
      <c r="LS235"/>
      <c r="LT235"/>
      <c r="LU235"/>
      <c r="LV235"/>
      <c r="LW235"/>
      <c r="LX235"/>
      <c r="LY235"/>
      <c r="LZ235"/>
      <c r="MA235"/>
      <c r="MB235"/>
      <c r="MC235"/>
      <c r="MD235"/>
      <c r="ME235"/>
      <c r="MF235"/>
      <c r="MG235"/>
      <c r="MH235"/>
      <c r="MI235"/>
      <c r="MJ235"/>
      <c r="MK235"/>
      <c r="ML235"/>
      <c r="MM235"/>
      <c r="MN235"/>
      <c r="MO235"/>
      <c r="MP235"/>
      <c r="MQ235"/>
      <c r="MR235"/>
      <c r="MS235"/>
      <c r="MT235"/>
      <c r="MU235"/>
      <c r="MV235"/>
      <c r="MW235"/>
      <c r="MX235"/>
      <c r="MY235"/>
      <c r="MZ235"/>
      <c r="NA235"/>
      <c r="NB235"/>
      <c r="NC235"/>
      <c r="ND235"/>
      <c r="NE235"/>
      <c r="NF235"/>
      <c r="NG235"/>
      <c r="NH235"/>
      <c r="NI235"/>
      <c r="NJ235"/>
      <c r="NK235"/>
      <c r="NL235"/>
      <c r="NM235"/>
      <c r="NN235"/>
      <c r="NO235"/>
      <c r="NP235"/>
      <c r="NQ235"/>
      <c r="NR235"/>
      <c r="NS235"/>
      <c r="NT235"/>
      <c r="NU235"/>
      <c r="NV235"/>
      <c r="NW235"/>
      <c r="NX235"/>
      <c r="NY235"/>
      <c r="NZ235"/>
      <c r="OA235"/>
      <c r="OB235"/>
      <c r="OC235"/>
      <c r="OD235"/>
      <c r="OE235"/>
      <c r="OF235"/>
      <c r="OG235"/>
      <c r="OH235"/>
      <c r="OI235"/>
      <c r="OJ235"/>
      <c r="OK235"/>
      <c r="OL235"/>
      <c r="OM235"/>
      <c r="ON235"/>
      <c r="OO235"/>
      <c r="OP235"/>
      <c r="OQ235"/>
      <c r="OR235"/>
      <c r="OS235"/>
      <c r="OT235"/>
      <c r="OU235"/>
      <c r="OV235"/>
      <c r="OW235"/>
      <c r="OX235"/>
      <c r="OY235"/>
      <c r="OZ235"/>
      <c r="PA235"/>
      <c r="PB235"/>
      <c r="PC235"/>
      <c r="PD235"/>
      <c r="PE235"/>
      <c r="PF235"/>
      <c r="PG235"/>
      <c r="PH235"/>
      <c r="PI235"/>
      <c r="PJ235"/>
      <c r="PK235"/>
      <c r="PL235"/>
      <c r="PM235"/>
      <c r="PN235"/>
      <c r="PO235"/>
      <c r="PP235"/>
      <c r="PQ235"/>
      <c r="PR235"/>
      <c r="PS235"/>
      <c r="PT235"/>
      <c r="PU235"/>
      <c r="PV235"/>
      <c r="PW235"/>
      <c r="PX235"/>
      <c r="PY235"/>
      <c r="PZ235"/>
      <c r="QA235"/>
      <c r="QB235"/>
      <c r="QC235"/>
      <c r="QD235"/>
      <c r="QE235"/>
      <c r="QF235"/>
      <c r="QG235"/>
      <c r="QH235"/>
      <c r="QI235"/>
      <c r="QJ235"/>
      <c r="QK235"/>
      <c r="QL235"/>
      <c r="QM235"/>
      <c r="QN235"/>
      <c r="QO235"/>
      <c r="QP235"/>
      <c r="QQ235"/>
      <c r="QR235"/>
      <c r="QS235"/>
      <c r="QT235"/>
      <c r="QU235"/>
      <c r="QV235"/>
      <c r="QW235"/>
      <c r="QX235"/>
      <c r="QY235"/>
      <c r="QZ235"/>
      <c r="RA235"/>
      <c r="RB235"/>
      <c r="RC235"/>
      <c r="RD235"/>
      <c r="RE235"/>
      <c r="RF235"/>
      <c r="RG235"/>
      <c r="RH235"/>
      <c r="RI235"/>
      <c r="RJ235"/>
      <c r="RK235"/>
      <c r="RL235"/>
      <c r="RM235"/>
      <c r="RN235"/>
      <c r="RO235"/>
      <c r="RP235"/>
      <c r="RQ235"/>
      <c r="RR235"/>
      <c r="RS235"/>
      <c r="RT235"/>
      <c r="RU235"/>
      <c r="RV235"/>
      <c r="RW235"/>
      <c r="RX235"/>
      <c r="RY235"/>
      <c r="RZ235"/>
      <c r="SA235"/>
      <c r="SB235"/>
      <c r="SC235"/>
      <c r="SD235"/>
      <c r="SE235"/>
      <c r="SF235"/>
      <c r="SG235"/>
      <c r="SH235"/>
      <c r="SI235"/>
      <c r="SJ235"/>
      <c r="SK235"/>
      <c r="SL235"/>
      <c r="SM235"/>
      <c r="SN235"/>
      <c r="SO235"/>
      <c r="SP235"/>
      <c r="SQ235"/>
      <c r="SR235"/>
      <c r="SS235"/>
      <c r="ST235"/>
      <c r="SU235"/>
      <c r="SV235"/>
      <c r="SW235"/>
      <c r="SX235"/>
      <c r="SY235"/>
      <c r="SZ235"/>
      <c r="TA235"/>
      <c r="TB235"/>
      <c r="TC235"/>
      <c r="TD235"/>
      <c r="TE235"/>
      <c r="TF235"/>
      <c r="TG235"/>
      <c r="TH235"/>
      <c r="TI235"/>
      <c r="TJ235"/>
      <c r="TK235"/>
      <c r="TL235"/>
      <c r="TM235"/>
      <c r="TN235"/>
      <c r="TO235"/>
      <c r="TP235"/>
      <c r="TQ235"/>
      <c r="TR235"/>
      <c r="TS235"/>
      <c r="TT235"/>
      <c r="TU235"/>
      <c r="TV235"/>
      <c r="TW235"/>
      <c r="TX235"/>
      <c r="TY235"/>
      <c r="TZ235"/>
      <c r="UA235"/>
      <c r="UB235"/>
      <c r="UC235"/>
      <c r="UD235"/>
      <c r="UE235"/>
      <c r="UF235"/>
      <c r="UG235"/>
      <c r="UH235"/>
      <c r="UI235"/>
      <c r="UJ235"/>
      <c r="UK235"/>
      <c r="UL235"/>
      <c r="UM235"/>
      <c r="UN235"/>
      <c r="UO235"/>
      <c r="UP235"/>
      <c r="UQ235"/>
      <c r="UR235"/>
      <c r="US235"/>
      <c r="UT235"/>
      <c r="UU235"/>
      <c r="UV235"/>
      <c r="UW235"/>
      <c r="UX235"/>
      <c r="UY235"/>
      <c r="UZ235"/>
      <c r="VA235"/>
      <c r="VB235"/>
      <c r="VC235"/>
      <c r="VD235"/>
      <c r="VE235"/>
      <c r="VF235"/>
      <c r="VG235"/>
      <c r="VH235"/>
      <c r="VI235"/>
      <c r="VJ235"/>
      <c r="VK235"/>
      <c r="VL235"/>
      <c r="VM235"/>
      <c r="VN235"/>
      <c r="VO235"/>
      <c r="VP235"/>
      <c r="VQ235"/>
      <c r="VR235"/>
      <c r="VS235"/>
      <c r="VT235"/>
      <c r="VU235"/>
      <c r="VV235"/>
      <c r="VW235"/>
      <c r="VX235"/>
      <c r="VY235"/>
      <c r="VZ235"/>
      <c r="WA235"/>
      <c r="WB235"/>
      <c r="WC235"/>
      <c r="WD235"/>
      <c r="WE235"/>
      <c r="WF235"/>
      <c r="WG235"/>
      <c r="WH235"/>
      <c r="WI235"/>
      <c r="WJ235"/>
      <c r="WK235"/>
      <c r="WL235"/>
      <c r="WM235"/>
      <c r="WN235"/>
      <c r="WO235"/>
      <c r="WP235"/>
      <c r="WQ235"/>
      <c r="WR235"/>
      <c r="WS235"/>
      <c r="WT235"/>
      <c r="WU235"/>
      <c r="WV235"/>
      <c r="WW235"/>
      <c r="WX235"/>
      <c r="WY235"/>
      <c r="WZ235"/>
      <c r="XA235"/>
      <c r="XB235"/>
      <c r="XC235"/>
      <c r="XD235"/>
      <c r="XE235"/>
      <c r="XF235"/>
      <c r="XG235"/>
      <c r="XH235"/>
      <c r="XI235"/>
      <c r="XJ235"/>
      <c r="XK235"/>
      <c r="XL235"/>
      <c r="XM235"/>
      <c r="XN235"/>
      <c r="XO235"/>
      <c r="XP235"/>
      <c r="XQ235"/>
      <c r="XR235"/>
      <c r="XS235"/>
      <c r="XT235"/>
      <c r="XU235"/>
      <c r="XV235"/>
      <c r="XW235"/>
      <c r="XX235"/>
      <c r="XY235"/>
      <c r="XZ235"/>
      <c r="YA235"/>
      <c r="YB235"/>
      <c r="YC235"/>
      <c r="YD235"/>
      <c r="YE235"/>
      <c r="YF235"/>
      <c r="YG235"/>
      <c r="YH235"/>
      <c r="YI235"/>
      <c r="YJ235"/>
      <c r="YK235"/>
      <c r="YL235"/>
      <c r="YM235"/>
      <c r="YN235"/>
      <c r="YO235"/>
      <c r="YP235"/>
      <c r="YQ235"/>
      <c r="YR235"/>
      <c r="YS235"/>
      <c r="YT235"/>
      <c r="YU235"/>
      <c r="YV235"/>
      <c r="YW235"/>
      <c r="YX235"/>
      <c r="YY235"/>
      <c r="YZ235"/>
      <c r="ZA235"/>
      <c r="ZB235"/>
      <c r="ZC235"/>
      <c r="ZD235"/>
      <c r="ZE235"/>
      <c r="ZF235"/>
      <c r="ZG235"/>
      <c r="ZH235"/>
      <c r="ZI235"/>
      <c r="ZJ235"/>
      <c r="ZK235"/>
      <c r="ZL235"/>
      <c r="ZM235"/>
      <c r="ZN235"/>
      <c r="ZO235"/>
      <c r="ZP235"/>
      <c r="ZQ235"/>
      <c r="ZR235"/>
      <c r="ZS235"/>
      <c r="ZT235"/>
      <c r="ZU235"/>
      <c r="ZV235"/>
      <c r="ZW235"/>
      <c r="ZX235"/>
      <c r="ZY235"/>
      <c r="ZZ235"/>
    </row>
    <row r="236" spans="1:702" s="18" customFormat="1">
      <c r="A236" s="16" t="s">
        <v>175</v>
      </c>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c r="KT236"/>
      <c r="KU236"/>
      <c r="KV236"/>
      <c r="KW236"/>
      <c r="KX236"/>
      <c r="KY236"/>
      <c r="KZ236"/>
      <c r="LA236"/>
      <c r="LB236"/>
      <c r="LC236"/>
      <c r="LD236"/>
      <c r="LE236"/>
      <c r="LF236"/>
      <c r="LG236"/>
      <c r="LH236"/>
      <c r="LI236"/>
      <c r="LJ236"/>
      <c r="LK236"/>
      <c r="LL236"/>
      <c r="LM236"/>
      <c r="LN236"/>
      <c r="LO236"/>
      <c r="LP236"/>
      <c r="LQ236"/>
      <c r="LR236"/>
      <c r="LS236"/>
      <c r="LT236"/>
      <c r="LU236"/>
      <c r="LV236"/>
      <c r="LW236"/>
      <c r="LX236"/>
      <c r="LY236"/>
      <c r="LZ236"/>
      <c r="MA236"/>
      <c r="MB236"/>
      <c r="MC236"/>
      <c r="MD236"/>
      <c r="ME236"/>
      <c r="MF236"/>
      <c r="MG236"/>
      <c r="MH236"/>
      <c r="MI236"/>
      <c r="MJ236"/>
      <c r="MK236"/>
      <c r="ML236"/>
      <c r="MM236"/>
      <c r="MN236"/>
      <c r="MO236"/>
      <c r="MP236"/>
      <c r="MQ236"/>
      <c r="MR236"/>
      <c r="MS236"/>
      <c r="MT236"/>
      <c r="MU236"/>
      <c r="MV236"/>
      <c r="MW236"/>
      <c r="MX236"/>
      <c r="MY236"/>
      <c r="MZ236"/>
      <c r="NA236"/>
      <c r="NB236"/>
      <c r="NC236"/>
      <c r="ND236"/>
      <c r="NE236"/>
      <c r="NF236"/>
      <c r="NG236"/>
      <c r="NH236"/>
      <c r="NI236"/>
      <c r="NJ236"/>
      <c r="NK236"/>
      <c r="NL236"/>
      <c r="NM236"/>
      <c r="NN236"/>
      <c r="NO236"/>
      <c r="NP236"/>
      <c r="NQ236"/>
      <c r="NR236"/>
      <c r="NS236"/>
      <c r="NT236"/>
      <c r="NU236"/>
      <c r="NV236"/>
      <c r="NW236"/>
      <c r="NX236"/>
      <c r="NY236"/>
      <c r="NZ236"/>
      <c r="OA236"/>
      <c r="OB236"/>
      <c r="OC236"/>
      <c r="OD236"/>
      <c r="OE236"/>
      <c r="OF236"/>
      <c r="OG236"/>
      <c r="OH236"/>
      <c r="OI236"/>
      <c r="OJ236"/>
      <c r="OK236"/>
      <c r="OL236"/>
      <c r="OM236"/>
      <c r="ON236"/>
      <c r="OO236"/>
      <c r="OP236"/>
      <c r="OQ236"/>
      <c r="OR236"/>
      <c r="OS236"/>
      <c r="OT236"/>
      <c r="OU236"/>
      <c r="OV236"/>
      <c r="OW236"/>
      <c r="OX236"/>
      <c r="OY236"/>
      <c r="OZ236"/>
      <c r="PA236"/>
      <c r="PB236"/>
      <c r="PC236"/>
      <c r="PD236"/>
      <c r="PE236"/>
      <c r="PF236"/>
      <c r="PG236"/>
      <c r="PH236"/>
      <c r="PI236"/>
      <c r="PJ236"/>
      <c r="PK236"/>
      <c r="PL236"/>
      <c r="PM236"/>
      <c r="PN236"/>
      <c r="PO236"/>
      <c r="PP236"/>
      <c r="PQ236"/>
      <c r="PR236"/>
      <c r="PS236"/>
      <c r="PT236"/>
      <c r="PU236"/>
      <c r="PV236"/>
      <c r="PW236"/>
      <c r="PX236"/>
      <c r="PY236"/>
      <c r="PZ236"/>
      <c r="QA236"/>
      <c r="QB236"/>
      <c r="QC236"/>
      <c r="QD236"/>
      <c r="QE236"/>
      <c r="QF236"/>
      <c r="QG236"/>
      <c r="QH236"/>
      <c r="QI236"/>
      <c r="QJ236"/>
      <c r="QK236"/>
      <c r="QL236"/>
      <c r="QM236"/>
      <c r="QN236"/>
      <c r="QO236"/>
      <c r="QP236"/>
      <c r="QQ236"/>
      <c r="QR236"/>
      <c r="QS236"/>
      <c r="QT236"/>
      <c r="QU236"/>
      <c r="QV236"/>
      <c r="QW236"/>
      <c r="QX236"/>
      <c r="QY236"/>
      <c r="QZ236"/>
      <c r="RA236"/>
      <c r="RB236"/>
      <c r="RC236"/>
      <c r="RD236"/>
      <c r="RE236"/>
      <c r="RF236"/>
      <c r="RG236"/>
      <c r="RH236"/>
      <c r="RI236"/>
      <c r="RJ236"/>
      <c r="RK236"/>
      <c r="RL236"/>
      <c r="RM236"/>
      <c r="RN236"/>
      <c r="RO236"/>
      <c r="RP236"/>
      <c r="RQ236"/>
      <c r="RR236"/>
      <c r="RS236"/>
      <c r="RT236"/>
      <c r="RU236"/>
      <c r="RV236"/>
      <c r="RW236"/>
      <c r="RX236"/>
      <c r="RY236"/>
      <c r="RZ236"/>
      <c r="SA236"/>
      <c r="SB236"/>
      <c r="SC236"/>
      <c r="SD236"/>
      <c r="SE236"/>
      <c r="SF236"/>
      <c r="SG236"/>
      <c r="SH236"/>
      <c r="SI236"/>
      <c r="SJ236"/>
      <c r="SK236"/>
      <c r="SL236"/>
      <c r="SM236"/>
      <c r="SN236"/>
      <c r="SO236"/>
      <c r="SP236"/>
      <c r="SQ236"/>
      <c r="SR236"/>
      <c r="SS236"/>
      <c r="ST236"/>
      <c r="SU236"/>
      <c r="SV236"/>
      <c r="SW236"/>
      <c r="SX236"/>
      <c r="SY236"/>
      <c r="SZ236"/>
      <c r="TA236"/>
      <c r="TB236"/>
      <c r="TC236"/>
      <c r="TD236"/>
      <c r="TE236"/>
      <c r="TF236"/>
      <c r="TG236"/>
      <c r="TH236"/>
      <c r="TI236"/>
      <c r="TJ236"/>
      <c r="TK236"/>
      <c r="TL236"/>
      <c r="TM236"/>
      <c r="TN236"/>
      <c r="TO236"/>
      <c r="TP236"/>
      <c r="TQ236"/>
      <c r="TR236"/>
      <c r="TS236"/>
      <c r="TT236"/>
      <c r="TU236"/>
      <c r="TV236"/>
      <c r="TW236"/>
      <c r="TX236"/>
      <c r="TY236"/>
      <c r="TZ236"/>
      <c r="UA236"/>
      <c r="UB236"/>
      <c r="UC236"/>
      <c r="UD236"/>
      <c r="UE236"/>
      <c r="UF236"/>
      <c r="UG236"/>
      <c r="UH236"/>
      <c r="UI236"/>
      <c r="UJ236"/>
      <c r="UK236"/>
      <c r="UL236"/>
      <c r="UM236"/>
      <c r="UN236"/>
      <c r="UO236"/>
      <c r="UP236"/>
      <c r="UQ236"/>
      <c r="UR236"/>
      <c r="US236"/>
      <c r="UT236"/>
      <c r="UU236"/>
      <c r="UV236"/>
      <c r="UW236"/>
      <c r="UX236"/>
      <c r="UY236"/>
      <c r="UZ236"/>
      <c r="VA236"/>
      <c r="VB236"/>
      <c r="VC236"/>
      <c r="VD236"/>
      <c r="VE236"/>
      <c r="VF236"/>
      <c r="VG236"/>
      <c r="VH236"/>
      <c r="VI236"/>
      <c r="VJ236"/>
      <c r="VK236"/>
      <c r="VL236"/>
      <c r="VM236"/>
      <c r="VN236"/>
      <c r="VO236"/>
      <c r="VP236"/>
      <c r="VQ236"/>
      <c r="VR236"/>
      <c r="VS236"/>
      <c r="VT236"/>
      <c r="VU236"/>
      <c r="VV236"/>
      <c r="VW236"/>
      <c r="VX236"/>
      <c r="VY236"/>
      <c r="VZ236"/>
      <c r="WA236"/>
      <c r="WB236"/>
      <c r="WC236"/>
      <c r="WD236"/>
      <c r="WE236"/>
      <c r="WF236"/>
      <c r="WG236"/>
      <c r="WH236"/>
      <c r="WI236"/>
      <c r="WJ236"/>
      <c r="WK236"/>
      <c r="WL236"/>
      <c r="WM236"/>
      <c r="WN236"/>
      <c r="WO236"/>
      <c r="WP236"/>
      <c r="WQ236"/>
      <c r="WR236"/>
      <c r="WS236"/>
      <c r="WT236"/>
      <c r="WU236"/>
      <c r="WV236"/>
      <c r="WW236"/>
      <c r="WX236"/>
      <c r="WY236"/>
      <c r="WZ236"/>
      <c r="XA236"/>
      <c r="XB236"/>
      <c r="XC236"/>
      <c r="XD236"/>
      <c r="XE236"/>
      <c r="XF236"/>
      <c r="XG236"/>
      <c r="XH236"/>
      <c r="XI236"/>
      <c r="XJ236"/>
      <c r="XK236"/>
      <c r="XL236"/>
      <c r="XM236"/>
      <c r="XN236"/>
      <c r="XO236"/>
      <c r="XP236"/>
      <c r="XQ236"/>
      <c r="XR236"/>
      <c r="XS236"/>
      <c r="XT236"/>
      <c r="XU236"/>
      <c r="XV236"/>
      <c r="XW236"/>
      <c r="XX236"/>
      <c r="XY236"/>
      <c r="XZ236"/>
      <c r="YA236"/>
      <c r="YB236"/>
      <c r="YC236"/>
      <c r="YD236"/>
      <c r="YE236"/>
      <c r="YF236"/>
      <c r="YG236"/>
      <c r="YH236"/>
      <c r="YI236"/>
      <c r="YJ236"/>
      <c r="YK236"/>
      <c r="YL236"/>
      <c r="YM236"/>
      <c r="YN236"/>
      <c r="YO236"/>
      <c r="YP236"/>
      <c r="YQ236"/>
      <c r="YR236"/>
      <c r="YS236"/>
      <c r="YT236"/>
      <c r="YU236"/>
      <c r="YV236"/>
      <c r="YW236"/>
      <c r="YX236"/>
      <c r="YY236"/>
      <c r="YZ236"/>
      <c r="ZA236"/>
      <c r="ZB236"/>
      <c r="ZC236"/>
      <c r="ZD236"/>
      <c r="ZE236"/>
      <c r="ZF236"/>
      <c r="ZG236"/>
      <c r="ZH236"/>
      <c r="ZI236"/>
      <c r="ZJ236"/>
      <c r="ZK236"/>
      <c r="ZL236"/>
      <c r="ZM236"/>
      <c r="ZN236"/>
      <c r="ZO236"/>
      <c r="ZP236"/>
      <c r="ZQ236"/>
      <c r="ZR236"/>
      <c r="ZS236"/>
      <c r="ZT236"/>
      <c r="ZU236"/>
      <c r="ZV236"/>
      <c r="ZW236"/>
      <c r="ZX236"/>
      <c r="ZY236"/>
      <c r="ZZ236"/>
    </row>
    <row r="237" spans="1:702" s="18" customFormat="1">
      <c r="A237" s="16" t="s">
        <v>68</v>
      </c>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c r="KT237"/>
      <c r="KU237"/>
      <c r="KV237"/>
      <c r="KW237"/>
      <c r="KX237"/>
      <c r="KY237"/>
      <c r="KZ237"/>
      <c r="LA237"/>
      <c r="LB237"/>
      <c r="LC237"/>
      <c r="LD237"/>
      <c r="LE237"/>
      <c r="LF237"/>
      <c r="LG237"/>
      <c r="LH237"/>
      <c r="LI237"/>
      <c r="LJ237"/>
      <c r="LK237"/>
      <c r="LL237"/>
      <c r="LM237"/>
      <c r="LN237"/>
      <c r="LO237"/>
      <c r="LP237"/>
      <c r="LQ237"/>
      <c r="LR237"/>
      <c r="LS237"/>
      <c r="LT237"/>
      <c r="LU237"/>
      <c r="LV237"/>
      <c r="LW237"/>
      <c r="LX237"/>
      <c r="LY237"/>
      <c r="LZ237"/>
      <c r="MA237"/>
      <c r="MB237"/>
      <c r="MC237"/>
      <c r="MD237"/>
      <c r="ME237"/>
      <c r="MF237"/>
      <c r="MG237"/>
      <c r="MH237"/>
      <c r="MI237"/>
      <c r="MJ237"/>
      <c r="MK237"/>
      <c r="ML237"/>
      <c r="MM237"/>
      <c r="MN237"/>
      <c r="MO237"/>
      <c r="MP237"/>
      <c r="MQ237"/>
      <c r="MR237"/>
      <c r="MS237"/>
      <c r="MT237"/>
      <c r="MU237"/>
      <c r="MV237"/>
      <c r="MW237"/>
      <c r="MX237"/>
      <c r="MY237"/>
      <c r="MZ237"/>
      <c r="NA237"/>
      <c r="NB237"/>
      <c r="NC237"/>
      <c r="ND237"/>
      <c r="NE237"/>
      <c r="NF237"/>
      <c r="NG237"/>
      <c r="NH237"/>
      <c r="NI237"/>
      <c r="NJ237"/>
      <c r="NK237"/>
      <c r="NL237"/>
      <c r="NM237"/>
      <c r="NN237"/>
      <c r="NO237"/>
      <c r="NP237"/>
      <c r="NQ237"/>
      <c r="NR237"/>
      <c r="NS237"/>
      <c r="NT237"/>
      <c r="NU237"/>
      <c r="NV237"/>
      <c r="NW237"/>
      <c r="NX237"/>
      <c r="NY237"/>
      <c r="NZ237"/>
      <c r="OA237"/>
      <c r="OB237"/>
      <c r="OC237"/>
      <c r="OD237"/>
      <c r="OE237"/>
      <c r="OF237"/>
      <c r="OG237"/>
      <c r="OH237"/>
      <c r="OI237"/>
      <c r="OJ237"/>
      <c r="OK237"/>
      <c r="OL237"/>
      <c r="OM237"/>
      <c r="ON237"/>
      <c r="OO237"/>
      <c r="OP237"/>
      <c r="OQ237"/>
      <c r="OR237"/>
      <c r="OS237"/>
      <c r="OT237"/>
      <c r="OU237"/>
      <c r="OV237"/>
      <c r="OW237"/>
      <c r="OX237"/>
      <c r="OY237"/>
      <c r="OZ237"/>
      <c r="PA237"/>
      <c r="PB237"/>
      <c r="PC237"/>
      <c r="PD237"/>
      <c r="PE237"/>
      <c r="PF237"/>
      <c r="PG237"/>
      <c r="PH237"/>
      <c r="PI237"/>
      <c r="PJ237"/>
      <c r="PK237"/>
      <c r="PL237"/>
      <c r="PM237"/>
      <c r="PN237"/>
      <c r="PO237"/>
      <c r="PP237"/>
      <c r="PQ237"/>
      <c r="PR237"/>
      <c r="PS237"/>
      <c r="PT237"/>
      <c r="PU237"/>
      <c r="PV237"/>
      <c r="PW237"/>
      <c r="PX237"/>
      <c r="PY237"/>
      <c r="PZ237"/>
      <c r="QA237"/>
      <c r="QB237"/>
      <c r="QC237"/>
      <c r="QD237"/>
      <c r="QE237"/>
      <c r="QF237"/>
      <c r="QG237"/>
      <c r="QH237"/>
      <c r="QI237"/>
      <c r="QJ237"/>
      <c r="QK237"/>
      <c r="QL237"/>
      <c r="QM237"/>
      <c r="QN237"/>
      <c r="QO237"/>
      <c r="QP237"/>
      <c r="QQ237"/>
      <c r="QR237"/>
      <c r="QS237"/>
      <c r="QT237"/>
      <c r="QU237"/>
      <c r="QV237"/>
      <c r="QW237"/>
      <c r="QX237"/>
      <c r="QY237"/>
      <c r="QZ237"/>
      <c r="RA237"/>
      <c r="RB237"/>
      <c r="RC237"/>
      <c r="RD237"/>
      <c r="RE237"/>
      <c r="RF237"/>
      <c r="RG237"/>
      <c r="RH237"/>
      <c r="RI237"/>
      <c r="RJ237"/>
      <c r="RK237"/>
      <c r="RL237"/>
      <c r="RM237"/>
      <c r="RN237"/>
      <c r="RO237"/>
      <c r="RP237"/>
      <c r="RQ237"/>
      <c r="RR237"/>
      <c r="RS237"/>
      <c r="RT237"/>
      <c r="RU237"/>
      <c r="RV237"/>
      <c r="RW237"/>
      <c r="RX237"/>
      <c r="RY237"/>
      <c r="RZ237"/>
      <c r="SA237"/>
      <c r="SB237"/>
      <c r="SC237"/>
      <c r="SD237"/>
      <c r="SE237"/>
      <c r="SF237"/>
      <c r="SG237"/>
      <c r="SH237"/>
      <c r="SI237"/>
      <c r="SJ237"/>
      <c r="SK237"/>
      <c r="SL237"/>
      <c r="SM237"/>
      <c r="SN237"/>
      <c r="SO237"/>
      <c r="SP237"/>
      <c r="SQ237"/>
      <c r="SR237"/>
      <c r="SS237"/>
      <c r="ST237"/>
      <c r="SU237"/>
      <c r="SV237"/>
      <c r="SW237"/>
      <c r="SX237"/>
      <c r="SY237"/>
      <c r="SZ237"/>
      <c r="TA237"/>
      <c r="TB237"/>
      <c r="TC237"/>
      <c r="TD237"/>
      <c r="TE237"/>
      <c r="TF237"/>
      <c r="TG237"/>
      <c r="TH237"/>
      <c r="TI237"/>
      <c r="TJ237"/>
      <c r="TK237"/>
      <c r="TL237"/>
      <c r="TM237"/>
      <c r="TN237"/>
      <c r="TO237"/>
      <c r="TP237"/>
      <c r="TQ237"/>
      <c r="TR237"/>
      <c r="TS237"/>
      <c r="TT237"/>
      <c r="TU237"/>
      <c r="TV237"/>
      <c r="TW237"/>
      <c r="TX237"/>
      <c r="TY237"/>
      <c r="TZ237"/>
      <c r="UA237"/>
      <c r="UB237"/>
      <c r="UC237"/>
      <c r="UD237"/>
      <c r="UE237"/>
      <c r="UF237"/>
      <c r="UG237"/>
      <c r="UH237"/>
      <c r="UI237"/>
      <c r="UJ237"/>
      <c r="UK237"/>
      <c r="UL237"/>
      <c r="UM237"/>
      <c r="UN237"/>
      <c r="UO237"/>
      <c r="UP237"/>
      <c r="UQ237"/>
      <c r="UR237"/>
      <c r="US237"/>
      <c r="UT237"/>
      <c r="UU237"/>
      <c r="UV237"/>
      <c r="UW237"/>
      <c r="UX237"/>
      <c r="UY237"/>
      <c r="UZ237"/>
      <c r="VA237"/>
      <c r="VB237"/>
      <c r="VC237"/>
      <c r="VD237"/>
      <c r="VE237"/>
      <c r="VF237"/>
      <c r="VG237"/>
      <c r="VH237"/>
      <c r="VI237"/>
      <c r="VJ237"/>
      <c r="VK237"/>
      <c r="VL237"/>
      <c r="VM237"/>
      <c r="VN237"/>
      <c r="VO237"/>
      <c r="VP237"/>
      <c r="VQ237"/>
      <c r="VR237"/>
      <c r="VS237"/>
      <c r="VT237"/>
      <c r="VU237"/>
      <c r="VV237"/>
      <c r="VW237"/>
      <c r="VX237"/>
      <c r="VY237"/>
      <c r="VZ237"/>
      <c r="WA237"/>
      <c r="WB237"/>
      <c r="WC237"/>
      <c r="WD237"/>
      <c r="WE237"/>
      <c r="WF237"/>
      <c r="WG237"/>
      <c r="WH237"/>
      <c r="WI237"/>
      <c r="WJ237"/>
      <c r="WK237"/>
      <c r="WL237"/>
      <c r="WM237"/>
      <c r="WN237"/>
      <c r="WO237"/>
      <c r="WP237"/>
      <c r="WQ237"/>
      <c r="WR237"/>
      <c r="WS237"/>
      <c r="WT237"/>
      <c r="WU237"/>
      <c r="WV237"/>
      <c r="WW237"/>
      <c r="WX237"/>
      <c r="WY237"/>
      <c r="WZ237"/>
      <c r="XA237"/>
      <c r="XB237"/>
      <c r="XC237"/>
      <c r="XD237"/>
      <c r="XE237"/>
      <c r="XF237"/>
      <c r="XG237"/>
      <c r="XH237"/>
      <c r="XI237"/>
      <c r="XJ237"/>
      <c r="XK237"/>
      <c r="XL237"/>
      <c r="XM237"/>
      <c r="XN237"/>
      <c r="XO237"/>
      <c r="XP237"/>
      <c r="XQ237"/>
      <c r="XR237"/>
      <c r="XS237"/>
      <c r="XT237"/>
      <c r="XU237"/>
      <c r="XV237"/>
      <c r="XW237"/>
      <c r="XX237"/>
      <c r="XY237"/>
      <c r="XZ237"/>
      <c r="YA237"/>
      <c r="YB237"/>
      <c r="YC237"/>
      <c r="YD237"/>
      <c r="YE237"/>
      <c r="YF237"/>
      <c r="YG237"/>
      <c r="YH237"/>
      <c r="YI237"/>
      <c r="YJ237"/>
      <c r="YK237"/>
      <c r="YL237"/>
      <c r="YM237"/>
      <c r="YN237"/>
      <c r="YO237"/>
      <c r="YP237"/>
      <c r="YQ237"/>
      <c r="YR237"/>
      <c r="YS237"/>
      <c r="YT237"/>
      <c r="YU237"/>
      <c r="YV237"/>
      <c r="YW237"/>
      <c r="YX237"/>
      <c r="YY237"/>
      <c r="YZ237"/>
      <c r="ZA237"/>
      <c r="ZB237"/>
      <c r="ZC237"/>
      <c r="ZD237"/>
      <c r="ZE237"/>
      <c r="ZF237"/>
      <c r="ZG237"/>
      <c r="ZH237"/>
      <c r="ZI237"/>
      <c r="ZJ237"/>
      <c r="ZK237"/>
      <c r="ZL237"/>
      <c r="ZM237"/>
      <c r="ZN237"/>
      <c r="ZO237"/>
      <c r="ZP237"/>
      <c r="ZQ237"/>
      <c r="ZR237"/>
      <c r="ZS237"/>
      <c r="ZT237"/>
      <c r="ZU237"/>
      <c r="ZV237"/>
      <c r="ZW237"/>
      <c r="ZX237"/>
      <c r="ZY237"/>
      <c r="ZZ237"/>
    </row>
    <row r="238" spans="1:702" s="18" customFormat="1">
      <c r="A238" s="16" t="s">
        <v>69</v>
      </c>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c r="KT238"/>
      <c r="KU238"/>
      <c r="KV238"/>
      <c r="KW238"/>
      <c r="KX238"/>
      <c r="KY238"/>
      <c r="KZ238"/>
      <c r="LA238"/>
      <c r="LB238"/>
      <c r="LC238"/>
      <c r="LD238"/>
      <c r="LE238"/>
      <c r="LF238"/>
      <c r="LG238"/>
      <c r="LH238"/>
      <c r="LI238"/>
      <c r="LJ238"/>
      <c r="LK238"/>
      <c r="LL238"/>
      <c r="LM238"/>
      <c r="LN238"/>
      <c r="LO238"/>
      <c r="LP238"/>
      <c r="LQ238"/>
      <c r="LR238"/>
      <c r="LS238"/>
      <c r="LT238"/>
      <c r="LU238"/>
      <c r="LV238"/>
      <c r="LW238"/>
      <c r="LX238"/>
      <c r="LY238"/>
      <c r="LZ238"/>
      <c r="MA238"/>
      <c r="MB238"/>
      <c r="MC238"/>
      <c r="MD238"/>
      <c r="ME238"/>
      <c r="MF238"/>
      <c r="MG238"/>
      <c r="MH238"/>
      <c r="MI238"/>
      <c r="MJ238"/>
      <c r="MK238"/>
      <c r="ML238"/>
      <c r="MM238"/>
      <c r="MN238"/>
      <c r="MO238"/>
      <c r="MP238"/>
      <c r="MQ238"/>
      <c r="MR238"/>
      <c r="MS238"/>
      <c r="MT238"/>
      <c r="MU238"/>
      <c r="MV238"/>
      <c r="MW238"/>
      <c r="MX238"/>
      <c r="MY238"/>
      <c r="MZ238"/>
      <c r="NA238"/>
      <c r="NB238"/>
      <c r="NC238"/>
      <c r="ND238"/>
      <c r="NE238"/>
      <c r="NF238"/>
      <c r="NG238"/>
      <c r="NH238"/>
      <c r="NI238"/>
      <c r="NJ238"/>
      <c r="NK238"/>
      <c r="NL238"/>
      <c r="NM238"/>
      <c r="NN238"/>
      <c r="NO238"/>
      <c r="NP238"/>
      <c r="NQ238"/>
      <c r="NR238"/>
      <c r="NS238"/>
      <c r="NT238"/>
      <c r="NU238"/>
      <c r="NV238"/>
      <c r="NW238"/>
      <c r="NX238"/>
      <c r="NY238"/>
      <c r="NZ238"/>
      <c r="OA238"/>
      <c r="OB238"/>
      <c r="OC238"/>
      <c r="OD238"/>
      <c r="OE238"/>
      <c r="OF238"/>
      <c r="OG238"/>
      <c r="OH238"/>
      <c r="OI238"/>
      <c r="OJ238"/>
      <c r="OK238"/>
      <c r="OL238"/>
      <c r="OM238"/>
      <c r="ON238"/>
      <c r="OO238"/>
      <c r="OP238"/>
      <c r="OQ238"/>
      <c r="OR238"/>
      <c r="OS238"/>
      <c r="OT238"/>
      <c r="OU238"/>
      <c r="OV238"/>
      <c r="OW238"/>
      <c r="OX238"/>
      <c r="OY238"/>
      <c r="OZ238"/>
      <c r="PA238"/>
      <c r="PB238"/>
      <c r="PC238"/>
      <c r="PD238"/>
      <c r="PE238"/>
      <c r="PF238"/>
      <c r="PG238"/>
      <c r="PH238"/>
      <c r="PI238"/>
      <c r="PJ238"/>
      <c r="PK238"/>
      <c r="PL238"/>
      <c r="PM238"/>
      <c r="PN238"/>
      <c r="PO238"/>
      <c r="PP238"/>
      <c r="PQ238"/>
      <c r="PR238"/>
      <c r="PS238"/>
      <c r="PT238"/>
      <c r="PU238"/>
      <c r="PV238"/>
      <c r="PW238"/>
      <c r="PX238"/>
      <c r="PY238"/>
      <c r="PZ238"/>
      <c r="QA238"/>
      <c r="QB238"/>
      <c r="QC238"/>
      <c r="QD238"/>
      <c r="QE238"/>
      <c r="QF238"/>
      <c r="QG238"/>
      <c r="QH238"/>
      <c r="QI238"/>
      <c r="QJ238"/>
      <c r="QK238"/>
      <c r="QL238"/>
      <c r="QM238"/>
      <c r="QN238"/>
      <c r="QO238"/>
      <c r="QP238"/>
      <c r="QQ238"/>
      <c r="QR238"/>
      <c r="QS238"/>
      <c r="QT238"/>
      <c r="QU238"/>
      <c r="QV238"/>
      <c r="QW238"/>
      <c r="QX238"/>
      <c r="QY238"/>
      <c r="QZ238"/>
      <c r="RA238"/>
      <c r="RB238"/>
      <c r="RC238"/>
      <c r="RD238"/>
      <c r="RE238"/>
      <c r="RF238"/>
      <c r="RG238"/>
      <c r="RH238"/>
      <c r="RI238"/>
      <c r="RJ238"/>
      <c r="RK238"/>
      <c r="RL238"/>
      <c r="RM238"/>
      <c r="RN238"/>
      <c r="RO238"/>
      <c r="RP238"/>
      <c r="RQ238"/>
      <c r="RR238"/>
      <c r="RS238"/>
      <c r="RT238"/>
      <c r="RU238"/>
      <c r="RV238"/>
      <c r="RW238"/>
      <c r="RX238"/>
      <c r="RY238"/>
      <c r="RZ238"/>
      <c r="SA238"/>
      <c r="SB238"/>
      <c r="SC238"/>
      <c r="SD238"/>
      <c r="SE238"/>
      <c r="SF238"/>
      <c r="SG238"/>
      <c r="SH238"/>
      <c r="SI238"/>
      <c r="SJ238"/>
      <c r="SK238"/>
      <c r="SL238"/>
      <c r="SM238"/>
      <c r="SN238"/>
      <c r="SO238"/>
      <c r="SP238"/>
      <c r="SQ238"/>
      <c r="SR238"/>
      <c r="SS238"/>
      <c r="ST238"/>
      <c r="SU238"/>
      <c r="SV238"/>
      <c r="SW238"/>
      <c r="SX238"/>
      <c r="SY238"/>
      <c r="SZ238"/>
      <c r="TA238"/>
      <c r="TB238"/>
      <c r="TC238"/>
      <c r="TD238"/>
      <c r="TE238"/>
      <c r="TF238"/>
      <c r="TG238"/>
      <c r="TH238"/>
      <c r="TI238"/>
      <c r="TJ238"/>
      <c r="TK238"/>
      <c r="TL238"/>
      <c r="TM238"/>
      <c r="TN238"/>
      <c r="TO238"/>
      <c r="TP238"/>
      <c r="TQ238"/>
      <c r="TR238"/>
      <c r="TS238"/>
      <c r="TT238"/>
      <c r="TU238"/>
      <c r="TV238"/>
      <c r="TW238"/>
      <c r="TX238"/>
      <c r="TY238"/>
      <c r="TZ238"/>
      <c r="UA238"/>
      <c r="UB238"/>
      <c r="UC238"/>
      <c r="UD238"/>
      <c r="UE238"/>
      <c r="UF238"/>
      <c r="UG238"/>
      <c r="UH238"/>
      <c r="UI238"/>
      <c r="UJ238"/>
      <c r="UK238"/>
      <c r="UL238"/>
      <c r="UM238"/>
      <c r="UN238"/>
      <c r="UO238"/>
      <c r="UP238"/>
      <c r="UQ238"/>
      <c r="UR238"/>
      <c r="US238"/>
      <c r="UT238"/>
      <c r="UU238"/>
      <c r="UV238"/>
      <c r="UW238"/>
      <c r="UX238"/>
      <c r="UY238"/>
      <c r="UZ238"/>
      <c r="VA238"/>
      <c r="VB238"/>
      <c r="VC238"/>
      <c r="VD238"/>
      <c r="VE238"/>
      <c r="VF238"/>
      <c r="VG238"/>
      <c r="VH238"/>
      <c r="VI238"/>
      <c r="VJ238"/>
      <c r="VK238"/>
      <c r="VL238"/>
      <c r="VM238"/>
      <c r="VN238"/>
      <c r="VO238"/>
      <c r="VP238"/>
      <c r="VQ238"/>
      <c r="VR238"/>
      <c r="VS238"/>
      <c r="VT238"/>
      <c r="VU238"/>
      <c r="VV238"/>
      <c r="VW238"/>
      <c r="VX238"/>
      <c r="VY238"/>
      <c r="VZ238"/>
      <c r="WA238"/>
      <c r="WB238"/>
      <c r="WC238"/>
      <c r="WD238"/>
      <c r="WE238"/>
      <c r="WF238"/>
      <c r="WG238"/>
      <c r="WH238"/>
      <c r="WI238"/>
      <c r="WJ238"/>
      <c r="WK238"/>
      <c r="WL238"/>
      <c r="WM238"/>
      <c r="WN238"/>
      <c r="WO238"/>
      <c r="WP238"/>
      <c r="WQ238"/>
      <c r="WR238"/>
      <c r="WS238"/>
      <c r="WT238"/>
      <c r="WU238"/>
      <c r="WV238"/>
      <c r="WW238"/>
      <c r="WX238"/>
      <c r="WY238"/>
      <c r="WZ238"/>
      <c r="XA238"/>
      <c r="XB238"/>
      <c r="XC238"/>
      <c r="XD238"/>
      <c r="XE238"/>
      <c r="XF238"/>
      <c r="XG238"/>
      <c r="XH238"/>
      <c r="XI238"/>
      <c r="XJ238"/>
      <c r="XK238"/>
      <c r="XL238"/>
      <c r="XM238"/>
      <c r="XN238"/>
      <c r="XO238"/>
      <c r="XP238"/>
      <c r="XQ238"/>
      <c r="XR238"/>
      <c r="XS238"/>
      <c r="XT238"/>
      <c r="XU238"/>
      <c r="XV238"/>
      <c r="XW238"/>
      <c r="XX238"/>
      <c r="XY238"/>
      <c r="XZ238"/>
      <c r="YA238"/>
      <c r="YB238"/>
      <c r="YC238"/>
      <c r="YD238"/>
      <c r="YE238"/>
      <c r="YF238"/>
      <c r="YG238"/>
      <c r="YH238"/>
      <c r="YI238"/>
      <c r="YJ238"/>
      <c r="YK238"/>
      <c r="YL238"/>
      <c r="YM238"/>
      <c r="YN238"/>
      <c r="YO238"/>
      <c r="YP238"/>
      <c r="YQ238"/>
      <c r="YR238"/>
      <c r="YS238"/>
      <c r="YT238"/>
      <c r="YU238"/>
      <c r="YV238"/>
      <c r="YW238"/>
      <c r="YX238"/>
      <c r="YY238"/>
      <c r="YZ238"/>
      <c r="ZA238"/>
      <c r="ZB238"/>
      <c r="ZC238"/>
      <c r="ZD238"/>
      <c r="ZE238"/>
      <c r="ZF238"/>
      <c r="ZG238"/>
      <c r="ZH238"/>
      <c r="ZI238"/>
      <c r="ZJ238"/>
      <c r="ZK238"/>
      <c r="ZL238"/>
      <c r="ZM238"/>
      <c r="ZN238"/>
      <c r="ZO238"/>
      <c r="ZP238"/>
      <c r="ZQ238"/>
      <c r="ZR238"/>
      <c r="ZS238"/>
      <c r="ZT238"/>
      <c r="ZU238"/>
      <c r="ZV238"/>
      <c r="ZW238"/>
      <c r="ZX238"/>
      <c r="ZY238"/>
      <c r="ZZ238"/>
    </row>
    <row r="239" spans="1:702" s="18" customFormat="1">
      <c r="A239" s="16" t="s">
        <v>189</v>
      </c>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c r="LQ239"/>
      <c r="LR239"/>
      <c r="LS239"/>
      <c r="LT239"/>
      <c r="LU239"/>
      <c r="LV239"/>
      <c r="LW239"/>
      <c r="LX239"/>
      <c r="LY239"/>
      <c r="LZ239"/>
      <c r="MA239"/>
      <c r="MB239"/>
      <c r="MC239"/>
      <c r="MD239"/>
      <c r="ME239"/>
      <c r="MF239"/>
      <c r="MG239"/>
      <c r="MH239"/>
      <c r="MI239"/>
      <c r="MJ239"/>
      <c r="MK239"/>
      <c r="ML239"/>
      <c r="MM239"/>
      <c r="MN239"/>
      <c r="MO239"/>
      <c r="MP239"/>
      <c r="MQ239"/>
      <c r="MR239"/>
      <c r="MS239"/>
      <c r="MT239"/>
      <c r="MU239"/>
      <c r="MV239"/>
      <c r="MW239"/>
      <c r="MX239"/>
      <c r="MY239"/>
      <c r="MZ239"/>
      <c r="NA239"/>
      <c r="NB239"/>
      <c r="NC239"/>
      <c r="ND239"/>
      <c r="NE239"/>
      <c r="NF239"/>
      <c r="NG239"/>
      <c r="NH239"/>
      <c r="NI239"/>
      <c r="NJ239"/>
      <c r="NK239"/>
      <c r="NL239"/>
      <c r="NM239"/>
      <c r="NN239"/>
      <c r="NO239"/>
      <c r="NP239"/>
      <c r="NQ239"/>
      <c r="NR239"/>
      <c r="NS239"/>
      <c r="NT239"/>
      <c r="NU239"/>
      <c r="NV239"/>
      <c r="NW239"/>
      <c r="NX239"/>
      <c r="NY239"/>
      <c r="NZ239"/>
      <c r="OA239"/>
      <c r="OB239"/>
      <c r="OC239"/>
      <c r="OD239"/>
      <c r="OE239"/>
      <c r="OF239"/>
      <c r="OG239"/>
      <c r="OH239"/>
      <c r="OI239"/>
      <c r="OJ239"/>
      <c r="OK239"/>
      <c r="OL239"/>
      <c r="OM239"/>
      <c r="ON239"/>
      <c r="OO239"/>
      <c r="OP239"/>
      <c r="OQ239"/>
      <c r="OR239"/>
      <c r="OS239"/>
      <c r="OT239"/>
      <c r="OU239"/>
      <c r="OV239"/>
      <c r="OW239"/>
      <c r="OX239"/>
      <c r="OY239"/>
      <c r="OZ239"/>
      <c r="PA239"/>
      <c r="PB239"/>
      <c r="PC239"/>
      <c r="PD239"/>
      <c r="PE239"/>
      <c r="PF239"/>
      <c r="PG239"/>
      <c r="PH239"/>
      <c r="PI239"/>
      <c r="PJ239"/>
      <c r="PK239"/>
      <c r="PL239"/>
      <c r="PM239"/>
      <c r="PN239"/>
      <c r="PO239"/>
      <c r="PP239"/>
      <c r="PQ239"/>
      <c r="PR239"/>
      <c r="PS239"/>
      <c r="PT239"/>
      <c r="PU239"/>
      <c r="PV239"/>
      <c r="PW239"/>
      <c r="PX239"/>
      <c r="PY239"/>
      <c r="PZ239"/>
      <c r="QA239"/>
      <c r="QB239"/>
      <c r="QC239"/>
      <c r="QD239"/>
      <c r="QE239"/>
      <c r="QF239"/>
      <c r="QG239"/>
      <c r="QH239"/>
      <c r="QI239"/>
      <c r="QJ239"/>
      <c r="QK239"/>
      <c r="QL239"/>
      <c r="QM239"/>
      <c r="QN239"/>
      <c r="QO239"/>
      <c r="QP239"/>
      <c r="QQ239"/>
      <c r="QR239"/>
      <c r="QS239"/>
      <c r="QT239"/>
      <c r="QU239"/>
      <c r="QV239"/>
      <c r="QW239"/>
      <c r="QX239"/>
      <c r="QY239"/>
      <c r="QZ239"/>
      <c r="RA239"/>
      <c r="RB239"/>
      <c r="RC239"/>
      <c r="RD239"/>
      <c r="RE239"/>
      <c r="RF239"/>
      <c r="RG239"/>
      <c r="RH239"/>
      <c r="RI239"/>
      <c r="RJ239"/>
      <c r="RK239"/>
      <c r="RL239"/>
      <c r="RM239"/>
      <c r="RN239"/>
      <c r="RO239"/>
      <c r="RP239"/>
      <c r="RQ239"/>
      <c r="RR239"/>
      <c r="RS239"/>
      <c r="RT239"/>
      <c r="RU239"/>
      <c r="RV239"/>
      <c r="RW239"/>
      <c r="RX239"/>
      <c r="RY239"/>
      <c r="RZ239"/>
      <c r="SA239"/>
      <c r="SB239"/>
      <c r="SC239"/>
      <c r="SD239"/>
      <c r="SE239"/>
      <c r="SF239"/>
      <c r="SG239"/>
      <c r="SH239"/>
      <c r="SI239"/>
      <c r="SJ239"/>
      <c r="SK239"/>
      <c r="SL239"/>
      <c r="SM239"/>
      <c r="SN239"/>
      <c r="SO239"/>
      <c r="SP239"/>
      <c r="SQ239"/>
      <c r="SR239"/>
      <c r="SS239"/>
      <c r="ST239"/>
      <c r="SU239"/>
      <c r="SV239"/>
      <c r="SW239"/>
      <c r="SX239"/>
      <c r="SY239"/>
      <c r="SZ239"/>
      <c r="TA239"/>
      <c r="TB239"/>
      <c r="TC239"/>
      <c r="TD239"/>
      <c r="TE239"/>
      <c r="TF239"/>
      <c r="TG239"/>
      <c r="TH239"/>
      <c r="TI239"/>
      <c r="TJ239"/>
      <c r="TK239"/>
      <c r="TL239"/>
      <c r="TM239"/>
      <c r="TN239"/>
      <c r="TO239"/>
      <c r="TP239"/>
      <c r="TQ239"/>
      <c r="TR239"/>
      <c r="TS239"/>
      <c r="TT239"/>
      <c r="TU239"/>
      <c r="TV239"/>
      <c r="TW239"/>
      <c r="TX239"/>
      <c r="TY239"/>
      <c r="TZ239"/>
      <c r="UA239"/>
      <c r="UB239"/>
      <c r="UC239"/>
      <c r="UD239"/>
      <c r="UE239"/>
      <c r="UF239"/>
      <c r="UG239"/>
      <c r="UH239"/>
      <c r="UI239"/>
      <c r="UJ239"/>
      <c r="UK239"/>
      <c r="UL239"/>
      <c r="UM239"/>
      <c r="UN239"/>
      <c r="UO239"/>
      <c r="UP239"/>
      <c r="UQ239"/>
      <c r="UR239"/>
      <c r="US239"/>
      <c r="UT239"/>
      <c r="UU239"/>
      <c r="UV239"/>
      <c r="UW239"/>
      <c r="UX239"/>
      <c r="UY239"/>
      <c r="UZ239"/>
      <c r="VA239"/>
      <c r="VB239"/>
      <c r="VC239"/>
      <c r="VD239"/>
      <c r="VE239"/>
      <c r="VF239"/>
      <c r="VG239"/>
      <c r="VH239"/>
      <c r="VI239"/>
      <c r="VJ239"/>
      <c r="VK239"/>
      <c r="VL239"/>
      <c r="VM239"/>
      <c r="VN239"/>
      <c r="VO239"/>
      <c r="VP239"/>
      <c r="VQ239"/>
      <c r="VR239"/>
      <c r="VS239"/>
      <c r="VT239"/>
      <c r="VU239"/>
      <c r="VV239"/>
      <c r="VW239"/>
      <c r="VX239"/>
      <c r="VY239"/>
      <c r="VZ239"/>
      <c r="WA239"/>
      <c r="WB239"/>
      <c r="WC239"/>
      <c r="WD239"/>
      <c r="WE239"/>
      <c r="WF239"/>
      <c r="WG239"/>
      <c r="WH239"/>
      <c r="WI239"/>
      <c r="WJ239"/>
      <c r="WK239"/>
      <c r="WL239"/>
      <c r="WM239"/>
      <c r="WN239"/>
      <c r="WO239"/>
      <c r="WP239"/>
      <c r="WQ239"/>
      <c r="WR239"/>
      <c r="WS239"/>
      <c r="WT239"/>
      <c r="WU239"/>
      <c r="WV239"/>
      <c r="WW239"/>
      <c r="WX239"/>
      <c r="WY239"/>
      <c r="WZ239"/>
      <c r="XA239"/>
      <c r="XB239"/>
      <c r="XC239"/>
      <c r="XD239"/>
      <c r="XE239"/>
      <c r="XF239"/>
      <c r="XG239"/>
      <c r="XH239"/>
      <c r="XI239"/>
      <c r="XJ239"/>
      <c r="XK239"/>
      <c r="XL239"/>
      <c r="XM239"/>
      <c r="XN239"/>
      <c r="XO239"/>
      <c r="XP239"/>
      <c r="XQ239"/>
      <c r="XR239"/>
      <c r="XS239"/>
      <c r="XT239"/>
      <c r="XU239"/>
      <c r="XV239"/>
      <c r="XW239"/>
      <c r="XX239"/>
      <c r="XY239"/>
      <c r="XZ239"/>
      <c r="YA239"/>
      <c r="YB239"/>
      <c r="YC239"/>
      <c r="YD239"/>
      <c r="YE239"/>
      <c r="YF239"/>
      <c r="YG239"/>
      <c r="YH239"/>
      <c r="YI239"/>
      <c r="YJ239"/>
      <c r="YK239"/>
      <c r="YL239"/>
      <c r="YM239"/>
      <c r="YN239"/>
      <c r="YO239"/>
      <c r="YP239"/>
      <c r="YQ239"/>
      <c r="YR239"/>
      <c r="YS239"/>
      <c r="YT239"/>
      <c r="YU239"/>
      <c r="YV239"/>
      <c r="YW239"/>
      <c r="YX239"/>
      <c r="YY239"/>
      <c r="YZ239"/>
      <c r="ZA239"/>
      <c r="ZB239"/>
      <c r="ZC239"/>
      <c r="ZD239"/>
      <c r="ZE239"/>
      <c r="ZF239"/>
      <c r="ZG239"/>
      <c r="ZH239"/>
      <c r="ZI239"/>
      <c r="ZJ239"/>
      <c r="ZK239"/>
      <c r="ZL239"/>
      <c r="ZM239"/>
      <c r="ZN239"/>
      <c r="ZO239"/>
      <c r="ZP239"/>
      <c r="ZQ239"/>
      <c r="ZR239"/>
      <c r="ZS239"/>
      <c r="ZT239"/>
      <c r="ZU239"/>
      <c r="ZV239"/>
      <c r="ZW239"/>
      <c r="ZX239"/>
      <c r="ZY239"/>
      <c r="ZZ239"/>
    </row>
    <row r="240" spans="1:702" s="18" customFormat="1">
      <c r="A240" s="63" t="s">
        <v>326</v>
      </c>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c r="LQ240"/>
      <c r="LR240"/>
      <c r="LS240"/>
      <c r="LT240"/>
      <c r="LU240"/>
      <c r="LV240"/>
      <c r="LW240"/>
      <c r="LX240"/>
      <c r="LY240"/>
      <c r="LZ240"/>
      <c r="MA240"/>
      <c r="MB240"/>
      <c r="MC240"/>
      <c r="MD240"/>
      <c r="ME240"/>
      <c r="MF240"/>
      <c r="MG240"/>
      <c r="MH240"/>
      <c r="MI240"/>
      <c r="MJ240"/>
      <c r="MK240"/>
      <c r="ML240"/>
      <c r="MM240"/>
      <c r="MN240"/>
      <c r="MO240"/>
      <c r="MP240"/>
      <c r="MQ240"/>
      <c r="MR240"/>
      <c r="MS240"/>
      <c r="MT240"/>
      <c r="MU240"/>
      <c r="MV240"/>
      <c r="MW240"/>
      <c r="MX240"/>
      <c r="MY240"/>
      <c r="MZ240"/>
      <c r="NA240"/>
      <c r="NB240"/>
      <c r="NC240"/>
      <c r="ND240"/>
      <c r="NE240"/>
      <c r="NF240"/>
      <c r="NG240"/>
      <c r="NH240"/>
      <c r="NI240"/>
      <c r="NJ240"/>
      <c r="NK240"/>
      <c r="NL240"/>
      <c r="NM240"/>
      <c r="NN240"/>
      <c r="NO240"/>
      <c r="NP240"/>
      <c r="NQ240"/>
      <c r="NR240"/>
      <c r="NS240"/>
      <c r="NT240"/>
      <c r="NU240"/>
      <c r="NV240"/>
      <c r="NW240"/>
      <c r="NX240"/>
      <c r="NY240"/>
      <c r="NZ240"/>
      <c r="OA240"/>
      <c r="OB240"/>
      <c r="OC240"/>
      <c r="OD240"/>
      <c r="OE240"/>
      <c r="OF240"/>
      <c r="OG240"/>
      <c r="OH240"/>
      <c r="OI240"/>
      <c r="OJ240"/>
      <c r="OK240"/>
      <c r="OL240"/>
      <c r="OM240"/>
      <c r="ON240"/>
      <c r="OO240"/>
      <c r="OP240"/>
      <c r="OQ240"/>
      <c r="OR240"/>
      <c r="OS240"/>
      <c r="OT240"/>
      <c r="OU240"/>
      <c r="OV240"/>
      <c r="OW240"/>
      <c r="OX240"/>
      <c r="OY240"/>
      <c r="OZ240"/>
      <c r="PA240"/>
      <c r="PB240"/>
      <c r="PC240"/>
      <c r="PD240"/>
      <c r="PE240"/>
      <c r="PF240"/>
      <c r="PG240"/>
      <c r="PH240"/>
      <c r="PI240"/>
      <c r="PJ240"/>
      <c r="PK240"/>
      <c r="PL240"/>
      <c r="PM240"/>
      <c r="PN240"/>
      <c r="PO240"/>
      <c r="PP240"/>
      <c r="PQ240"/>
      <c r="PR240"/>
      <c r="PS240"/>
      <c r="PT240"/>
      <c r="PU240"/>
      <c r="PV240"/>
      <c r="PW240"/>
      <c r="PX240"/>
      <c r="PY240"/>
      <c r="PZ240"/>
      <c r="QA240"/>
      <c r="QB240"/>
      <c r="QC240"/>
      <c r="QD240"/>
      <c r="QE240"/>
      <c r="QF240"/>
      <c r="QG240"/>
      <c r="QH240"/>
      <c r="QI240"/>
      <c r="QJ240"/>
      <c r="QK240"/>
      <c r="QL240"/>
      <c r="QM240"/>
      <c r="QN240"/>
      <c r="QO240"/>
      <c r="QP240"/>
      <c r="QQ240"/>
      <c r="QR240"/>
      <c r="QS240"/>
      <c r="QT240"/>
      <c r="QU240"/>
      <c r="QV240"/>
      <c r="QW240"/>
      <c r="QX240"/>
      <c r="QY240"/>
      <c r="QZ240"/>
      <c r="RA240"/>
      <c r="RB240"/>
      <c r="RC240"/>
      <c r="RD240"/>
      <c r="RE240"/>
      <c r="RF240"/>
      <c r="RG240"/>
      <c r="RH240"/>
      <c r="RI240"/>
      <c r="RJ240"/>
      <c r="RK240"/>
      <c r="RL240"/>
      <c r="RM240"/>
      <c r="RN240"/>
      <c r="RO240"/>
      <c r="RP240"/>
      <c r="RQ240"/>
      <c r="RR240"/>
      <c r="RS240"/>
      <c r="RT240"/>
      <c r="RU240"/>
      <c r="RV240"/>
      <c r="RW240"/>
      <c r="RX240"/>
      <c r="RY240"/>
      <c r="RZ240"/>
      <c r="SA240"/>
      <c r="SB240"/>
      <c r="SC240"/>
      <c r="SD240"/>
      <c r="SE240"/>
      <c r="SF240"/>
      <c r="SG240"/>
      <c r="SH240"/>
      <c r="SI240"/>
      <c r="SJ240"/>
      <c r="SK240"/>
      <c r="SL240"/>
      <c r="SM240"/>
      <c r="SN240"/>
      <c r="SO240"/>
      <c r="SP240"/>
      <c r="SQ240"/>
      <c r="SR240"/>
      <c r="SS240"/>
      <c r="ST240"/>
      <c r="SU240"/>
      <c r="SV240"/>
      <c r="SW240"/>
      <c r="SX240"/>
      <c r="SY240"/>
      <c r="SZ240"/>
      <c r="TA240"/>
      <c r="TB240"/>
      <c r="TC240"/>
      <c r="TD240"/>
      <c r="TE240"/>
      <c r="TF240"/>
      <c r="TG240"/>
      <c r="TH240"/>
      <c r="TI240"/>
      <c r="TJ240"/>
      <c r="TK240"/>
      <c r="TL240"/>
      <c r="TM240"/>
      <c r="TN240"/>
      <c r="TO240"/>
      <c r="TP240"/>
      <c r="TQ240"/>
      <c r="TR240"/>
      <c r="TS240"/>
      <c r="TT240"/>
      <c r="TU240"/>
      <c r="TV240"/>
      <c r="TW240"/>
      <c r="TX240"/>
      <c r="TY240"/>
      <c r="TZ240"/>
      <c r="UA240"/>
      <c r="UB240"/>
      <c r="UC240"/>
      <c r="UD240"/>
      <c r="UE240"/>
      <c r="UF240"/>
      <c r="UG240"/>
      <c r="UH240"/>
      <c r="UI240"/>
      <c r="UJ240"/>
      <c r="UK240"/>
      <c r="UL240"/>
      <c r="UM240"/>
      <c r="UN240"/>
      <c r="UO240"/>
      <c r="UP240"/>
      <c r="UQ240"/>
      <c r="UR240"/>
      <c r="US240"/>
      <c r="UT240"/>
      <c r="UU240"/>
      <c r="UV240"/>
      <c r="UW240"/>
      <c r="UX240"/>
      <c r="UY240"/>
      <c r="UZ240"/>
      <c r="VA240"/>
      <c r="VB240"/>
      <c r="VC240"/>
      <c r="VD240"/>
      <c r="VE240"/>
      <c r="VF240"/>
      <c r="VG240"/>
      <c r="VH240"/>
      <c r="VI240"/>
      <c r="VJ240"/>
      <c r="VK240"/>
      <c r="VL240"/>
      <c r="VM240"/>
      <c r="VN240"/>
      <c r="VO240"/>
      <c r="VP240"/>
      <c r="VQ240"/>
      <c r="VR240"/>
      <c r="VS240"/>
      <c r="VT240"/>
      <c r="VU240"/>
      <c r="VV240"/>
      <c r="VW240"/>
      <c r="VX240"/>
      <c r="VY240"/>
      <c r="VZ240"/>
      <c r="WA240"/>
      <c r="WB240"/>
      <c r="WC240"/>
      <c r="WD240"/>
      <c r="WE240"/>
      <c r="WF240"/>
      <c r="WG240"/>
      <c r="WH240"/>
      <c r="WI240"/>
      <c r="WJ240"/>
      <c r="WK240"/>
      <c r="WL240"/>
      <c r="WM240"/>
      <c r="WN240"/>
      <c r="WO240"/>
      <c r="WP240"/>
      <c r="WQ240"/>
      <c r="WR240"/>
      <c r="WS240"/>
      <c r="WT240"/>
      <c r="WU240"/>
      <c r="WV240"/>
      <c r="WW240"/>
      <c r="WX240"/>
      <c r="WY240"/>
      <c r="WZ240"/>
      <c r="XA240"/>
      <c r="XB240"/>
      <c r="XC240"/>
      <c r="XD240"/>
      <c r="XE240"/>
      <c r="XF240"/>
      <c r="XG240"/>
      <c r="XH240"/>
      <c r="XI240"/>
      <c r="XJ240"/>
      <c r="XK240"/>
      <c r="XL240"/>
      <c r="XM240"/>
      <c r="XN240"/>
      <c r="XO240"/>
      <c r="XP240"/>
      <c r="XQ240"/>
      <c r="XR240"/>
      <c r="XS240"/>
      <c r="XT240"/>
      <c r="XU240"/>
      <c r="XV240"/>
      <c r="XW240"/>
      <c r="XX240"/>
      <c r="XY240"/>
      <c r="XZ240"/>
      <c r="YA240"/>
      <c r="YB240"/>
      <c r="YC240"/>
      <c r="YD240"/>
      <c r="YE240"/>
      <c r="YF240"/>
      <c r="YG240"/>
      <c r="YH240"/>
      <c r="YI240"/>
      <c r="YJ240"/>
      <c r="YK240"/>
      <c r="YL240"/>
      <c r="YM240"/>
      <c r="YN240"/>
      <c r="YO240"/>
      <c r="YP240"/>
      <c r="YQ240"/>
      <c r="YR240"/>
      <c r="YS240"/>
      <c r="YT240"/>
      <c r="YU240"/>
      <c r="YV240"/>
      <c r="YW240"/>
      <c r="YX240"/>
      <c r="YY240"/>
      <c r="YZ240"/>
      <c r="ZA240"/>
      <c r="ZB240"/>
      <c r="ZC240"/>
      <c r="ZD240"/>
      <c r="ZE240"/>
      <c r="ZF240"/>
      <c r="ZG240"/>
      <c r="ZH240"/>
      <c r="ZI240"/>
      <c r="ZJ240"/>
      <c r="ZK240"/>
      <c r="ZL240"/>
      <c r="ZM240"/>
      <c r="ZN240"/>
      <c r="ZO240"/>
      <c r="ZP240"/>
      <c r="ZQ240"/>
      <c r="ZR240"/>
      <c r="ZS240"/>
      <c r="ZT240"/>
      <c r="ZU240"/>
      <c r="ZV240"/>
      <c r="ZW240"/>
      <c r="ZX240"/>
      <c r="ZY240"/>
      <c r="ZZ240"/>
    </row>
    <row r="241" spans="1:702" s="18" customFormat="1">
      <c r="A241" s="149" t="s">
        <v>327</v>
      </c>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c r="LQ241"/>
      <c r="LR241"/>
      <c r="LS241"/>
      <c r="LT241"/>
      <c r="LU241"/>
      <c r="LV241"/>
      <c r="LW241"/>
      <c r="LX241"/>
      <c r="LY241"/>
      <c r="LZ241"/>
      <c r="MA241"/>
      <c r="MB241"/>
      <c r="MC241"/>
      <c r="MD241"/>
      <c r="ME241"/>
      <c r="MF241"/>
      <c r="MG241"/>
      <c r="MH241"/>
      <c r="MI241"/>
      <c r="MJ241"/>
      <c r="MK241"/>
      <c r="ML241"/>
      <c r="MM241"/>
      <c r="MN241"/>
      <c r="MO241"/>
      <c r="MP241"/>
      <c r="MQ241"/>
      <c r="MR241"/>
      <c r="MS241"/>
      <c r="MT241"/>
      <c r="MU241"/>
      <c r="MV241"/>
      <c r="MW241"/>
      <c r="MX241"/>
      <c r="MY241"/>
      <c r="MZ241"/>
      <c r="NA241"/>
      <c r="NB241"/>
      <c r="NC241"/>
      <c r="ND241"/>
      <c r="NE241"/>
      <c r="NF241"/>
      <c r="NG241"/>
      <c r="NH241"/>
      <c r="NI241"/>
      <c r="NJ241"/>
      <c r="NK241"/>
      <c r="NL241"/>
      <c r="NM241"/>
      <c r="NN241"/>
      <c r="NO241"/>
      <c r="NP241"/>
      <c r="NQ241"/>
      <c r="NR241"/>
      <c r="NS241"/>
      <c r="NT241"/>
      <c r="NU241"/>
      <c r="NV241"/>
      <c r="NW241"/>
      <c r="NX241"/>
      <c r="NY241"/>
      <c r="NZ241"/>
      <c r="OA241"/>
      <c r="OB241"/>
      <c r="OC241"/>
      <c r="OD241"/>
      <c r="OE241"/>
      <c r="OF241"/>
      <c r="OG241"/>
      <c r="OH241"/>
      <c r="OI241"/>
      <c r="OJ241"/>
      <c r="OK241"/>
      <c r="OL241"/>
      <c r="OM241"/>
      <c r="ON241"/>
      <c r="OO241"/>
      <c r="OP241"/>
      <c r="OQ241"/>
      <c r="OR241"/>
      <c r="OS241"/>
      <c r="OT241"/>
      <c r="OU241"/>
      <c r="OV241"/>
      <c r="OW241"/>
      <c r="OX241"/>
      <c r="OY241"/>
      <c r="OZ241"/>
      <c r="PA241"/>
      <c r="PB241"/>
      <c r="PC241"/>
      <c r="PD241"/>
      <c r="PE241"/>
      <c r="PF241"/>
      <c r="PG241"/>
      <c r="PH241"/>
      <c r="PI241"/>
      <c r="PJ241"/>
      <c r="PK241"/>
      <c r="PL241"/>
      <c r="PM241"/>
      <c r="PN241"/>
      <c r="PO241"/>
      <c r="PP241"/>
      <c r="PQ241"/>
      <c r="PR241"/>
      <c r="PS241"/>
      <c r="PT241"/>
      <c r="PU241"/>
      <c r="PV241"/>
      <c r="PW241"/>
      <c r="PX241"/>
      <c r="PY241"/>
      <c r="PZ241"/>
      <c r="QA241"/>
      <c r="QB241"/>
      <c r="QC241"/>
      <c r="QD241"/>
      <c r="QE241"/>
      <c r="QF241"/>
      <c r="QG241"/>
      <c r="QH241"/>
      <c r="QI241"/>
      <c r="QJ241"/>
      <c r="QK241"/>
      <c r="QL241"/>
      <c r="QM241"/>
      <c r="QN241"/>
      <c r="QO241"/>
      <c r="QP241"/>
      <c r="QQ241"/>
      <c r="QR241"/>
      <c r="QS241"/>
      <c r="QT241"/>
      <c r="QU241"/>
      <c r="QV241"/>
      <c r="QW241"/>
      <c r="QX241"/>
      <c r="QY241"/>
      <c r="QZ241"/>
      <c r="RA241"/>
      <c r="RB241"/>
      <c r="RC241"/>
      <c r="RD241"/>
      <c r="RE241"/>
      <c r="RF241"/>
      <c r="RG241"/>
      <c r="RH241"/>
      <c r="RI241"/>
      <c r="RJ241"/>
      <c r="RK241"/>
      <c r="RL241"/>
      <c r="RM241"/>
      <c r="RN241"/>
      <c r="RO241"/>
      <c r="RP241"/>
      <c r="RQ241"/>
      <c r="RR241"/>
      <c r="RS241"/>
      <c r="RT241"/>
      <c r="RU241"/>
      <c r="RV241"/>
      <c r="RW241"/>
      <c r="RX241"/>
      <c r="RY241"/>
      <c r="RZ241"/>
      <c r="SA241"/>
      <c r="SB241"/>
      <c r="SC241"/>
      <c r="SD241"/>
      <c r="SE241"/>
      <c r="SF241"/>
      <c r="SG241"/>
      <c r="SH241"/>
      <c r="SI241"/>
      <c r="SJ241"/>
      <c r="SK241"/>
      <c r="SL241"/>
      <c r="SM241"/>
      <c r="SN241"/>
      <c r="SO241"/>
      <c r="SP241"/>
      <c r="SQ241"/>
      <c r="SR241"/>
      <c r="SS241"/>
      <c r="ST241"/>
      <c r="SU241"/>
      <c r="SV241"/>
      <c r="SW241"/>
      <c r="SX241"/>
      <c r="SY241"/>
      <c r="SZ241"/>
      <c r="TA241"/>
      <c r="TB241"/>
      <c r="TC241"/>
      <c r="TD241"/>
      <c r="TE241"/>
      <c r="TF241"/>
      <c r="TG241"/>
      <c r="TH241"/>
      <c r="TI241"/>
      <c r="TJ241"/>
      <c r="TK241"/>
      <c r="TL241"/>
      <c r="TM241"/>
      <c r="TN241"/>
      <c r="TO241"/>
      <c r="TP241"/>
      <c r="TQ241"/>
      <c r="TR241"/>
      <c r="TS241"/>
      <c r="TT241"/>
      <c r="TU241"/>
      <c r="TV241"/>
      <c r="TW241"/>
      <c r="TX241"/>
      <c r="TY241"/>
      <c r="TZ241"/>
      <c r="UA241"/>
      <c r="UB241"/>
      <c r="UC241"/>
      <c r="UD241"/>
      <c r="UE241"/>
      <c r="UF241"/>
      <c r="UG241"/>
      <c r="UH241"/>
      <c r="UI241"/>
      <c r="UJ241"/>
      <c r="UK241"/>
      <c r="UL241"/>
      <c r="UM241"/>
      <c r="UN241"/>
      <c r="UO241"/>
      <c r="UP241"/>
      <c r="UQ241"/>
      <c r="UR241"/>
      <c r="US241"/>
      <c r="UT241"/>
      <c r="UU241"/>
      <c r="UV241"/>
      <c r="UW241"/>
      <c r="UX241"/>
      <c r="UY241"/>
      <c r="UZ241"/>
      <c r="VA241"/>
      <c r="VB241"/>
      <c r="VC241"/>
      <c r="VD241"/>
      <c r="VE241"/>
      <c r="VF241"/>
      <c r="VG241"/>
      <c r="VH241"/>
      <c r="VI241"/>
      <c r="VJ241"/>
      <c r="VK241"/>
      <c r="VL241"/>
      <c r="VM241"/>
      <c r="VN241"/>
      <c r="VO241"/>
      <c r="VP241"/>
      <c r="VQ241"/>
      <c r="VR241"/>
      <c r="VS241"/>
      <c r="VT241"/>
      <c r="VU241"/>
      <c r="VV241"/>
      <c r="VW241"/>
      <c r="VX241"/>
      <c r="VY241"/>
      <c r="VZ241"/>
      <c r="WA241"/>
      <c r="WB241"/>
      <c r="WC241"/>
      <c r="WD241"/>
      <c r="WE241"/>
      <c r="WF241"/>
      <c r="WG241"/>
      <c r="WH241"/>
      <c r="WI241"/>
      <c r="WJ241"/>
      <c r="WK241"/>
      <c r="WL241"/>
      <c r="WM241"/>
      <c r="WN241"/>
      <c r="WO241"/>
      <c r="WP241"/>
      <c r="WQ241"/>
      <c r="WR241"/>
      <c r="WS241"/>
      <c r="WT241"/>
      <c r="WU241"/>
      <c r="WV241"/>
      <c r="WW241"/>
      <c r="WX241"/>
      <c r="WY241"/>
      <c r="WZ241"/>
      <c r="XA241"/>
      <c r="XB241"/>
      <c r="XC241"/>
      <c r="XD241"/>
      <c r="XE241"/>
      <c r="XF241"/>
      <c r="XG241"/>
      <c r="XH241"/>
      <c r="XI241"/>
      <c r="XJ241"/>
      <c r="XK241"/>
      <c r="XL241"/>
      <c r="XM241"/>
      <c r="XN241"/>
      <c r="XO241"/>
      <c r="XP241"/>
      <c r="XQ241"/>
      <c r="XR241"/>
      <c r="XS241"/>
      <c r="XT241"/>
      <c r="XU241"/>
      <c r="XV241"/>
      <c r="XW241"/>
      <c r="XX241"/>
      <c r="XY241"/>
      <c r="XZ241"/>
      <c r="YA241"/>
      <c r="YB241"/>
      <c r="YC241"/>
      <c r="YD241"/>
      <c r="YE241"/>
      <c r="YF241"/>
      <c r="YG241"/>
      <c r="YH241"/>
      <c r="YI241"/>
      <c r="YJ241"/>
      <c r="YK241"/>
      <c r="YL241"/>
      <c r="YM241"/>
      <c r="YN241"/>
      <c r="YO241"/>
      <c r="YP241"/>
      <c r="YQ241"/>
      <c r="YR241"/>
      <c r="YS241"/>
      <c r="YT241"/>
      <c r="YU241"/>
      <c r="YV241"/>
      <c r="YW241"/>
      <c r="YX241"/>
      <c r="YY241"/>
      <c r="YZ241"/>
      <c r="ZA241"/>
      <c r="ZB241"/>
      <c r="ZC241"/>
      <c r="ZD241"/>
      <c r="ZE241"/>
      <c r="ZF241"/>
      <c r="ZG241"/>
      <c r="ZH241"/>
      <c r="ZI241"/>
      <c r="ZJ241"/>
      <c r="ZK241"/>
      <c r="ZL241"/>
      <c r="ZM241"/>
      <c r="ZN241"/>
      <c r="ZO241"/>
      <c r="ZP241"/>
      <c r="ZQ241"/>
      <c r="ZR241"/>
      <c r="ZS241"/>
      <c r="ZT241"/>
      <c r="ZU241"/>
      <c r="ZV241"/>
      <c r="ZW241"/>
      <c r="ZX241"/>
      <c r="ZY241"/>
      <c r="ZZ241"/>
    </row>
    <row r="242" spans="1:702" s="18" customFormat="1">
      <c r="A242" s="16" t="s">
        <v>175</v>
      </c>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c r="LQ242"/>
      <c r="LR242"/>
      <c r="LS242"/>
      <c r="LT242"/>
      <c r="LU242"/>
      <c r="LV242"/>
      <c r="LW242"/>
      <c r="LX242"/>
      <c r="LY242"/>
      <c r="LZ242"/>
      <c r="MA242"/>
      <c r="MB242"/>
      <c r="MC242"/>
      <c r="MD242"/>
      <c r="ME242"/>
      <c r="MF242"/>
      <c r="MG242"/>
      <c r="MH242"/>
      <c r="MI242"/>
      <c r="MJ242"/>
      <c r="MK242"/>
      <c r="ML242"/>
      <c r="MM242"/>
      <c r="MN242"/>
      <c r="MO242"/>
      <c r="MP242"/>
      <c r="MQ242"/>
      <c r="MR242"/>
      <c r="MS242"/>
      <c r="MT242"/>
      <c r="MU242"/>
      <c r="MV242"/>
      <c r="MW242"/>
      <c r="MX242"/>
      <c r="MY242"/>
      <c r="MZ242"/>
      <c r="NA242"/>
      <c r="NB242"/>
      <c r="NC242"/>
      <c r="ND242"/>
      <c r="NE242"/>
      <c r="NF242"/>
      <c r="NG242"/>
      <c r="NH242"/>
      <c r="NI242"/>
      <c r="NJ242"/>
      <c r="NK242"/>
      <c r="NL242"/>
      <c r="NM242"/>
      <c r="NN242"/>
      <c r="NO242"/>
      <c r="NP242"/>
      <c r="NQ242"/>
      <c r="NR242"/>
      <c r="NS242"/>
      <c r="NT242"/>
      <c r="NU242"/>
      <c r="NV242"/>
      <c r="NW242"/>
      <c r="NX242"/>
      <c r="NY242"/>
      <c r="NZ242"/>
      <c r="OA242"/>
      <c r="OB242"/>
      <c r="OC242"/>
      <c r="OD242"/>
      <c r="OE242"/>
      <c r="OF242"/>
      <c r="OG242"/>
      <c r="OH242"/>
      <c r="OI242"/>
      <c r="OJ242"/>
      <c r="OK242"/>
      <c r="OL242"/>
      <c r="OM242"/>
      <c r="ON242"/>
      <c r="OO242"/>
      <c r="OP242"/>
      <c r="OQ242"/>
      <c r="OR242"/>
      <c r="OS242"/>
      <c r="OT242"/>
      <c r="OU242"/>
      <c r="OV242"/>
      <c r="OW242"/>
      <c r="OX242"/>
      <c r="OY242"/>
      <c r="OZ242"/>
      <c r="PA242"/>
      <c r="PB242"/>
      <c r="PC242"/>
      <c r="PD242"/>
      <c r="PE242"/>
      <c r="PF242"/>
      <c r="PG242"/>
      <c r="PH242"/>
      <c r="PI242"/>
      <c r="PJ242"/>
      <c r="PK242"/>
      <c r="PL242"/>
      <c r="PM242"/>
      <c r="PN242"/>
      <c r="PO242"/>
      <c r="PP242"/>
      <c r="PQ242"/>
      <c r="PR242"/>
      <c r="PS242"/>
      <c r="PT242"/>
      <c r="PU242"/>
      <c r="PV242"/>
      <c r="PW242"/>
      <c r="PX242"/>
      <c r="PY242"/>
      <c r="PZ242"/>
      <c r="QA242"/>
      <c r="QB242"/>
      <c r="QC242"/>
      <c r="QD242"/>
      <c r="QE242"/>
      <c r="QF242"/>
      <c r="QG242"/>
      <c r="QH242"/>
      <c r="QI242"/>
      <c r="QJ242"/>
      <c r="QK242"/>
      <c r="QL242"/>
      <c r="QM242"/>
      <c r="QN242"/>
      <c r="QO242"/>
      <c r="QP242"/>
      <c r="QQ242"/>
      <c r="QR242"/>
      <c r="QS242"/>
      <c r="QT242"/>
      <c r="QU242"/>
      <c r="QV242"/>
      <c r="QW242"/>
      <c r="QX242"/>
      <c r="QY242"/>
      <c r="QZ242"/>
      <c r="RA242"/>
      <c r="RB242"/>
      <c r="RC242"/>
      <c r="RD242"/>
      <c r="RE242"/>
      <c r="RF242"/>
      <c r="RG242"/>
      <c r="RH242"/>
      <c r="RI242"/>
      <c r="RJ242"/>
      <c r="RK242"/>
      <c r="RL242"/>
      <c r="RM242"/>
      <c r="RN242"/>
      <c r="RO242"/>
      <c r="RP242"/>
      <c r="RQ242"/>
      <c r="RR242"/>
      <c r="RS242"/>
      <c r="RT242"/>
      <c r="RU242"/>
      <c r="RV242"/>
      <c r="RW242"/>
      <c r="RX242"/>
      <c r="RY242"/>
      <c r="RZ242"/>
      <c r="SA242"/>
      <c r="SB242"/>
      <c r="SC242"/>
      <c r="SD242"/>
      <c r="SE242"/>
      <c r="SF242"/>
      <c r="SG242"/>
      <c r="SH242"/>
      <c r="SI242"/>
      <c r="SJ242"/>
      <c r="SK242"/>
      <c r="SL242"/>
      <c r="SM242"/>
      <c r="SN242"/>
      <c r="SO242"/>
      <c r="SP242"/>
      <c r="SQ242"/>
      <c r="SR242"/>
      <c r="SS242"/>
      <c r="ST242"/>
      <c r="SU242"/>
      <c r="SV242"/>
      <c r="SW242"/>
      <c r="SX242"/>
      <c r="SY242"/>
      <c r="SZ242"/>
      <c r="TA242"/>
      <c r="TB242"/>
      <c r="TC242"/>
      <c r="TD242"/>
      <c r="TE242"/>
      <c r="TF242"/>
      <c r="TG242"/>
      <c r="TH242"/>
      <c r="TI242"/>
      <c r="TJ242"/>
      <c r="TK242"/>
      <c r="TL242"/>
      <c r="TM242"/>
      <c r="TN242"/>
      <c r="TO242"/>
      <c r="TP242"/>
      <c r="TQ242"/>
      <c r="TR242"/>
      <c r="TS242"/>
      <c r="TT242"/>
      <c r="TU242"/>
      <c r="TV242"/>
      <c r="TW242"/>
      <c r="TX242"/>
      <c r="TY242"/>
      <c r="TZ242"/>
      <c r="UA242"/>
      <c r="UB242"/>
      <c r="UC242"/>
      <c r="UD242"/>
      <c r="UE242"/>
      <c r="UF242"/>
      <c r="UG242"/>
      <c r="UH242"/>
      <c r="UI242"/>
      <c r="UJ242"/>
      <c r="UK242"/>
      <c r="UL242"/>
      <c r="UM242"/>
      <c r="UN242"/>
      <c r="UO242"/>
      <c r="UP242"/>
      <c r="UQ242"/>
      <c r="UR242"/>
      <c r="US242"/>
      <c r="UT242"/>
      <c r="UU242"/>
      <c r="UV242"/>
      <c r="UW242"/>
      <c r="UX242"/>
      <c r="UY242"/>
      <c r="UZ242"/>
      <c r="VA242"/>
      <c r="VB242"/>
      <c r="VC242"/>
      <c r="VD242"/>
      <c r="VE242"/>
      <c r="VF242"/>
      <c r="VG242"/>
      <c r="VH242"/>
      <c r="VI242"/>
      <c r="VJ242"/>
      <c r="VK242"/>
      <c r="VL242"/>
      <c r="VM242"/>
      <c r="VN242"/>
      <c r="VO242"/>
      <c r="VP242"/>
      <c r="VQ242"/>
      <c r="VR242"/>
      <c r="VS242"/>
      <c r="VT242"/>
      <c r="VU242"/>
      <c r="VV242"/>
      <c r="VW242"/>
      <c r="VX242"/>
      <c r="VY242"/>
      <c r="VZ242"/>
      <c r="WA242"/>
      <c r="WB242"/>
      <c r="WC242"/>
      <c r="WD242"/>
      <c r="WE242"/>
      <c r="WF242"/>
      <c r="WG242"/>
      <c r="WH242"/>
      <c r="WI242"/>
      <c r="WJ242"/>
      <c r="WK242"/>
      <c r="WL242"/>
      <c r="WM242"/>
      <c r="WN242"/>
      <c r="WO242"/>
      <c r="WP242"/>
      <c r="WQ242"/>
      <c r="WR242"/>
      <c r="WS242"/>
      <c r="WT242"/>
      <c r="WU242"/>
      <c r="WV242"/>
      <c r="WW242"/>
      <c r="WX242"/>
      <c r="WY242"/>
      <c r="WZ242"/>
      <c r="XA242"/>
      <c r="XB242"/>
      <c r="XC242"/>
      <c r="XD242"/>
      <c r="XE242"/>
      <c r="XF242"/>
      <c r="XG242"/>
      <c r="XH242"/>
      <c r="XI242"/>
      <c r="XJ242"/>
      <c r="XK242"/>
      <c r="XL242"/>
      <c r="XM242"/>
      <c r="XN242"/>
      <c r="XO242"/>
      <c r="XP242"/>
      <c r="XQ242"/>
      <c r="XR242"/>
      <c r="XS242"/>
      <c r="XT242"/>
      <c r="XU242"/>
      <c r="XV242"/>
      <c r="XW242"/>
      <c r="XX242"/>
      <c r="XY242"/>
      <c r="XZ242"/>
      <c r="YA242"/>
      <c r="YB242"/>
      <c r="YC242"/>
      <c r="YD242"/>
      <c r="YE242"/>
      <c r="YF242"/>
      <c r="YG242"/>
      <c r="YH242"/>
      <c r="YI242"/>
      <c r="YJ242"/>
      <c r="YK242"/>
      <c r="YL242"/>
      <c r="YM242"/>
      <c r="YN242"/>
      <c r="YO242"/>
      <c r="YP242"/>
      <c r="YQ242"/>
      <c r="YR242"/>
      <c r="YS242"/>
      <c r="YT242"/>
      <c r="YU242"/>
      <c r="YV242"/>
      <c r="YW242"/>
      <c r="YX242"/>
      <c r="YY242"/>
      <c r="YZ242"/>
      <c r="ZA242"/>
      <c r="ZB242"/>
      <c r="ZC242"/>
      <c r="ZD242"/>
      <c r="ZE242"/>
      <c r="ZF242"/>
      <c r="ZG242"/>
      <c r="ZH242"/>
      <c r="ZI242"/>
      <c r="ZJ242"/>
      <c r="ZK242"/>
      <c r="ZL242"/>
      <c r="ZM242"/>
      <c r="ZN242"/>
      <c r="ZO242"/>
      <c r="ZP242"/>
      <c r="ZQ242"/>
      <c r="ZR242"/>
      <c r="ZS242"/>
      <c r="ZT242"/>
      <c r="ZU242"/>
      <c r="ZV242"/>
      <c r="ZW242"/>
      <c r="ZX242"/>
      <c r="ZY242"/>
      <c r="ZZ242"/>
    </row>
    <row r="243" spans="1:702" s="18" customFormat="1">
      <c r="A243" s="16" t="s">
        <v>68</v>
      </c>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c r="PC243"/>
      <c r="PD243"/>
      <c r="PE243"/>
      <c r="PF243"/>
      <c r="PG243"/>
      <c r="PH243"/>
      <c r="PI243"/>
      <c r="PJ243"/>
      <c r="PK243"/>
      <c r="PL243"/>
      <c r="PM243"/>
      <c r="PN243"/>
      <c r="PO243"/>
      <c r="PP243"/>
      <c r="PQ243"/>
      <c r="PR243"/>
      <c r="PS243"/>
      <c r="PT243"/>
      <c r="PU243"/>
      <c r="PV243"/>
      <c r="PW243"/>
      <c r="PX243"/>
      <c r="PY243"/>
      <c r="PZ243"/>
      <c r="QA243"/>
      <c r="QB243"/>
      <c r="QC243"/>
      <c r="QD243"/>
      <c r="QE243"/>
      <c r="QF243"/>
      <c r="QG243"/>
      <c r="QH243"/>
      <c r="QI243"/>
      <c r="QJ243"/>
      <c r="QK243"/>
      <c r="QL243"/>
      <c r="QM243"/>
      <c r="QN243"/>
      <c r="QO243"/>
      <c r="QP243"/>
      <c r="QQ243"/>
      <c r="QR243"/>
      <c r="QS243"/>
      <c r="QT243"/>
      <c r="QU243"/>
      <c r="QV243"/>
      <c r="QW243"/>
      <c r="QX243"/>
      <c r="QY243"/>
      <c r="QZ243"/>
      <c r="RA243"/>
      <c r="RB243"/>
      <c r="RC243"/>
      <c r="RD243"/>
      <c r="RE243"/>
      <c r="RF243"/>
      <c r="RG243"/>
      <c r="RH243"/>
      <c r="RI243"/>
      <c r="RJ243"/>
      <c r="RK243"/>
      <c r="RL243"/>
      <c r="RM243"/>
      <c r="RN243"/>
      <c r="RO243"/>
      <c r="RP243"/>
      <c r="RQ243"/>
      <c r="RR243"/>
      <c r="RS243"/>
      <c r="RT243"/>
      <c r="RU243"/>
      <c r="RV243"/>
      <c r="RW243"/>
      <c r="RX243"/>
      <c r="RY243"/>
      <c r="RZ243"/>
      <c r="SA243"/>
      <c r="SB243"/>
      <c r="SC243"/>
      <c r="SD243"/>
      <c r="SE243"/>
      <c r="SF243"/>
      <c r="SG243"/>
      <c r="SH243"/>
      <c r="SI243"/>
      <c r="SJ243"/>
      <c r="SK243"/>
      <c r="SL243"/>
      <c r="SM243"/>
      <c r="SN243"/>
      <c r="SO243"/>
      <c r="SP243"/>
      <c r="SQ243"/>
      <c r="SR243"/>
      <c r="SS243"/>
      <c r="ST243"/>
      <c r="SU243"/>
      <c r="SV243"/>
      <c r="SW243"/>
      <c r="SX243"/>
      <c r="SY243"/>
      <c r="SZ243"/>
      <c r="TA243"/>
      <c r="TB243"/>
      <c r="TC243"/>
      <c r="TD243"/>
      <c r="TE243"/>
      <c r="TF243"/>
      <c r="TG243"/>
      <c r="TH243"/>
      <c r="TI243"/>
      <c r="TJ243"/>
      <c r="TK243"/>
      <c r="TL243"/>
      <c r="TM243"/>
      <c r="TN243"/>
      <c r="TO243"/>
      <c r="TP243"/>
      <c r="TQ243"/>
      <c r="TR243"/>
      <c r="TS243"/>
      <c r="TT243"/>
      <c r="TU243"/>
      <c r="TV243"/>
      <c r="TW243"/>
      <c r="TX243"/>
      <c r="TY243"/>
      <c r="TZ243"/>
      <c r="UA243"/>
      <c r="UB243"/>
      <c r="UC243"/>
      <c r="UD243"/>
      <c r="UE243"/>
      <c r="UF243"/>
      <c r="UG243"/>
      <c r="UH243"/>
      <c r="UI243"/>
      <c r="UJ243"/>
      <c r="UK243"/>
      <c r="UL243"/>
      <c r="UM243"/>
      <c r="UN243"/>
      <c r="UO243"/>
      <c r="UP243"/>
      <c r="UQ243"/>
      <c r="UR243"/>
      <c r="US243"/>
      <c r="UT243"/>
      <c r="UU243"/>
      <c r="UV243"/>
      <c r="UW243"/>
      <c r="UX243"/>
      <c r="UY243"/>
      <c r="UZ243"/>
      <c r="VA243"/>
      <c r="VB243"/>
      <c r="VC243"/>
      <c r="VD243"/>
      <c r="VE243"/>
      <c r="VF243"/>
      <c r="VG243"/>
      <c r="VH243"/>
      <c r="VI243"/>
      <c r="VJ243"/>
      <c r="VK243"/>
      <c r="VL243"/>
      <c r="VM243"/>
      <c r="VN243"/>
      <c r="VO243"/>
      <c r="VP243"/>
      <c r="VQ243"/>
      <c r="VR243"/>
      <c r="VS243"/>
      <c r="VT243"/>
      <c r="VU243"/>
      <c r="VV243"/>
      <c r="VW243"/>
      <c r="VX243"/>
      <c r="VY243"/>
      <c r="VZ243"/>
      <c r="WA243"/>
      <c r="WB243"/>
      <c r="WC243"/>
      <c r="WD243"/>
      <c r="WE243"/>
      <c r="WF243"/>
      <c r="WG243"/>
      <c r="WH243"/>
      <c r="WI243"/>
      <c r="WJ243"/>
      <c r="WK243"/>
      <c r="WL243"/>
      <c r="WM243"/>
      <c r="WN243"/>
      <c r="WO243"/>
      <c r="WP243"/>
      <c r="WQ243"/>
      <c r="WR243"/>
      <c r="WS243"/>
      <c r="WT243"/>
      <c r="WU243"/>
      <c r="WV243"/>
      <c r="WW243"/>
      <c r="WX243"/>
      <c r="WY243"/>
      <c r="WZ243"/>
      <c r="XA243"/>
      <c r="XB243"/>
      <c r="XC243"/>
      <c r="XD243"/>
      <c r="XE243"/>
      <c r="XF243"/>
      <c r="XG243"/>
      <c r="XH243"/>
      <c r="XI243"/>
      <c r="XJ243"/>
      <c r="XK243"/>
      <c r="XL243"/>
      <c r="XM243"/>
      <c r="XN243"/>
      <c r="XO243"/>
      <c r="XP243"/>
      <c r="XQ243"/>
      <c r="XR243"/>
      <c r="XS243"/>
      <c r="XT243"/>
      <c r="XU243"/>
      <c r="XV243"/>
      <c r="XW243"/>
      <c r="XX243"/>
      <c r="XY243"/>
      <c r="XZ243"/>
      <c r="YA243"/>
      <c r="YB243"/>
      <c r="YC243"/>
      <c r="YD243"/>
      <c r="YE243"/>
      <c r="YF243"/>
      <c r="YG243"/>
      <c r="YH243"/>
      <c r="YI243"/>
      <c r="YJ243"/>
      <c r="YK243"/>
      <c r="YL243"/>
      <c r="YM243"/>
      <c r="YN243"/>
      <c r="YO243"/>
      <c r="YP243"/>
      <c r="YQ243"/>
      <c r="YR243"/>
      <c r="YS243"/>
      <c r="YT243"/>
      <c r="YU243"/>
      <c r="YV243"/>
      <c r="YW243"/>
      <c r="YX243"/>
      <c r="YY243"/>
      <c r="YZ243"/>
      <c r="ZA243"/>
      <c r="ZB243"/>
      <c r="ZC243"/>
      <c r="ZD243"/>
      <c r="ZE243"/>
      <c r="ZF243"/>
      <c r="ZG243"/>
      <c r="ZH243"/>
      <c r="ZI243"/>
      <c r="ZJ243"/>
      <c r="ZK243"/>
      <c r="ZL243"/>
      <c r="ZM243"/>
      <c r="ZN243"/>
      <c r="ZO243"/>
      <c r="ZP243"/>
      <c r="ZQ243"/>
      <c r="ZR243"/>
      <c r="ZS243"/>
      <c r="ZT243"/>
      <c r="ZU243"/>
      <c r="ZV243"/>
      <c r="ZW243"/>
      <c r="ZX243"/>
      <c r="ZY243"/>
      <c r="ZZ243"/>
    </row>
    <row r="244" spans="1:702" s="18" customFormat="1">
      <c r="A244" s="16" t="s">
        <v>69</v>
      </c>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c r="LQ244"/>
      <c r="LR244"/>
      <c r="LS244"/>
      <c r="LT244"/>
      <c r="LU244"/>
      <c r="LV244"/>
      <c r="LW244"/>
      <c r="LX244"/>
      <c r="LY244"/>
      <c r="LZ244"/>
      <c r="MA244"/>
      <c r="MB244"/>
      <c r="MC244"/>
      <c r="MD244"/>
      <c r="ME244"/>
      <c r="MF244"/>
      <c r="MG244"/>
      <c r="MH244"/>
      <c r="MI244"/>
      <c r="MJ244"/>
      <c r="MK244"/>
      <c r="ML244"/>
      <c r="MM244"/>
      <c r="MN244"/>
      <c r="MO244"/>
      <c r="MP244"/>
      <c r="MQ244"/>
      <c r="MR244"/>
      <c r="MS244"/>
      <c r="MT244"/>
      <c r="MU244"/>
      <c r="MV244"/>
      <c r="MW244"/>
      <c r="MX244"/>
      <c r="MY244"/>
      <c r="MZ244"/>
      <c r="NA244"/>
      <c r="NB244"/>
      <c r="NC244"/>
      <c r="ND244"/>
      <c r="NE244"/>
      <c r="NF244"/>
      <c r="NG244"/>
      <c r="NH244"/>
      <c r="NI244"/>
      <c r="NJ244"/>
      <c r="NK244"/>
      <c r="NL244"/>
      <c r="NM244"/>
      <c r="NN244"/>
      <c r="NO244"/>
      <c r="NP244"/>
      <c r="NQ244"/>
      <c r="NR244"/>
      <c r="NS244"/>
      <c r="NT244"/>
      <c r="NU244"/>
      <c r="NV244"/>
      <c r="NW244"/>
      <c r="NX244"/>
      <c r="NY244"/>
      <c r="NZ244"/>
      <c r="OA244"/>
      <c r="OB244"/>
      <c r="OC244"/>
      <c r="OD244"/>
      <c r="OE244"/>
      <c r="OF244"/>
      <c r="OG244"/>
      <c r="OH244"/>
      <c r="OI244"/>
      <c r="OJ244"/>
      <c r="OK244"/>
      <c r="OL244"/>
      <c r="OM244"/>
      <c r="ON244"/>
      <c r="OO244"/>
      <c r="OP244"/>
      <c r="OQ244"/>
      <c r="OR244"/>
      <c r="OS244"/>
      <c r="OT244"/>
      <c r="OU244"/>
      <c r="OV244"/>
      <c r="OW244"/>
      <c r="OX244"/>
      <c r="OY244"/>
      <c r="OZ244"/>
      <c r="PA244"/>
      <c r="PB244"/>
      <c r="PC244"/>
      <c r="PD244"/>
      <c r="PE244"/>
      <c r="PF244"/>
      <c r="PG244"/>
      <c r="PH244"/>
      <c r="PI244"/>
      <c r="PJ244"/>
      <c r="PK244"/>
      <c r="PL244"/>
      <c r="PM244"/>
      <c r="PN244"/>
      <c r="PO244"/>
      <c r="PP244"/>
      <c r="PQ244"/>
      <c r="PR244"/>
      <c r="PS244"/>
      <c r="PT244"/>
      <c r="PU244"/>
      <c r="PV244"/>
      <c r="PW244"/>
      <c r="PX244"/>
      <c r="PY244"/>
      <c r="PZ244"/>
      <c r="QA244"/>
      <c r="QB244"/>
      <c r="QC244"/>
      <c r="QD244"/>
      <c r="QE244"/>
      <c r="QF244"/>
      <c r="QG244"/>
      <c r="QH244"/>
      <c r="QI244"/>
      <c r="QJ244"/>
      <c r="QK244"/>
      <c r="QL244"/>
      <c r="QM244"/>
      <c r="QN244"/>
      <c r="QO244"/>
      <c r="QP244"/>
      <c r="QQ244"/>
      <c r="QR244"/>
      <c r="QS244"/>
      <c r="QT244"/>
      <c r="QU244"/>
      <c r="QV244"/>
      <c r="QW244"/>
      <c r="QX244"/>
      <c r="QY244"/>
      <c r="QZ244"/>
      <c r="RA244"/>
      <c r="RB244"/>
      <c r="RC244"/>
      <c r="RD244"/>
      <c r="RE244"/>
      <c r="RF244"/>
      <c r="RG244"/>
      <c r="RH244"/>
      <c r="RI244"/>
      <c r="RJ244"/>
      <c r="RK244"/>
      <c r="RL244"/>
      <c r="RM244"/>
      <c r="RN244"/>
      <c r="RO244"/>
      <c r="RP244"/>
      <c r="RQ244"/>
      <c r="RR244"/>
      <c r="RS244"/>
      <c r="RT244"/>
      <c r="RU244"/>
      <c r="RV244"/>
      <c r="RW244"/>
      <c r="RX244"/>
      <c r="RY244"/>
      <c r="RZ244"/>
      <c r="SA244"/>
      <c r="SB244"/>
      <c r="SC244"/>
      <c r="SD244"/>
      <c r="SE244"/>
      <c r="SF244"/>
      <c r="SG244"/>
      <c r="SH244"/>
      <c r="SI244"/>
      <c r="SJ244"/>
      <c r="SK244"/>
      <c r="SL244"/>
      <c r="SM244"/>
      <c r="SN244"/>
      <c r="SO244"/>
      <c r="SP244"/>
      <c r="SQ244"/>
      <c r="SR244"/>
      <c r="SS244"/>
      <c r="ST244"/>
      <c r="SU244"/>
      <c r="SV244"/>
      <c r="SW244"/>
      <c r="SX244"/>
      <c r="SY244"/>
      <c r="SZ244"/>
      <c r="TA244"/>
      <c r="TB244"/>
      <c r="TC244"/>
      <c r="TD244"/>
      <c r="TE244"/>
      <c r="TF244"/>
      <c r="TG244"/>
      <c r="TH244"/>
      <c r="TI244"/>
      <c r="TJ244"/>
      <c r="TK244"/>
      <c r="TL244"/>
      <c r="TM244"/>
      <c r="TN244"/>
      <c r="TO244"/>
      <c r="TP244"/>
      <c r="TQ244"/>
      <c r="TR244"/>
      <c r="TS244"/>
      <c r="TT244"/>
      <c r="TU244"/>
      <c r="TV244"/>
      <c r="TW244"/>
      <c r="TX244"/>
      <c r="TY244"/>
      <c r="TZ244"/>
      <c r="UA244"/>
      <c r="UB244"/>
      <c r="UC244"/>
      <c r="UD244"/>
      <c r="UE244"/>
      <c r="UF244"/>
      <c r="UG244"/>
      <c r="UH244"/>
      <c r="UI244"/>
      <c r="UJ244"/>
      <c r="UK244"/>
      <c r="UL244"/>
      <c r="UM244"/>
      <c r="UN244"/>
      <c r="UO244"/>
      <c r="UP244"/>
      <c r="UQ244"/>
      <c r="UR244"/>
      <c r="US244"/>
      <c r="UT244"/>
      <c r="UU244"/>
      <c r="UV244"/>
      <c r="UW244"/>
      <c r="UX244"/>
      <c r="UY244"/>
      <c r="UZ244"/>
      <c r="VA244"/>
      <c r="VB244"/>
      <c r="VC244"/>
      <c r="VD244"/>
      <c r="VE244"/>
      <c r="VF244"/>
      <c r="VG244"/>
      <c r="VH244"/>
      <c r="VI244"/>
      <c r="VJ244"/>
      <c r="VK244"/>
      <c r="VL244"/>
      <c r="VM244"/>
      <c r="VN244"/>
      <c r="VO244"/>
      <c r="VP244"/>
      <c r="VQ244"/>
      <c r="VR244"/>
      <c r="VS244"/>
      <c r="VT244"/>
      <c r="VU244"/>
      <c r="VV244"/>
      <c r="VW244"/>
      <c r="VX244"/>
      <c r="VY244"/>
      <c r="VZ244"/>
      <c r="WA244"/>
      <c r="WB244"/>
      <c r="WC244"/>
      <c r="WD244"/>
      <c r="WE244"/>
      <c r="WF244"/>
      <c r="WG244"/>
      <c r="WH244"/>
      <c r="WI244"/>
      <c r="WJ244"/>
      <c r="WK244"/>
      <c r="WL244"/>
      <c r="WM244"/>
      <c r="WN244"/>
      <c r="WO244"/>
      <c r="WP244"/>
      <c r="WQ244"/>
      <c r="WR244"/>
      <c r="WS244"/>
      <c r="WT244"/>
      <c r="WU244"/>
      <c r="WV244"/>
      <c r="WW244"/>
      <c r="WX244"/>
      <c r="WY244"/>
      <c r="WZ244"/>
      <c r="XA244"/>
      <c r="XB244"/>
      <c r="XC244"/>
      <c r="XD244"/>
      <c r="XE244"/>
      <c r="XF244"/>
      <c r="XG244"/>
      <c r="XH244"/>
      <c r="XI244"/>
      <c r="XJ244"/>
      <c r="XK244"/>
      <c r="XL244"/>
      <c r="XM244"/>
      <c r="XN244"/>
      <c r="XO244"/>
      <c r="XP244"/>
      <c r="XQ244"/>
      <c r="XR244"/>
      <c r="XS244"/>
      <c r="XT244"/>
      <c r="XU244"/>
      <c r="XV244"/>
      <c r="XW244"/>
      <c r="XX244"/>
      <c r="XY244"/>
      <c r="XZ244"/>
      <c r="YA244"/>
      <c r="YB244"/>
      <c r="YC244"/>
      <c r="YD244"/>
      <c r="YE244"/>
      <c r="YF244"/>
      <c r="YG244"/>
      <c r="YH244"/>
      <c r="YI244"/>
      <c r="YJ244"/>
      <c r="YK244"/>
      <c r="YL244"/>
      <c r="YM244"/>
      <c r="YN244"/>
      <c r="YO244"/>
      <c r="YP244"/>
      <c r="YQ244"/>
      <c r="YR244"/>
      <c r="YS244"/>
      <c r="YT244"/>
      <c r="YU244"/>
      <c r="YV244"/>
      <c r="YW244"/>
      <c r="YX244"/>
      <c r="YY244"/>
      <c r="YZ244"/>
      <c r="ZA244"/>
      <c r="ZB244"/>
      <c r="ZC244"/>
      <c r="ZD244"/>
      <c r="ZE244"/>
      <c r="ZF244"/>
      <c r="ZG244"/>
      <c r="ZH244"/>
      <c r="ZI244"/>
      <c r="ZJ244"/>
      <c r="ZK244"/>
      <c r="ZL244"/>
      <c r="ZM244"/>
      <c r="ZN244"/>
      <c r="ZO244"/>
      <c r="ZP244"/>
      <c r="ZQ244"/>
      <c r="ZR244"/>
      <c r="ZS244"/>
      <c r="ZT244"/>
      <c r="ZU244"/>
      <c r="ZV244"/>
      <c r="ZW244"/>
      <c r="ZX244"/>
      <c r="ZY244"/>
      <c r="ZZ244"/>
    </row>
    <row r="245" spans="1:702" s="18" customFormat="1">
      <c r="A245" s="16" t="s">
        <v>189</v>
      </c>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c r="LQ245"/>
      <c r="LR245"/>
      <c r="LS245"/>
      <c r="LT245"/>
      <c r="LU245"/>
      <c r="LV245"/>
      <c r="LW245"/>
      <c r="LX245"/>
      <c r="LY245"/>
      <c r="LZ245"/>
      <c r="MA245"/>
      <c r="MB245"/>
      <c r="MC245"/>
      <c r="MD245"/>
      <c r="ME245"/>
      <c r="MF245"/>
      <c r="MG245"/>
      <c r="MH245"/>
      <c r="MI245"/>
      <c r="MJ245"/>
      <c r="MK245"/>
      <c r="ML245"/>
      <c r="MM245"/>
      <c r="MN245"/>
      <c r="MO245"/>
      <c r="MP245"/>
      <c r="MQ245"/>
      <c r="MR245"/>
      <c r="MS245"/>
      <c r="MT245"/>
      <c r="MU245"/>
      <c r="MV245"/>
      <c r="MW245"/>
      <c r="MX245"/>
      <c r="MY245"/>
      <c r="MZ245"/>
      <c r="NA245"/>
      <c r="NB245"/>
      <c r="NC245"/>
      <c r="ND245"/>
      <c r="NE245"/>
      <c r="NF245"/>
      <c r="NG245"/>
      <c r="NH245"/>
      <c r="NI245"/>
      <c r="NJ245"/>
      <c r="NK245"/>
      <c r="NL245"/>
      <c r="NM245"/>
      <c r="NN245"/>
      <c r="NO245"/>
      <c r="NP245"/>
      <c r="NQ245"/>
      <c r="NR245"/>
      <c r="NS245"/>
      <c r="NT245"/>
      <c r="NU245"/>
      <c r="NV245"/>
      <c r="NW245"/>
      <c r="NX245"/>
      <c r="NY245"/>
      <c r="NZ245"/>
      <c r="OA245"/>
      <c r="OB245"/>
      <c r="OC245"/>
      <c r="OD245"/>
      <c r="OE245"/>
      <c r="OF245"/>
      <c r="OG245"/>
      <c r="OH245"/>
      <c r="OI245"/>
      <c r="OJ245"/>
      <c r="OK245"/>
      <c r="OL245"/>
      <c r="OM245"/>
      <c r="ON245"/>
      <c r="OO245"/>
      <c r="OP245"/>
      <c r="OQ245"/>
      <c r="OR245"/>
      <c r="OS245"/>
      <c r="OT245"/>
      <c r="OU245"/>
      <c r="OV245"/>
      <c r="OW245"/>
      <c r="OX245"/>
      <c r="OY245"/>
      <c r="OZ245"/>
      <c r="PA245"/>
      <c r="PB245"/>
      <c r="PC245"/>
      <c r="PD245"/>
      <c r="PE245"/>
      <c r="PF245"/>
      <c r="PG245"/>
      <c r="PH245"/>
      <c r="PI245"/>
      <c r="PJ245"/>
      <c r="PK245"/>
      <c r="PL245"/>
      <c r="PM245"/>
      <c r="PN245"/>
      <c r="PO245"/>
      <c r="PP245"/>
      <c r="PQ245"/>
      <c r="PR245"/>
      <c r="PS245"/>
      <c r="PT245"/>
      <c r="PU245"/>
      <c r="PV245"/>
      <c r="PW245"/>
      <c r="PX245"/>
      <c r="PY245"/>
      <c r="PZ245"/>
      <c r="QA245"/>
      <c r="QB245"/>
      <c r="QC245"/>
      <c r="QD245"/>
      <c r="QE245"/>
      <c r="QF245"/>
      <c r="QG245"/>
      <c r="QH245"/>
      <c r="QI245"/>
      <c r="QJ245"/>
      <c r="QK245"/>
      <c r="QL245"/>
      <c r="QM245"/>
      <c r="QN245"/>
      <c r="QO245"/>
      <c r="QP245"/>
      <c r="QQ245"/>
      <c r="QR245"/>
      <c r="QS245"/>
      <c r="QT245"/>
      <c r="QU245"/>
      <c r="QV245"/>
      <c r="QW245"/>
      <c r="QX245"/>
      <c r="QY245"/>
      <c r="QZ245"/>
      <c r="RA245"/>
      <c r="RB245"/>
      <c r="RC245"/>
      <c r="RD245"/>
      <c r="RE245"/>
      <c r="RF245"/>
      <c r="RG245"/>
      <c r="RH245"/>
      <c r="RI245"/>
      <c r="RJ245"/>
      <c r="RK245"/>
      <c r="RL245"/>
      <c r="RM245"/>
      <c r="RN245"/>
      <c r="RO245"/>
      <c r="RP245"/>
      <c r="RQ245"/>
      <c r="RR245"/>
      <c r="RS245"/>
      <c r="RT245"/>
      <c r="RU245"/>
      <c r="RV245"/>
      <c r="RW245"/>
      <c r="RX245"/>
      <c r="RY245"/>
      <c r="RZ245"/>
      <c r="SA245"/>
      <c r="SB245"/>
      <c r="SC245"/>
      <c r="SD245"/>
      <c r="SE245"/>
      <c r="SF245"/>
      <c r="SG245"/>
      <c r="SH245"/>
      <c r="SI245"/>
      <c r="SJ245"/>
      <c r="SK245"/>
      <c r="SL245"/>
      <c r="SM245"/>
      <c r="SN245"/>
      <c r="SO245"/>
      <c r="SP245"/>
      <c r="SQ245"/>
      <c r="SR245"/>
      <c r="SS245"/>
      <c r="ST245"/>
      <c r="SU245"/>
      <c r="SV245"/>
      <c r="SW245"/>
      <c r="SX245"/>
      <c r="SY245"/>
      <c r="SZ245"/>
      <c r="TA245"/>
      <c r="TB245"/>
      <c r="TC245"/>
      <c r="TD245"/>
      <c r="TE245"/>
      <c r="TF245"/>
      <c r="TG245"/>
      <c r="TH245"/>
      <c r="TI245"/>
      <c r="TJ245"/>
      <c r="TK245"/>
      <c r="TL245"/>
      <c r="TM245"/>
      <c r="TN245"/>
      <c r="TO245"/>
      <c r="TP245"/>
      <c r="TQ245"/>
      <c r="TR245"/>
      <c r="TS245"/>
      <c r="TT245"/>
      <c r="TU245"/>
      <c r="TV245"/>
      <c r="TW245"/>
      <c r="TX245"/>
      <c r="TY245"/>
      <c r="TZ245"/>
      <c r="UA245"/>
      <c r="UB245"/>
      <c r="UC245"/>
      <c r="UD245"/>
      <c r="UE245"/>
      <c r="UF245"/>
      <c r="UG245"/>
      <c r="UH245"/>
      <c r="UI245"/>
      <c r="UJ245"/>
      <c r="UK245"/>
      <c r="UL245"/>
      <c r="UM245"/>
      <c r="UN245"/>
      <c r="UO245"/>
      <c r="UP245"/>
      <c r="UQ245"/>
      <c r="UR245"/>
      <c r="US245"/>
      <c r="UT245"/>
      <c r="UU245"/>
      <c r="UV245"/>
      <c r="UW245"/>
      <c r="UX245"/>
      <c r="UY245"/>
      <c r="UZ245"/>
      <c r="VA245"/>
      <c r="VB245"/>
      <c r="VC245"/>
      <c r="VD245"/>
      <c r="VE245"/>
      <c r="VF245"/>
      <c r="VG245"/>
      <c r="VH245"/>
      <c r="VI245"/>
      <c r="VJ245"/>
      <c r="VK245"/>
      <c r="VL245"/>
      <c r="VM245"/>
      <c r="VN245"/>
      <c r="VO245"/>
      <c r="VP245"/>
      <c r="VQ245"/>
      <c r="VR245"/>
      <c r="VS245"/>
      <c r="VT245"/>
      <c r="VU245"/>
      <c r="VV245"/>
      <c r="VW245"/>
      <c r="VX245"/>
      <c r="VY245"/>
      <c r="VZ245"/>
      <c r="WA245"/>
      <c r="WB245"/>
      <c r="WC245"/>
      <c r="WD245"/>
      <c r="WE245"/>
      <c r="WF245"/>
      <c r="WG245"/>
      <c r="WH245"/>
      <c r="WI245"/>
      <c r="WJ245"/>
      <c r="WK245"/>
      <c r="WL245"/>
      <c r="WM245"/>
      <c r="WN245"/>
      <c r="WO245"/>
      <c r="WP245"/>
      <c r="WQ245"/>
      <c r="WR245"/>
      <c r="WS245"/>
      <c r="WT245"/>
      <c r="WU245"/>
      <c r="WV245"/>
      <c r="WW245"/>
      <c r="WX245"/>
      <c r="WY245"/>
      <c r="WZ245"/>
      <c r="XA245"/>
      <c r="XB245"/>
      <c r="XC245"/>
      <c r="XD245"/>
      <c r="XE245"/>
      <c r="XF245"/>
      <c r="XG245"/>
      <c r="XH245"/>
      <c r="XI245"/>
      <c r="XJ245"/>
      <c r="XK245"/>
      <c r="XL245"/>
      <c r="XM245"/>
      <c r="XN245"/>
      <c r="XO245"/>
      <c r="XP245"/>
      <c r="XQ245"/>
      <c r="XR245"/>
      <c r="XS245"/>
      <c r="XT245"/>
      <c r="XU245"/>
      <c r="XV245"/>
      <c r="XW245"/>
      <c r="XX245"/>
      <c r="XY245"/>
      <c r="XZ245"/>
      <c r="YA245"/>
      <c r="YB245"/>
      <c r="YC245"/>
      <c r="YD245"/>
      <c r="YE245"/>
      <c r="YF245"/>
      <c r="YG245"/>
      <c r="YH245"/>
      <c r="YI245"/>
      <c r="YJ245"/>
      <c r="YK245"/>
      <c r="YL245"/>
      <c r="YM245"/>
      <c r="YN245"/>
      <c r="YO245"/>
      <c r="YP245"/>
      <c r="YQ245"/>
      <c r="YR245"/>
      <c r="YS245"/>
      <c r="YT245"/>
      <c r="YU245"/>
      <c r="YV245"/>
      <c r="YW245"/>
      <c r="YX245"/>
      <c r="YY245"/>
      <c r="YZ245"/>
      <c r="ZA245"/>
      <c r="ZB245"/>
      <c r="ZC245"/>
      <c r="ZD245"/>
      <c r="ZE245"/>
      <c r="ZF245"/>
      <c r="ZG245"/>
      <c r="ZH245"/>
      <c r="ZI245"/>
      <c r="ZJ245"/>
      <c r="ZK245"/>
      <c r="ZL245"/>
      <c r="ZM245"/>
      <c r="ZN245"/>
      <c r="ZO245"/>
      <c r="ZP245"/>
      <c r="ZQ245"/>
      <c r="ZR245"/>
      <c r="ZS245"/>
      <c r="ZT245"/>
      <c r="ZU245"/>
      <c r="ZV245"/>
      <c r="ZW245"/>
      <c r="ZX245"/>
      <c r="ZY245"/>
      <c r="ZZ245"/>
    </row>
    <row r="246" spans="1:702" s="18" customFormat="1">
      <c r="A246" s="63" t="s">
        <v>326</v>
      </c>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c r="LQ246"/>
      <c r="LR246"/>
      <c r="LS246"/>
      <c r="LT246"/>
      <c r="LU246"/>
      <c r="LV246"/>
      <c r="LW246"/>
      <c r="LX246"/>
      <c r="LY246"/>
      <c r="LZ246"/>
      <c r="MA246"/>
      <c r="MB246"/>
      <c r="MC246"/>
      <c r="MD246"/>
      <c r="ME246"/>
      <c r="MF246"/>
      <c r="MG246"/>
      <c r="MH246"/>
      <c r="MI246"/>
      <c r="MJ246"/>
      <c r="MK246"/>
      <c r="ML246"/>
      <c r="MM246"/>
      <c r="MN246"/>
      <c r="MO246"/>
      <c r="MP246"/>
      <c r="MQ246"/>
      <c r="MR246"/>
      <c r="MS246"/>
      <c r="MT246"/>
      <c r="MU246"/>
      <c r="MV246"/>
      <c r="MW246"/>
      <c r="MX246"/>
      <c r="MY246"/>
      <c r="MZ246"/>
      <c r="NA246"/>
      <c r="NB246"/>
      <c r="NC246"/>
      <c r="ND246"/>
      <c r="NE246"/>
      <c r="NF246"/>
      <c r="NG246"/>
      <c r="NH246"/>
      <c r="NI246"/>
      <c r="NJ246"/>
      <c r="NK246"/>
      <c r="NL246"/>
      <c r="NM246"/>
      <c r="NN246"/>
      <c r="NO246"/>
      <c r="NP246"/>
      <c r="NQ246"/>
      <c r="NR246"/>
      <c r="NS246"/>
      <c r="NT246"/>
      <c r="NU246"/>
      <c r="NV246"/>
      <c r="NW246"/>
      <c r="NX246"/>
      <c r="NY246"/>
      <c r="NZ246"/>
      <c r="OA246"/>
      <c r="OB246"/>
      <c r="OC246"/>
      <c r="OD246"/>
      <c r="OE246"/>
      <c r="OF246"/>
      <c r="OG246"/>
      <c r="OH246"/>
      <c r="OI246"/>
      <c r="OJ246"/>
      <c r="OK246"/>
      <c r="OL246"/>
      <c r="OM246"/>
      <c r="ON246"/>
      <c r="OO246"/>
      <c r="OP246"/>
      <c r="OQ246"/>
      <c r="OR246"/>
      <c r="OS246"/>
      <c r="OT246"/>
      <c r="OU246"/>
      <c r="OV246"/>
      <c r="OW246"/>
      <c r="OX246"/>
      <c r="OY246"/>
      <c r="OZ246"/>
      <c r="PA246"/>
      <c r="PB246"/>
      <c r="PC246"/>
      <c r="PD246"/>
      <c r="PE246"/>
      <c r="PF246"/>
      <c r="PG246"/>
      <c r="PH246"/>
      <c r="PI246"/>
      <c r="PJ246"/>
      <c r="PK246"/>
      <c r="PL246"/>
      <c r="PM246"/>
      <c r="PN246"/>
      <c r="PO246"/>
      <c r="PP246"/>
      <c r="PQ246"/>
      <c r="PR246"/>
      <c r="PS246"/>
      <c r="PT246"/>
      <c r="PU246"/>
      <c r="PV246"/>
      <c r="PW246"/>
      <c r="PX246"/>
      <c r="PY246"/>
      <c r="PZ246"/>
      <c r="QA246"/>
      <c r="QB246"/>
      <c r="QC246"/>
      <c r="QD246"/>
      <c r="QE246"/>
      <c r="QF246"/>
      <c r="QG246"/>
      <c r="QH246"/>
      <c r="QI246"/>
      <c r="QJ246"/>
      <c r="QK246"/>
      <c r="QL246"/>
      <c r="QM246"/>
      <c r="QN246"/>
      <c r="QO246"/>
      <c r="QP246"/>
      <c r="QQ246"/>
      <c r="QR246"/>
      <c r="QS246"/>
      <c r="QT246"/>
      <c r="QU246"/>
      <c r="QV246"/>
      <c r="QW246"/>
      <c r="QX246"/>
      <c r="QY246"/>
      <c r="QZ246"/>
      <c r="RA246"/>
      <c r="RB246"/>
      <c r="RC246"/>
      <c r="RD246"/>
      <c r="RE246"/>
      <c r="RF246"/>
      <c r="RG246"/>
      <c r="RH246"/>
      <c r="RI246"/>
      <c r="RJ246"/>
      <c r="RK246"/>
      <c r="RL246"/>
      <c r="RM246"/>
      <c r="RN246"/>
      <c r="RO246"/>
      <c r="RP246"/>
      <c r="RQ246"/>
      <c r="RR246"/>
      <c r="RS246"/>
      <c r="RT246"/>
      <c r="RU246"/>
      <c r="RV246"/>
      <c r="RW246"/>
      <c r="RX246"/>
      <c r="RY246"/>
      <c r="RZ246"/>
      <c r="SA246"/>
      <c r="SB246"/>
      <c r="SC246"/>
      <c r="SD246"/>
      <c r="SE246"/>
      <c r="SF246"/>
      <c r="SG246"/>
      <c r="SH246"/>
      <c r="SI246"/>
      <c r="SJ246"/>
      <c r="SK246"/>
      <c r="SL246"/>
      <c r="SM246"/>
      <c r="SN246"/>
      <c r="SO246"/>
      <c r="SP246"/>
      <c r="SQ246"/>
      <c r="SR246"/>
      <c r="SS246"/>
      <c r="ST246"/>
      <c r="SU246"/>
      <c r="SV246"/>
      <c r="SW246"/>
      <c r="SX246"/>
      <c r="SY246"/>
      <c r="SZ246"/>
      <c r="TA246"/>
      <c r="TB246"/>
      <c r="TC246"/>
      <c r="TD246"/>
      <c r="TE246"/>
      <c r="TF246"/>
      <c r="TG246"/>
      <c r="TH246"/>
      <c r="TI246"/>
      <c r="TJ246"/>
      <c r="TK246"/>
      <c r="TL246"/>
      <c r="TM246"/>
      <c r="TN246"/>
      <c r="TO246"/>
      <c r="TP246"/>
      <c r="TQ246"/>
      <c r="TR246"/>
      <c r="TS246"/>
      <c r="TT246"/>
      <c r="TU246"/>
      <c r="TV246"/>
      <c r="TW246"/>
      <c r="TX246"/>
      <c r="TY246"/>
      <c r="TZ246"/>
      <c r="UA246"/>
      <c r="UB246"/>
      <c r="UC246"/>
      <c r="UD246"/>
      <c r="UE246"/>
      <c r="UF246"/>
      <c r="UG246"/>
      <c r="UH246"/>
      <c r="UI246"/>
      <c r="UJ246"/>
      <c r="UK246"/>
      <c r="UL246"/>
      <c r="UM246"/>
      <c r="UN246"/>
      <c r="UO246"/>
      <c r="UP246"/>
      <c r="UQ246"/>
      <c r="UR246"/>
      <c r="US246"/>
      <c r="UT246"/>
      <c r="UU246"/>
      <c r="UV246"/>
      <c r="UW246"/>
      <c r="UX246"/>
      <c r="UY246"/>
      <c r="UZ246"/>
      <c r="VA246"/>
      <c r="VB246"/>
      <c r="VC246"/>
      <c r="VD246"/>
      <c r="VE246"/>
      <c r="VF246"/>
      <c r="VG246"/>
      <c r="VH246"/>
      <c r="VI246"/>
      <c r="VJ246"/>
      <c r="VK246"/>
      <c r="VL246"/>
      <c r="VM246"/>
      <c r="VN246"/>
      <c r="VO246"/>
      <c r="VP246"/>
      <c r="VQ246"/>
      <c r="VR246"/>
      <c r="VS246"/>
      <c r="VT246"/>
      <c r="VU246"/>
      <c r="VV246"/>
      <c r="VW246"/>
      <c r="VX246"/>
      <c r="VY246"/>
      <c r="VZ246"/>
      <c r="WA246"/>
      <c r="WB246"/>
      <c r="WC246"/>
      <c r="WD246"/>
      <c r="WE246"/>
      <c r="WF246"/>
      <c r="WG246"/>
      <c r="WH246"/>
      <c r="WI246"/>
      <c r="WJ246"/>
      <c r="WK246"/>
      <c r="WL246"/>
      <c r="WM246"/>
      <c r="WN246"/>
      <c r="WO246"/>
      <c r="WP246"/>
      <c r="WQ246"/>
      <c r="WR246"/>
      <c r="WS246"/>
      <c r="WT246"/>
      <c r="WU246"/>
      <c r="WV246"/>
      <c r="WW246"/>
      <c r="WX246"/>
      <c r="WY246"/>
      <c r="WZ246"/>
      <c r="XA246"/>
      <c r="XB246"/>
      <c r="XC246"/>
      <c r="XD246"/>
      <c r="XE246"/>
      <c r="XF246"/>
      <c r="XG246"/>
      <c r="XH246"/>
      <c r="XI246"/>
      <c r="XJ246"/>
      <c r="XK246"/>
      <c r="XL246"/>
      <c r="XM246"/>
      <c r="XN246"/>
      <c r="XO246"/>
      <c r="XP246"/>
      <c r="XQ246"/>
      <c r="XR246"/>
      <c r="XS246"/>
      <c r="XT246"/>
      <c r="XU246"/>
      <c r="XV246"/>
      <c r="XW246"/>
      <c r="XX246"/>
      <c r="XY246"/>
      <c r="XZ246"/>
      <c r="YA246"/>
      <c r="YB246"/>
      <c r="YC246"/>
      <c r="YD246"/>
      <c r="YE246"/>
      <c r="YF246"/>
      <c r="YG246"/>
      <c r="YH246"/>
      <c r="YI246"/>
      <c r="YJ246"/>
      <c r="YK246"/>
      <c r="YL246"/>
      <c r="YM246"/>
      <c r="YN246"/>
      <c r="YO246"/>
      <c r="YP246"/>
      <c r="YQ246"/>
      <c r="YR246"/>
      <c r="YS246"/>
      <c r="YT246"/>
      <c r="YU246"/>
      <c r="YV246"/>
      <c r="YW246"/>
      <c r="YX246"/>
      <c r="YY246"/>
      <c r="YZ246"/>
      <c r="ZA246"/>
      <c r="ZB246"/>
      <c r="ZC246"/>
      <c r="ZD246"/>
      <c r="ZE246"/>
      <c r="ZF246"/>
      <c r="ZG246"/>
      <c r="ZH246"/>
      <c r="ZI246"/>
      <c r="ZJ246"/>
      <c r="ZK246"/>
      <c r="ZL246"/>
      <c r="ZM246"/>
      <c r="ZN246"/>
      <c r="ZO246"/>
      <c r="ZP246"/>
      <c r="ZQ246"/>
      <c r="ZR246"/>
      <c r="ZS246"/>
      <c r="ZT246"/>
      <c r="ZU246"/>
      <c r="ZV246"/>
      <c r="ZW246"/>
      <c r="ZX246"/>
      <c r="ZY246"/>
      <c r="ZZ246"/>
    </row>
    <row r="247" spans="1:702" s="18" customFormat="1">
      <c r="A247" s="149" t="s">
        <v>327</v>
      </c>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c r="LQ247"/>
      <c r="LR247"/>
      <c r="LS247"/>
      <c r="LT247"/>
      <c r="LU247"/>
      <c r="LV247"/>
      <c r="LW247"/>
      <c r="LX247"/>
      <c r="LY247"/>
      <c r="LZ247"/>
      <c r="MA247"/>
      <c r="MB247"/>
      <c r="MC247"/>
      <c r="MD247"/>
      <c r="ME247"/>
      <c r="MF247"/>
      <c r="MG247"/>
      <c r="MH247"/>
      <c r="MI247"/>
      <c r="MJ247"/>
      <c r="MK247"/>
      <c r="ML247"/>
      <c r="MM247"/>
      <c r="MN247"/>
      <c r="MO247"/>
      <c r="MP247"/>
      <c r="MQ247"/>
      <c r="MR247"/>
      <c r="MS247"/>
      <c r="MT247"/>
      <c r="MU247"/>
      <c r="MV247"/>
      <c r="MW247"/>
      <c r="MX247"/>
      <c r="MY247"/>
      <c r="MZ247"/>
      <c r="NA247"/>
      <c r="NB247"/>
      <c r="NC247"/>
      <c r="ND247"/>
      <c r="NE247"/>
      <c r="NF247"/>
      <c r="NG247"/>
      <c r="NH247"/>
      <c r="NI247"/>
      <c r="NJ247"/>
      <c r="NK247"/>
      <c r="NL247"/>
      <c r="NM247"/>
      <c r="NN247"/>
      <c r="NO247"/>
      <c r="NP247"/>
      <c r="NQ247"/>
      <c r="NR247"/>
      <c r="NS247"/>
      <c r="NT247"/>
      <c r="NU247"/>
      <c r="NV247"/>
      <c r="NW247"/>
      <c r="NX247"/>
      <c r="NY247"/>
      <c r="NZ247"/>
      <c r="OA247"/>
      <c r="OB247"/>
      <c r="OC247"/>
      <c r="OD247"/>
      <c r="OE247"/>
      <c r="OF247"/>
      <c r="OG247"/>
      <c r="OH247"/>
      <c r="OI247"/>
      <c r="OJ247"/>
      <c r="OK247"/>
      <c r="OL247"/>
      <c r="OM247"/>
      <c r="ON247"/>
      <c r="OO247"/>
      <c r="OP247"/>
      <c r="OQ247"/>
      <c r="OR247"/>
      <c r="OS247"/>
      <c r="OT247"/>
      <c r="OU247"/>
      <c r="OV247"/>
      <c r="OW247"/>
      <c r="OX247"/>
      <c r="OY247"/>
      <c r="OZ247"/>
      <c r="PA247"/>
      <c r="PB247"/>
      <c r="PC247"/>
      <c r="PD247"/>
      <c r="PE247"/>
      <c r="PF247"/>
      <c r="PG247"/>
      <c r="PH247"/>
      <c r="PI247"/>
      <c r="PJ247"/>
      <c r="PK247"/>
      <c r="PL247"/>
      <c r="PM247"/>
      <c r="PN247"/>
      <c r="PO247"/>
      <c r="PP247"/>
      <c r="PQ247"/>
      <c r="PR247"/>
      <c r="PS247"/>
      <c r="PT247"/>
      <c r="PU247"/>
      <c r="PV247"/>
      <c r="PW247"/>
      <c r="PX247"/>
      <c r="PY247"/>
      <c r="PZ247"/>
      <c r="QA247"/>
      <c r="QB247"/>
      <c r="QC247"/>
      <c r="QD247"/>
      <c r="QE247"/>
      <c r="QF247"/>
      <c r="QG247"/>
      <c r="QH247"/>
      <c r="QI247"/>
      <c r="QJ247"/>
      <c r="QK247"/>
      <c r="QL247"/>
      <c r="QM247"/>
      <c r="QN247"/>
      <c r="QO247"/>
      <c r="QP247"/>
      <c r="QQ247"/>
      <c r="QR247"/>
      <c r="QS247"/>
      <c r="QT247"/>
      <c r="QU247"/>
      <c r="QV247"/>
      <c r="QW247"/>
      <c r="QX247"/>
      <c r="QY247"/>
      <c r="QZ247"/>
      <c r="RA247"/>
      <c r="RB247"/>
      <c r="RC247"/>
      <c r="RD247"/>
      <c r="RE247"/>
      <c r="RF247"/>
      <c r="RG247"/>
      <c r="RH247"/>
      <c r="RI247"/>
      <c r="RJ247"/>
      <c r="RK247"/>
      <c r="RL247"/>
      <c r="RM247"/>
      <c r="RN247"/>
      <c r="RO247"/>
      <c r="RP247"/>
      <c r="RQ247"/>
      <c r="RR247"/>
      <c r="RS247"/>
      <c r="RT247"/>
      <c r="RU247"/>
      <c r="RV247"/>
      <c r="RW247"/>
      <c r="RX247"/>
      <c r="RY247"/>
      <c r="RZ247"/>
      <c r="SA247"/>
      <c r="SB247"/>
      <c r="SC247"/>
      <c r="SD247"/>
      <c r="SE247"/>
      <c r="SF247"/>
      <c r="SG247"/>
      <c r="SH247"/>
      <c r="SI247"/>
      <c r="SJ247"/>
      <c r="SK247"/>
      <c r="SL247"/>
      <c r="SM247"/>
      <c r="SN247"/>
      <c r="SO247"/>
      <c r="SP247"/>
      <c r="SQ247"/>
      <c r="SR247"/>
      <c r="SS247"/>
      <c r="ST247"/>
      <c r="SU247"/>
      <c r="SV247"/>
      <c r="SW247"/>
      <c r="SX247"/>
      <c r="SY247"/>
      <c r="SZ247"/>
      <c r="TA247"/>
      <c r="TB247"/>
      <c r="TC247"/>
      <c r="TD247"/>
      <c r="TE247"/>
      <c r="TF247"/>
      <c r="TG247"/>
      <c r="TH247"/>
      <c r="TI247"/>
      <c r="TJ247"/>
      <c r="TK247"/>
      <c r="TL247"/>
      <c r="TM247"/>
      <c r="TN247"/>
      <c r="TO247"/>
      <c r="TP247"/>
      <c r="TQ247"/>
      <c r="TR247"/>
      <c r="TS247"/>
      <c r="TT247"/>
      <c r="TU247"/>
      <c r="TV247"/>
      <c r="TW247"/>
      <c r="TX247"/>
      <c r="TY247"/>
      <c r="TZ247"/>
      <c r="UA247"/>
      <c r="UB247"/>
      <c r="UC247"/>
      <c r="UD247"/>
      <c r="UE247"/>
      <c r="UF247"/>
      <c r="UG247"/>
      <c r="UH247"/>
      <c r="UI247"/>
      <c r="UJ247"/>
      <c r="UK247"/>
      <c r="UL247"/>
      <c r="UM247"/>
      <c r="UN247"/>
      <c r="UO247"/>
      <c r="UP247"/>
      <c r="UQ247"/>
      <c r="UR247"/>
      <c r="US247"/>
      <c r="UT247"/>
      <c r="UU247"/>
      <c r="UV247"/>
      <c r="UW247"/>
      <c r="UX247"/>
      <c r="UY247"/>
      <c r="UZ247"/>
      <c r="VA247"/>
      <c r="VB247"/>
      <c r="VC247"/>
      <c r="VD247"/>
      <c r="VE247"/>
      <c r="VF247"/>
      <c r="VG247"/>
      <c r="VH247"/>
      <c r="VI247"/>
      <c r="VJ247"/>
      <c r="VK247"/>
      <c r="VL247"/>
      <c r="VM247"/>
      <c r="VN247"/>
      <c r="VO247"/>
      <c r="VP247"/>
      <c r="VQ247"/>
      <c r="VR247"/>
      <c r="VS247"/>
      <c r="VT247"/>
      <c r="VU247"/>
      <c r="VV247"/>
      <c r="VW247"/>
      <c r="VX247"/>
      <c r="VY247"/>
      <c r="VZ247"/>
      <c r="WA247"/>
      <c r="WB247"/>
      <c r="WC247"/>
      <c r="WD247"/>
      <c r="WE247"/>
      <c r="WF247"/>
      <c r="WG247"/>
      <c r="WH247"/>
      <c r="WI247"/>
      <c r="WJ247"/>
      <c r="WK247"/>
      <c r="WL247"/>
      <c r="WM247"/>
      <c r="WN247"/>
      <c r="WO247"/>
      <c r="WP247"/>
      <c r="WQ247"/>
      <c r="WR247"/>
      <c r="WS247"/>
      <c r="WT247"/>
      <c r="WU247"/>
      <c r="WV247"/>
      <c r="WW247"/>
      <c r="WX247"/>
      <c r="WY247"/>
      <c r="WZ247"/>
      <c r="XA247"/>
      <c r="XB247"/>
      <c r="XC247"/>
      <c r="XD247"/>
      <c r="XE247"/>
      <c r="XF247"/>
      <c r="XG247"/>
      <c r="XH247"/>
      <c r="XI247"/>
      <c r="XJ247"/>
      <c r="XK247"/>
      <c r="XL247"/>
      <c r="XM247"/>
      <c r="XN247"/>
      <c r="XO247"/>
      <c r="XP247"/>
      <c r="XQ247"/>
      <c r="XR247"/>
      <c r="XS247"/>
      <c r="XT247"/>
      <c r="XU247"/>
      <c r="XV247"/>
      <c r="XW247"/>
      <c r="XX247"/>
      <c r="XY247"/>
      <c r="XZ247"/>
      <c r="YA247"/>
      <c r="YB247"/>
      <c r="YC247"/>
      <c r="YD247"/>
      <c r="YE247"/>
      <c r="YF247"/>
      <c r="YG247"/>
      <c r="YH247"/>
      <c r="YI247"/>
      <c r="YJ247"/>
      <c r="YK247"/>
      <c r="YL247"/>
      <c r="YM247"/>
      <c r="YN247"/>
      <c r="YO247"/>
      <c r="YP247"/>
      <c r="YQ247"/>
      <c r="YR247"/>
      <c r="YS247"/>
      <c r="YT247"/>
      <c r="YU247"/>
      <c r="YV247"/>
      <c r="YW247"/>
      <c r="YX247"/>
      <c r="YY247"/>
      <c r="YZ247"/>
      <c r="ZA247"/>
      <c r="ZB247"/>
      <c r="ZC247"/>
      <c r="ZD247"/>
      <c r="ZE247"/>
      <c r="ZF247"/>
      <c r="ZG247"/>
      <c r="ZH247"/>
      <c r="ZI247"/>
      <c r="ZJ247"/>
      <c r="ZK247"/>
      <c r="ZL247"/>
      <c r="ZM247"/>
      <c r="ZN247"/>
      <c r="ZO247"/>
      <c r="ZP247"/>
      <c r="ZQ247"/>
      <c r="ZR247"/>
      <c r="ZS247"/>
      <c r="ZT247"/>
      <c r="ZU247"/>
      <c r="ZV247"/>
      <c r="ZW247"/>
      <c r="ZX247"/>
      <c r="ZY247"/>
      <c r="ZZ247"/>
    </row>
    <row r="248" spans="1:702" s="18" customFormat="1">
      <c r="A248" s="16" t="s">
        <v>175</v>
      </c>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c r="LQ248"/>
      <c r="LR248"/>
      <c r="LS248"/>
      <c r="LT248"/>
      <c r="LU248"/>
      <c r="LV248"/>
      <c r="LW248"/>
      <c r="LX248"/>
      <c r="LY248"/>
      <c r="LZ248"/>
      <c r="MA248"/>
      <c r="MB248"/>
      <c r="MC248"/>
      <c r="MD248"/>
      <c r="ME248"/>
      <c r="MF248"/>
      <c r="MG248"/>
      <c r="MH248"/>
      <c r="MI248"/>
      <c r="MJ248"/>
      <c r="MK248"/>
      <c r="ML248"/>
      <c r="MM248"/>
      <c r="MN248"/>
      <c r="MO248"/>
      <c r="MP248"/>
      <c r="MQ248"/>
      <c r="MR248"/>
      <c r="MS248"/>
      <c r="MT248"/>
      <c r="MU248"/>
      <c r="MV248"/>
      <c r="MW248"/>
      <c r="MX248"/>
      <c r="MY248"/>
      <c r="MZ248"/>
      <c r="NA248"/>
      <c r="NB248"/>
      <c r="NC248"/>
      <c r="ND248"/>
      <c r="NE248"/>
      <c r="NF248"/>
      <c r="NG248"/>
      <c r="NH248"/>
      <c r="NI248"/>
      <c r="NJ248"/>
      <c r="NK248"/>
      <c r="NL248"/>
      <c r="NM248"/>
      <c r="NN248"/>
      <c r="NO248"/>
      <c r="NP248"/>
      <c r="NQ248"/>
      <c r="NR248"/>
      <c r="NS248"/>
      <c r="NT248"/>
      <c r="NU248"/>
      <c r="NV248"/>
      <c r="NW248"/>
      <c r="NX248"/>
      <c r="NY248"/>
      <c r="NZ248"/>
      <c r="OA248"/>
      <c r="OB248"/>
      <c r="OC248"/>
      <c r="OD248"/>
      <c r="OE248"/>
      <c r="OF248"/>
      <c r="OG248"/>
      <c r="OH248"/>
      <c r="OI248"/>
      <c r="OJ248"/>
      <c r="OK248"/>
      <c r="OL248"/>
      <c r="OM248"/>
      <c r="ON248"/>
      <c r="OO248"/>
      <c r="OP248"/>
      <c r="OQ248"/>
      <c r="OR248"/>
      <c r="OS248"/>
      <c r="OT248"/>
      <c r="OU248"/>
      <c r="OV248"/>
      <c r="OW248"/>
      <c r="OX248"/>
      <c r="OY248"/>
      <c r="OZ248"/>
      <c r="PA248"/>
      <c r="PB248"/>
      <c r="PC248"/>
      <c r="PD248"/>
      <c r="PE248"/>
      <c r="PF248"/>
      <c r="PG248"/>
      <c r="PH248"/>
      <c r="PI248"/>
      <c r="PJ248"/>
      <c r="PK248"/>
      <c r="PL248"/>
      <c r="PM248"/>
      <c r="PN248"/>
      <c r="PO248"/>
      <c r="PP248"/>
      <c r="PQ248"/>
      <c r="PR248"/>
      <c r="PS248"/>
      <c r="PT248"/>
      <c r="PU248"/>
      <c r="PV248"/>
      <c r="PW248"/>
      <c r="PX248"/>
      <c r="PY248"/>
      <c r="PZ248"/>
      <c r="QA248"/>
      <c r="QB248"/>
      <c r="QC248"/>
      <c r="QD248"/>
      <c r="QE248"/>
      <c r="QF248"/>
      <c r="QG248"/>
      <c r="QH248"/>
      <c r="QI248"/>
      <c r="QJ248"/>
      <c r="QK248"/>
      <c r="QL248"/>
      <c r="QM248"/>
      <c r="QN248"/>
      <c r="QO248"/>
      <c r="QP248"/>
      <c r="QQ248"/>
      <c r="QR248"/>
      <c r="QS248"/>
      <c r="QT248"/>
      <c r="QU248"/>
      <c r="QV248"/>
      <c r="QW248"/>
      <c r="QX248"/>
      <c r="QY248"/>
      <c r="QZ248"/>
      <c r="RA248"/>
      <c r="RB248"/>
      <c r="RC248"/>
      <c r="RD248"/>
      <c r="RE248"/>
      <c r="RF248"/>
      <c r="RG248"/>
      <c r="RH248"/>
      <c r="RI248"/>
      <c r="RJ248"/>
      <c r="RK248"/>
      <c r="RL248"/>
      <c r="RM248"/>
      <c r="RN248"/>
      <c r="RO248"/>
      <c r="RP248"/>
      <c r="RQ248"/>
      <c r="RR248"/>
      <c r="RS248"/>
      <c r="RT248"/>
      <c r="RU248"/>
      <c r="RV248"/>
      <c r="RW248"/>
      <c r="RX248"/>
      <c r="RY248"/>
      <c r="RZ248"/>
      <c r="SA248"/>
      <c r="SB248"/>
      <c r="SC248"/>
      <c r="SD248"/>
      <c r="SE248"/>
      <c r="SF248"/>
      <c r="SG248"/>
      <c r="SH248"/>
      <c r="SI248"/>
      <c r="SJ248"/>
      <c r="SK248"/>
      <c r="SL248"/>
      <c r="SM248"/>
      <c r="SN248"/>
      <c r="SO248"/>
      <c r="SP248"/>
      <c r="SQ248"/>
      <c r="SR248"/>
      <c r="SS248"/>
      <c r="ST248"/>
      <c r="SU248"/>
      <c r="SV248"/>
      <c r="SW248"/>
      <c r="SX248"/>
      <c r="SY248"/>
      <c r="SZ248"/>
      <c r="TA248"/>
      <c r="TB248"/>
      <c r="TC248"/>
      <c r="TD248"/>
      <c r="TE248"/>
      <c r="TF248"/>
      <c r="TG248"/>
      <c r="TH248"/>
      <c r="TI248"/>
      <c r="TJ248"/>
      <c r="TK248"/>
      <c r="TL248"/>
      <c r="TM248"/>
      <c r="TN248"/>
      <c r="TO248"/>
      <c r="TP248"/>
      <c r="TQ248"/>
      <c r="TR248"/>
      <c r="TS248"/>
      <c r="TT248"/>
      <c r="TU248"/>
      <c r="TV248"/>
      <c r="TW248"/>
      <c r="TX248"/>
      <c r="TY248"/>
      <c r="TZ248"/>
      <c r="UA248"/>
      <c r="UB248"/>
      <c r="UC248"/>
      <c r="UD248"/>
      <c r="UE248"/>
      <c r="UF248"/>
      <c r="UG248"/>
      <c r="UH248"/>
      <c r="UI248"/>
      <c r="UJ248"/>
      <c r="UK248"/>
      <c r="UL248"/>
      <c r="UM248"/>
      <c r="UN248"/>
      <c r="UO248"/>
      <c r="UP248"/>
      <c r="UQ248"/>
      <c r="UR248"/>
      <c r="US248"/>
      <c r="UT248"/>
      <c r="UU248"/>
      <c r="UV248"/>
      <c r="UW248"/>
      <c r="UX248"/>
      <c r="UY248"/>
      <c r="UZ248"/>
      <c r="VA248"/>
      <c r="VB248"/>
      <c r="VC248"/>
      <c r="VD248"/>
      <c r="VE248"/>
      <c r="VF248"/>
      <c r="VG248"/>
      <c r="VH248"/>
      <c r="VI248"/>
      <c r="VJ248"/>
      <c r="VK248"/>
      <c r="VL248"/>
      <c r="VM248"/>
      <c r="VN248"/>
      <c r="VO248"/>
      <c r="VP248"/>
      <c r="VQ248"/>
      <c r="VR248"/>
      <c r="VS248"/>
      <c r="VT248"/>
      <c r="VU248"/>
      <c r="VV248"/>
      <c r="VW248"/>
      <c r="VX248"/>
      <c r="VY248"/>
      <c r="VZ248"/>
      <c r="WA248"/>
      <c r="WB248"/>
      <c r="WC248"/>
      <c r="WD248"/>
      <c r="WE248"/>
      <c r="WF248"/>
      <c r="WG248"/>
      <c r="WH248"/>
      <c r="WI248"/>
      <c r="WJ248"/>
      <c r="WK248"/>
      <c r="WL248"/>
      <c r="WM248"/>
      <c r="WN248"/>
      <c r="WO248"/>
      <c r="WP248"/>
      <c r="WQ248"/>
      <c r="WR248"/>
      <c r="WS248"/>
      <c r="WT248"/>
      <c r="WU248"/>
      <c r="WV248"/>
      <c r="WW248"/>
      <c r="WX248"/>
      <c r="WY248"/>
      <c r="WZ248"/>
      <c r="XA248"/>
      <c r="XB248"/>
      <c r="XC248"/>
      <c r="XD248"/>
      <c r="XE248"/>
      <c r="XF248"/>
      <c r="XG248"/>
      <c r="XH248"/>
      <c r="XI248"/>
      <c r="XJ248"/>
      <c r="XK248"/>
      <c r="XL248"/>
      <c r="XM248"/>
      <c r="XN248"/>
      <c r="XO248"/>
      <c r="XP248"/>
      <c r="XQ248"/>
      <c r="XR248"/>
      <c r="XS248"/>
      <c r="XT248"/>
      <c r="XU248"/>
      <c r="XV248"/>
      <c r="XW248"/>
      <c r="XX248"/>
      <c r="XY248"/>
      <c r="XZ248"/>
      <c r="YA248"/>
      <c r="YB248"/>
      <c r="YC248"/>
      <c r="YD248"/>
      <c r="YE248"/>
      <c r="YF248"/>
      <c r="YG248"/>
      <c r="YH248"/>
      <c r="YI248"/>
      <c r="YJ248"/>
      <c r="YK248"/>
      <c r="YL248"/>
      <c r="YM248"/>
      <c r="YN248"/>
      <c r="YO248"/>
      <c r="YP248"/>
      <c r="YQ248"/>
      <c r="YR248"/>
      <c r="YS248"/>
      <c r="YT248"/>
      <c r="YU248"/>
      <c r="YV248"/>
      <c r="YW248"/>
      <c r="YX248"/>
      <c r="YY248"/>
      <c r="YZ248"/>
      <c r="ZA248"/>
      <c r="ZB248"/>
      <c r="ZC248"/>
      <c r="ZD248"/>
      <c r="ZE248"/>
      <c r="ZF248"/>
      <c r="ZG248"/>
      <c r="ZH248"/>
      <c r="ZI248"/>
      <c r="ZJ248"/>
      <c r="ZK248"/>
      <c r="ZL248"/>
      <c r="ZM248"/>
      <c r="ZN248"/>
      <c r="ZO248"/>
      <c r="ZP248"/>
      <c r="ZQ248"/>
      <c r="ZR248"/>
      <c r="ZS248"/>
      <c r="ZT248"/>
      <c r="ZU248"/>
      <c r="ZV248"/>
      <c r="ZW248"/>
      <c r="ZX248"/>
      <c r="ZY248"/>
      <c r="ZZ248"/>
    </row>
    <row r="249" spans="1:702" s="18" customFormat="1">
      <c r="A249" s="16" t="s">
        <v>68</v>
      </c>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c r="LQ249"/>
      <c r="LR249"/>
      <c r="LS249"/>
      <c r="LT249"/>
      <c r="LU249"/>
      <c r="LV249"/>
      <c r="LW249"/>
      <c r="LX249"/>
      <c r="LY249"/>
      <c r="LZ249"/>
      <c r="MA249"/>
      <c r="MB249"/>
      <c r="MC249"/>
      <c r="MD249"/>
      <c r="ME249"/>
      <c r="MF249"/>
      <c r="MG249"/>
      <c r="MH249"/>
      <c r="MI249"/>
      <c r="MJ249"/>
      <c r="MK249"/>
      <c r="ML249"/>
      <c r="MM249"/>
      <c r="MN249"/>
      <c r="MO249"/>
      <c r="MP249"/>
      <c r="MQ249"/>
      <c r="MR249"/>
      <c r="MS249"/>
      <c r="MT249"/>
      <c r="MU249"/>
      <c r="MV249"/>
      <c r="MW249"/>
      <c r="MX249"/>
      <c r="MY249"/>
      <c r="MZ249"/>
      <c r="NA249"/>
      <c r="NB249"/>
      <c r="NC249"/>
      <c r="ND249"/>
      <c r="NE249"/>
      <c r="NF249"/>
      <c r="NG249"/>
      <c r="NH249"/>
      <c r="NI249"/>
      <c r="NJ249"/>
      <c r="NK249"/>
      <c r="NL249"/>
      <c r="NM249"/>
      <c r="NN249"/>
      <c r="NO249"/>
      <c r="NP249"/>
      <c r="NQ249"/>
      <c r="NR249"/>
      <c r="NS249"/>
      <c r="NT249"/>
      <c r="NU249"/>
      <c r="NV249"/>
      <c r="NW249"/>
      <c r="NX249"/>
      <c r="NY249"/>
      <c r="NZ249"/>
      <c r="OA249"/>
      <c r="OB249"/>
      <c r="OC249"/>
      <c r="OD249"/>
      <c r="OE249"/>
      <c r="OF249"/>
      <c r="OG249"/>
      <c r="OH249"/>
      <c r="OI249"/>
      <c r="OJ249"/>
      <c r="OK249"/>
      <c r="OL249"/>
      <c r="OM249"/>
      <c r="ON249"/>
      <c r="OO249"/>
      <c r="OP249"/>
      <c r="OQ249"/>
      <c r="OR249"/>
      <c r="OS249"/>
      <c r="OT249"/>
      <c r="OU249"/>
      <c r="OV249"/>
      <c r="OW249"/>
      <c r="OX249"/>
      <c r="OY249"/>
      <c r="OZ249"/>
      <c r="PA249"/>
      <c r="PB249"/>
      <c r="PC249"/>
      <c r="PD249"/>
      <c r="PE249"/>
      <c r="PF249"/>
      <c r="PG249"/>
      <c r="PH249"/>
      <c r="PI249"/>
      <c r="PJ249"/>
      <c r="PK249"/>
      <c r="PL249"/>
      <c r="PM249"/>
      <c r="PN249"/>
      <c r="PO249"/>
      <c r="PP249"/>
      <c r="PQ249"/>
      <c r="PR249"/>
      <c r="PS249"/>
      <c r="PT249"/>
      <c r="PU249"/>
      <c r="PV249"/>
      <c r="PW249"/>
      <c r="PX249"/>
      <c r="PY249"/>
      <c r="PZ249"/>
      <c r="QA249"/>
      <c r="QB249"/>
      <c r="QC249"/>
      <c r="QD249"/>
      <c r="QE249"/>
      <c r="QF249"/>
      <c r="QG249"/>
      <c r="QH249"/>
      <c r="QI249"/>
      <c r="QJ249"/>
      <c r="QK249"/>
      <c r="QL249"/>
      <c r="QM249"/>
      <c r="QN249"/>
      <c r="QO249"/>
      <c r="QP249"/>
      <c r="QQ249"/>
      <c r="QR249"/>
      <c r="QS249"/>
      <c r="QT249"/>
      <c r="QU249"/>
      <c r="QV249"/>
      <c r="QW249"/>
      <c r="QX249"/>
      <c r="QY249"/>
      <c r="QZ249"/>
      <c r="RA249"/>
      <c r="RB249"/>
      <c r="RC249"/>
      <c r="RD249"/>
      <c r="RE249"/>
      <c r="RF249"/>
      <c r="RG249"/>
      <c r="RH249"/>
      <c r="RI249"/>
      <c r="RJ249"/>
      <c r="RK249"/>
      <c r="RL249"/>
      <c r="RM249"/>
      <c r="RN249"/>
      <c r="RO249"/>
      <c r="RP249"/>
      <c r="RQ249"/>
      <c r="RR249"/>
      <c r="RS249"/>
      <c r="RT249"/>
      <c r="RU249"/>
      <c r="RV249"/>
      <c r="RW249"/>
      <c r="RX249"/>
      <c r="RY249"/>
      <c r="RZ249"/>
      <c r="SA249"/>
      <c r="SB249"/>
      <c r="SC249"/>
      <c r="SD249"/>
      <c r="SE249"/>
      <c r="SF249"/>
      <c r="SG249"/>
      <c r="SH249"/>
      <c r="SI249"/>
      <c r="SJ249"/>
      <c r="SK249"/>
      <c r="SL249"/>
      <c r="SM249"/>
      <c r="SN249"/>
      <c r="SO249"/>
      <c r="SP249"/>
      <c r="SQ249"/>
      <c r="SR249"/>
      <c r="SS249"/>
      <c r="ST249"/>
      <c r="SU249"/>
      <c r="SV249"/>
      <c r="SW249"/>
      <c r="SX249"/>
      <c r="SY249"/>
      <c r="SZ249"/>
      <c r="TA249"/>
      <c r="TB249"/>
      <c r="TC249"/>
      <c r="TD249"/>
      <c r="TE249"/>
      <c r="TF249"/>
      <c r="TG249"/>
      <c r="TH249"/>
      <c r="TI249"/>
      <c r="TJ249"/>
      <c r="TK249"/>
      <c r="TL249"/>
      <c r="TM249"/>
      <c r="TN249"/>
      <c r="TO249"/>
      <c r="TP249"/>
      <c r="TQ249"/>
      <c r="TR249"/>
      <c r="TS249"/>
      <c r="TT249"/>
      <c r="TU249"/>
      <c r="TV249"/>
      <c r="TW249"/>
      <c r="TX249"/>
      <c r="TY249"/>
      <c r="TZ249"/>
      <c r="UA249"/>
      <c r="UB249"/>
      <c r="UC249"/>
      <c r="UD249"/>
      <c r="UE249"/>
      <c r="UF249"/>
      <c r="UG249"/>
      <c r="UH249"/>
      <c r="UI249"/>
      <c r="UJ249"/>
      <c r="UK249"/>
      <c r="UL249"/>
      <c r="UM249"/>
      <c r="UN249"/>
      <c r="UO249"/>
      <c r="UP249"/>
      <c r="UQ249"/>
      <c r="UR249"/>
      <c r="US249"/>
      <c r="UT249"/>
      <c r="UU249"/>
      <c r="UV249"/>
      <c r="UW249"/>
      <c r="UX249"/>
      <c r="UY249"/>
      <c r="UZ249"/>
      <c r="VA249"/>
      <c r="VB249"/>
      <c r="VC249"/>
      <c r="VD249"/>
      <c r="VE249"/>
      <c r="VF249"/>
      <c r="VG249"/>
      <c r="VH249"/>
      <c r="VI249"/>
      <c r="VJ249"/>
      <c r="VK249"/>
      <c r="VL249"/>
      <c r="VM249"/>
      <c r="VN249"/>
      <c r="VO249"/>
      <c r="VP249"/>
      <c r="VQ249"/>
      <c r="VR249"/>
      <c r="VS249"/>
      <c r="VT249"/>
      <c r="VU249"/>
      <c r="VV249"/>
      <c r="VW249"/>
      <c r="VX249"/>
      <c r="VY249"/>
      <c r="VZ249"/>
      <c r="WA249"/>
      <c r="WB249"/>
      <c r="WC249"/>
      <c r="WD249"/>
      <c r="WE249"/>
      <c r="WF249"/>
      <c r="WG249"/>
      <c r="WH249"/>
      <c r="WI249"/>
      <c r="WJ249"/>
      <c r="WK249"/>
      <c r="WL249"/>
      <c r="WM249"/>
      <c r="WN249"/>
      <c r="WO249"/>
      <c r="WP249"/>
      <c r="WQ249"/>
      <c r="WR249"/>
      <c r="WS249"/>
      <c r="WT249"/>
      <c r="WU249"/>
      <c r="WV249"/>
      <c r="WW249"/>
      <c r="WX249"/>
      <c r="WY249"/>
      <c r="WZ249"/>
      <c r="XA249"/>
      <c r="XB249"/>
      <c r="XC249"/>
      <c r="XD249"/>
      <c r="XE249"/>
      <c r="XF249"/>
      <c r="XG249"/>
      <c r="XH249"/>
      <c r="XI249"/>
      <c r="XJ249"/>
      <c r="XK249"/>
      <c r="XL249"/>
      <c r="XM249"/>
      <c r="XN249"/>
      <c r="XO249"/>
      <c r="XP249"/>
      <c r="XQ249"/>
      <c r="XR249"/>
      <c r="XS249"/>
      <c r="XT249"/>
      <c r="XU249"/>
      <c r="XV249"/>
      <c r="XW249"/>
      <c r="XX249"/>
      <c r="XY249"/>
      <c r="XZ249"/>
      <c r="YA249"/>
      <c r="YB249"/>
      <c r="YC249"/>
      <c r="YD249"/>
      <c r="YE249"/>
      <c r="YF249"/>
      <c r="YG249"/>
      <c r="YH249"/>
      <c r="YI249"/>
      <c r="YJ249"/>
      <c r="YK249"/>
      <c r="YL249"/>
      <c r="YM249"/>
      <c r="YN249"/>
      <c r="YO249"/>
      <c r="YP249"/>
      <c r="YQ249"/>
      <c r="YR249"/>
      <c r="YS249"/>
      <c r="YT249"/>
      <c r="YU249"/>
      <c r="YV249"/>
      <c r="YW249"/>
      <c r="YX249"/>
      <c r="YY249"/>
      <c r="YZ249"/>
      <c r="ZA249"/>
      <c r="ZB249"/>
      <c r="ZC249"/>
      <c r="ZD249"/>
      <c r="ZE249"/>
      <c r="ZF249"/>
      <c r="ZG249"/>
      <c r="ZH249"/>
      <c r="ZI249"/>
      <c r="ZJ249"/>
      <c r="ZK249"/>
      <c r="ZL249"/>
      <c r="ZM249"/>
      <c r="ZN249"/>
      <c r="ZO249"/>
      <c r="ZP249"/>
      <c r="ZQ249"/>
      <c r="ZR249"/>
      <c r="ZS249"/>
      <c r="ZT249"/>
      <c r="ZU249"/>
      <c r="ZV249"/>
      <c r="ZW249"/>
      <c r="ZX249"/>
      <c r="ZY249"/>
      <c r="ZZ249"/>
    </row>
    <row r="250" spans="1:702" s="18" customFormat="1">
      <c r="A250" s="16" t="s">
        <v>69</v>
      </c>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c r="LQ250"/>
      <c r="LR250"/>
      <c r="LS250"/>
      <c r="LT250"/>
      <c r="LU250"/>
      <c r="LV250"/>
      <c r="LW250"/>
      <c r="LX250"/>
      <c r="LY250"/>
      <c r="LZ250"/>
      <c r="MA250"/>
      <c r="MB250"/>
      <c r="MC250"/>
      <c r="MD250"/>
      <c r="ME250"/>
      <c r="MF250"/>
      <c r="MG250"/>
      <c r="MH250"/>
      <c r="MI250"/>
      <c r="MJ250"/>
      <c r="MK250"/>
      <c r="ML250"/>
      <c r="MM250"/>
      <c r="MN250"/>
      <c r="MO250"/>
      <c r="MP250"/>
      <c r="MQ250"/>
      <c r="MR250"/>
      <c r="MS250"/>
      <c r="MT250"/>
      <c r="MU250"/>
      <c r="MV250"/>
      <c r="MW250"/>
      <c r="MX250"/>
      <c r="MY250"/>
      <c r="MZ250"/>
      <c r="NA250"/>
      <c r="NB250"/>
      <c r="NC250"/>
      <c r="ND250"/>
      <c r="NE250"/>
      <c r="NF250"/>
      <c r="NG250"/>
      <c r="NH250"/>
      <c r="NI250"/>
      <c r="NJ250"/>
      <c r="NK250"/>
      <c r="NL250"/>
      <c r="NM250"/>
      <c r="NN250"/>
      <c r="NO250"/>
      <c r="NP250"/>
      <c r="NQ250"/>
      <c r="NR250"/>
      <c r="NS250"/>
      <c r="NT250"/>
      <c r="NU250"/>
      <c r="NV250"/>
      <c r="NW250"/>
      <c r="NX250"/>
      <c r="NY250"/>
      <c r="NZ250"/>
      <c r="OA250"/>
      <c r="OB250"/>
      <c r="OC250"/>
      <c r="OD250"/>
      <c r="OE250"/>
      <c r="OF250"/>
      <c r="OG250"/>
      <c r="OH250"/>
      <c r="OI250"/>
      <c r="OJ250"/>
      <c r="OK250"/>
      <c r="OL250"/>
      <c r="OM250"/>
      <c r="ON250"/>
      <c r="OO250"/>
      <c r="OP250"/>
      <c r="OQ250"/>
      <c r="OR250"/>
      <c r="OS250"/>
      <c r="OT250"/>
      <c r="OU250"/>
      <c r="OV250"/>
      <c r="OW250"/>
      <c r="OX250"/>
      <c r="OY250"/>
      <c r="OZ250"/>
      <c r="PA250"/>
      <c r="PB250"/>
      <c r="PC250"/>
      <c r="PD250"/>
      <c r="PE250"/>
      <c r="PF250"/>
      <c r="PG250"/>
      <c r="PH250"/>
      <c r="PI250"/>
      <c r="PJ250"/>
      <c r="PK250"/>
      <c r="PL250"/>
      <c r="PM250"/>
      <c r="PN250"/>
      <c r="PO250"/>
      <c r="PP250"/>
      <c r="PQ250"/>
      <c r="PR250"/>
      <c r="PS250"/>
      <c r="PT250"/>
      <c r="PU250"/>
      <c r="PV250"/>
      <c r="PW250"/>
      <c r="PX250"/>
      <c r="PY250"/>
      <c r="PZ250"/>
      <c r="QA250"/>
      <c r="QB250"/>
      <c r="QC250"/>
      <c r="QD250"/>
      <c r="QE250"/>
      <c r="QF250"/>
      <c r="QG250"/>
      <c r="QH250"/>
      <c r="QI250"/>
      <c r="QJ250"/>
      <c r="QK250"/>
      <c r="QL250"/>
      <c r="QM250"/>
      <c r="QN250"/>
      <c r="QO250"/>
      <c r="QP250"/>
      <c r="QQ250"/>
      <c r="QR250"/>
      <c r="QS250"/>
      <c r="QT250"/>
      <c r="QU250"/>
      <c r="QV250"/>
      <c r="QW250"/>
      <c r="QX250"/>
      <c r="QY250"/>
      <c r="QZ250"/>
      <c r="RA250"/>
      <c r="RB250"/>
      <c r="RC250"/>
      <c r="RD250"/>
      <c r="RE250"/>
      <c r="RF250"/>
      <c r="RG250"/>
      <c r="RH250"/>
      <c r="RI250"/>
      <c r="RJ250"/>
      <c r="RK250"/>
      <c r="RL250"/>
      <c r="RM250"/>
      <c r="RN250"/>
      <c r="RO250"/>
      <c r="RP250"/>
      <c r="RQ250"/>
      <c r="RR250"/>
      <c r="RS250"/>
      <c r="RT250"/>
      <c r="RU250"/>
      <c r="RV250"/>
      <c r="RW250"/>
      <c r="RX250"/>
      <c r="RY250"/>
      <c r="RZ250"/>
      <c r="SA250"/>
      <c r="SB250"/>
      <c r="SC250"/>
      <c r="SD250"/>
      <c r="SE250"/>
      <c r="SF250"/>
      <c r="SG250"/>
      <c r="SH250"/>
      <c r="SI250"/>
      <c r="SJ250"/>
      <c r="SK250"/>
      <c r="SL250"/>
      <c r="SM250"/>
      <c r="SN250"/>
      <c r="SO250"/>
      <c r="SP250"/>
      <c r="SQ250"/>
      <c r="SR250"/>
      <c r="SS250"/>
      <c r="ST250"/>
      <c r="SU250"/>
      <c r="SV250"/>
      <c r="SW250"/>
      <c r="SX250"/>
      <c r="SY250"/>
      <c r="SZ250"/>
      <c r="TA250"/>
      <c r="TB250"/>
      <c r="TC250"/>
      <c r="TD250"/>
      <c r="TE250"/>
      <c r="TF250"/>
      <c r="TG250"/>
      <c r="TH250"/>
      <c r="TI250"/>
      <c r="TJ250"/>
      <c r="TK250"/>
      <c r="TL250"/>
      <c r="TM250"/>
      <c r="TN250"/>
      <c r="TO250"/>
      <c r="TP250"/>
      <c r="TQ250"/>
      <c r="TR250"/>
      <c r="TS250"/>
      <c r="TT250"/>
      <c r="TU250"/>
      <c r="TV250"/>
      <c r="TW250"/>
      <c r="TX250"/>
      <c r="TY250"/>
      <c r="TZ250"/>
      <c r="UA250"/>
      <c r="UB250"/>
      <c r="UC250"/>
      <c r="UD250"/>
      <c r="UE250"/>
      <c r="UF250"/>
      <c r="UG250"/>
      <c r="UH250"/>
      <c r="UI250"/>
      <c r="UJ250"/>
      <c r="UK250"/>
      <c r="UL250"/>
      <c r="UM250"/>
      <c r="UN250"/>
      <c r="UO250"/>
      <c r="UP250"/>
      <c r="UQ250"/>
      <c r="UR250"/>
      <c r="US250"/>
      <c r="UT250"/>
      <c r="UU250"/>
      <c r="UV250"/>
      <c r="UW250"/>
      <c r="UX250"/>
      <c r="UY250"/>
      <c r="UZ250"/>
      <c r="VA250"/>
      <c r="VB250"/>
      <c r="VC250"/>
      <c r="VD250"/>
      <c r="VE250"/>
      <c r="VF250"/>
      <c r="VG250"/>
      <c r="VH250"/>
      <c r="VI250"/>
      <c r="VJ250"/>
      <c r="VK250"/>
      <c r="VL250"/>
      <c r="VM250"/>
      <c r="VN250"/>
      <c r="VO250"/>
      <c r="VP250"/>
      <c r="VQ250"/>
      <c r="VR250"/>
      <c r="VS250"/>
      <c r="VT250"/>
      <c r="VU250"/>
      <c r="VV250"/>
      <c r="VW250"/>
      <c r="VX250"/>
      <c r="VY250"/>
      <c r="VZ250"/>
      <c r="WA250"/>
      <c r="WB250"/>
      <c r="WC250"/>
      <c r="WD250"/>
      <c r="WE250"/>
      <c r="WF250"/>
      <c r="WG250"/>
      <c r="WH250"/>
      <c r="WI250"/>
      <c r="WJ250"/>
      <c r="WK250"/>
      <c r="WL250"/>
      <c r="WM250"/>
      <c r="WN250"/>
      <c r="WO250"/>
      <c r="WP250"/>
      <c r="WQ250"/>
      <c r="WR250"/>
      <c r="WS250"/>
      <c r="WT250"/>
      <c r="WU250"/>
      <c r="WV250"/>
      <c r="WW250"/>
      <c r="WX250"/>
      <c r="WY250"/>
      <c r="WZ250"/>
      <c r="XA250"/>
      <c r="XB250"/>
      <c r="XC250"/>
      <c r="XD250"/>
      <c r="XE250"/>
      <c r="XF250"/>
      <c r="XG250"/>
      <c r="XH250"/>
      <c r="XI250"/>
      <c r="XJ250"/>
      <c r="XK250"/>
      <c r="XL250"/>
      <c r="XM250"/>
      <c r="XN250"/>
      <c r="XO250"/>
      <c r="XP250"/>
      <c r="XQ250"/>
      <c r="XR250"/>
      <c r="XS250"/>
      <c r="XT250"/>
      <c r="XU250"/>
      <c r="XV250"/>
      <c r="XW250"/>
      <c r="XX250"/>
      <c r="XY250"/>
      <c r="XZ250"/>
      <c r="YA250"/>
      <c r="YB250"/>
      <c r="YC250"/>
      <c r="YD250"/>
      <c r="YE250"/>
      <c r="YF250"/>
      <c r="YG250"/>
      <c r="YH250"/>
      <c r="YI250"/>
      <c r="YJ250"/>
      <c r="YK250"/>
      <c r="YL250"/>
      <c r="YM250"/>
      <c r="YN250"/>
      <c r="YO250"/>
      <c r="YP250"/>
      <c r="YQ250"/>
      <c r="YR250"/>
      <c r="YS250"/>
      <c r="YT250"/>
      <c r="YU250"/>
      <c r="YV250"/>
      <c r="YW250"/>
      <c r="YX250"/>
      <c r="YY250"/>
      <c r="YZ250"/>
      <c r="ZA250"/>
      <c r="ZB250"/>
      <c r="ZC250"/>
      <c r="ZD250"/>
      <c r="ZE250"/>
      <c r="ZF250"/>
      <c r="ZG250"/>
      <c r="ZH250"/>
      <c r="ZI250"/>
      <c r="ZJ250"/>
      <c r="ZK250"/>
      <c r="ZL250"/>
      <c r="ZM250"/>
      <c r="ZN250"/>
      <c r="ZO250"/>
      <c r="ZP250"/>
      <c r="ZQ250"/>
      <c r="ZR250"/>
      <c r="ZS250"/>
      <c r="ZT250"/>
      <c r="ZU250"/>
      <c r="ZV250"/>
      <c r="ZW250"/>
      <c r="ZX250"/>
      <c r="ZY250"/>
      <c r="ZZ250"/>
    </row>
    <row r="251" spans="1:702" s="18" customFormat="1">
      <c r="A251" s="16" t="s">
        <v>189</v>
      </c>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c r="LQ251"/>
      <c r="LR251"/>
      <c r="LS251"/>
      <c r="LT251"/>
      <c r="LU251"/>
      <c r="LV251"/>
      <c r="LW251"/>
      <c r="LX251"/>
      <c r="LY251"/>
      <c r="LZ251"/>
      <c r="MA251"/>
      <c r="MB251"/>
      <c r="MC251"/>
      <c r="MD251"/>
      <c r="ME251"/>
      <c r="MF251"/>
      <c r="MG251"/>
      <c r="MH251"/>
      <c r="MI251"/>
      <c r="MJ251"/>
      <c r="MK251"/>
      <c r="ML251"/>
      <c r="MM251"/>
      <c r="MN251"/>
      <c r="MO251"/>
      <c r="MP251"/>
      <c r="MQ251"/>
      <c r="MR251"/>
      <c r="MS251"/>
      <c r="MT251"/>
      <c r="MU251"/>
      <c r="MV251"/>
      <c r="MW251"/>
      <c r="MX251"/>
      <c r="MY251"/>
      <c r="MZ251"/>
      <c r="NA251"/>
      <c r="NB251"/>
      <c r="NC251"/>
      <c r="ND251"/>
      <c r="NE251"/>
      <c r="NF251"/>
      <c r="NG251"/>
      <c r="NH251"/>
      <c r="NI251"/>
      <c r="NJ251"/>
      <c r="NK251"/>
      <c r="NL251"/>
      <c r="NM251"/>
      <c r="NN251"/>
      <c r="NO251"/>
      <c r="NP251"/>
      <c r="NQ251"/>
      <c r="NR251"/>
      <c r="NS251"/>
      <c r="NT251"/>
      <c r="NU251"/>
      <c r="NV251"/>
      <c r="NW251"/>
      <c r="NX251"/>
      <c r="NY251"/>
      <c r="NZ251"/>
      <c r="OA251"/>
      <c r="OB251"/>
      <c r="OC251"/>
      <c r="OD251"/>
      <c r="OE251"/>
      <c r="OF251"/>
      <c r="OG251"/>
      <c r="OH251"/>
      <c r="OI251"/>
      <c r="OJ251"/>
      <c r="OK251"/>
      <c r="OL251"/>
      <c r="OM251"/>
      <c r="ON251"/>
      <c r="OO251"/>
      <c r="OP251"/>
      <c r="OQ251"/>
      <c r="OR251"/>
      <c r="OS251"/>
      <c r="OT251"/>
      <c r="OU251"/>
      <c r="OV251"/>
      <c r="OW251"/>
      <c r="OX251"/>
      <c r="OY251"/>
      <c r="OZ251"/>
      <c r="PA251"/>
      <c r="PB251"/>
      <c r="PC251"/>
      <c r="PD251"/>
      <c r="PE251"/>
      <c r="PF251"/>
      <c r="PG251"/>
      <c r="PH251"/>
      <c r="PI251"/>
      <c r="PJ251"/>
      <c r="PK251"/>
      <c r="PL251"/>
      <c r="PM251"/>
      <c r="PN251"/>
      <c r="PO251"/>
      <c r="PP251"/>
      <c r="PQ251"/>
      <c r="PR251"/>
      <c r="PS251"/>
      <c r="PT251"/>
      <c r="PU251"/>
      <c r="PV251"/>
      <c r="PW251"/>
      <c r="PX251"/>
      <c r="PY251"/>
      <c r="PZ251"/>
      <c r="QA251"/>
      <c r="QB251"/>
      <c r="QC251"/>
      <c r="QD251"/>
      <c r="QE251"/>
      <c r="QF251"/>
      <c r="QG251"/>
      <c r="QH251"/>
      <c r="QI251"/>
      <c r="QJ251"/>
      <c r="QK251"/>
      <c r="QL251"/>
      <c r="QM251"/>
      <c r="QN251"/>
      <c r="QO251"/>
      <c r="QP251"/>
      <c r="QQ251"/>
      <c r="QR251"/>
      <c r="QS251"/>
      <c r="QT251"/>
      <c r="QU251"/>
      <c r="QV251"/>
      <c r="QW251"/>
      <c r="QX251"/>
      <c r="QY251"/>
      <c r="QZ251"/>
      <c r="RA251"/>
      <c r="RB251"/>
      <c r="RC251"/>
      <c r="RD251"/>
      <c r="RE251"/>
      <c r="RF251"/>
      <c r="RG251"/>
      <c r="RH251"/>
      <c r="RI251"/>
      <c r="RJ251"/>
      <c r="RK251"/>
      <c r="RL251"/>
      <c r="RM251"/>
      <c r="RN251"/>
      <c r="RO251"/>
      <c r="RP251"/>
      <c r="RQ251"/>
      <c r="RR251"/>
      <c r="RS251"/>
      <c r="RT251"/>
      <c r="RU251"/>
      <c r="RV251"/>
      <c r="RW251"/>
      <c r="RX251"/>
      <c r="RY251"/>
      <c r="RZ251"/>
      <c r="SA251"/>
      <c r="SB251"/>
      <c r="SC251"/>
      <c r="SD251"/>
      <c r="SE251"/>
      <c r="SF251"/>
      <c r="SG251"/>
      <c r="SH251"/>
      <c r="SI251"/>
      <c r="SJ251"/>
      <c r="SK251"/>
      <c r="SL251"/>
      <c r="SM251"/>
      <c r="SN251"/>
      <c r="SO251"/>
      <c r="SP251"/>
      <c r="SQ251"/>
      <c r="SR251"/>
      <c r="SS251"/>
      <c r="ST251"/>
      <c r="SU251"/>
      <c r="SV251"/>
      <c r="SW251"/>
      <c r="SX251"/>
      <c r="SY251"/>
      <c r="SZ251"/>
      <c r="TA251"/>
      <c r="TB251"/>
      <c r="TC251"/>
      <c r="TD251"/>
      <c r="TE251"/>
      <c r="TF251"/>
      <c r="TG251"/>
      <c r="TH251"/>
      <c r="TI251"/>
      <c r="TJ251"/>
      <c r="TK251"/>
      <c r="TL251"/>
      <c r="TM251"/>
      <c r="TN251"/>
      <c r="TO251"/>
      <c r="TP251"/>
      <c r="TQ251"/>
      <c r="TR251"/>
      <c r="TS251"/>
      <c r="TT251"/>
      <c r="TU251"/>
      <c r="TV251"/>
      <c r="TW251"/>
      <c r="TX251"/>
      <c r="TY251"/>
      <c r="TZ251"/>
      <c r="UA251"/>
      <c r="UB251"/>
      <c r="UC251"/>
      <c r="UD251"/>
      <c r="UE251"/>
      <c r="UF251"/>
      <c r="UG251"/>
      <c r="UH251"/>
      <c r="UI251"/>
      <c r="UJ251"/>
      <c r="UK251"/>
      <c r="UL251"/>
      <c r="UM251"/>
      <c r="UN251"/>
      <c r="UO251"/>
      <c r="UP251"/>
      <c r="UQ251"/>
      <c r="UR251"/>
      <c r="US251"/>
      <c r="UT251"/>
      <c r="UU251"/>
      <c r="UV251"/>
      <c r="UW251"/>
      <c r="UX251"/>
      <c r="UY251"/>
      <c r="UZ251"/>
      <c r="VA251"/>
      <c r="VB251"/>
      <c r="VC251"/>
      <c r="VD251"/>
      <c r="VE251"/>
      <c r="VF251"/>
      <c r="VG251"/>
      <c r="VH251"/>
      <c r="VI251"/>
      <c r="VJ251"/>
      <c r="VK251"/>
      <c r="VL251"/>
      <c r="VM251"/>
      <c r="VN251"/>
      <c r="VO251"/>
      <c r="VP251"/>
      <c r="VQ251"/>
      <c r="VR251"/>
      <c r="VS251"/>
      <c r="VT251"/>
      <c r="VU251"/>
      <c r="VV251"/>
      <c r="VW251"/>
      <c r="VX251"/>
      <c r="VY251"/>
      <c r="VZ251"/>
      <c r="WA251"/>
      <c r="WB251"/>
      <c r="WC251"/>
      <c r="WD251"/>
      <c r="WE251"/>
      <c r="WF251"/>
      <c r="WG251"/>
      <c r="WH251"/>
      <c r="WI251"/>
      <c r="WJ251"/>
      <c r="WK251"/>
      <c r="WL251"/>
      <c r="WM251"/>
      <c r="WN251"/>
      <c r="WO251"/>
      <c r="WP251"/>
      <c r="WQ251"/>
      <c r="WR251"/>
      <c r="WS251"/>
      <c r="WT251"/>
      <c r="WU251"/>
      <c r="WV251"/>
      <c r="WW251"/>
      <c r="WX251"/>
      <c r="WY251"/>
      <c r="WZ251"/>
      <c r="XA251"/>
      <c r="XB251"/>
      <c r="XC251"/>
      <c r="XD251"/>
      <c r="XE251"/>
      <c r="XF251"/>
      <c r="XG251"/>
      <c r="XH251"/>
      <c r="XI251"/>
      <c r="XJ251"/>
      <c r="XK251"/>
      <c r="XL251"/>
      <c r="XM251"/>
      <c r="XN251"/>
      <c r="XO251"/>
      <c r="XP251"/>
      <c r="XQ251"/>
      <c r="XR251"/>
      <c r="XS251"/>
      <c r="XT251"/>
      <c r="XU251"/>
      <c r="XV251"/>
      <c r="XW251"/>
      <c r="XX251"/>
      <c r="XY251"/>
      <c r="XZ251"/>
      <c r="YA251"/>
      <c r="YB251"/>
      <c r="YC251"/>
      <c r="YD251"/>
      <c r="YE251"/>
      <c r="YF251"/>
      <c r="YG251"/>
      <c r="YH251"/>
      <c r="YI251"/>
      <c r="YJ251"/>
      <c r="YK251"/>
      <c r="YL251"/>
      <c r="YM251"/>
      <c r="YN251"/>
      <c r="YO251"/>
      <c r="YP251"/>
      <c r="YQ251"/>
      <c r="YR251"/>
      <c r="YS251"/>
      <c r="YT251"/>
      <c r="YU251"/>
      <c r="YV251"/>
      <c r="YW251"/>
      <c r="YX251"/>
      <c r="YY251"/>
      <c r="YZ251"/>
      <c r="ZA251"/>
      <c r="ZB251"/>
      <c r="ZC251"/>
      <c r="ZD251"/>
      <c r="ZE251"/>
      <c r="ZF251"/>
      <c r="ZG251"/>
      <c r="ZH251"/>
      <c r="ZI251"/>
      <c r="ZJ251"/>
      <c r="ZK251"/>
      <c r="ZL251"/>
      <c r="ZM251"/>
      <c r="ZN251"/>
      <c r="ZO251"/>
      <c r="ZP251"/>
      <c r="ZQ251"/>
      <c r="ZR251"/>
      <c r="ZS251"/>
      <c r="ZT251"/>
      <c r="ZU251"/>
      <c r="ZV251"/>
      <c r="ZW251"/>
      <c r="ZX251"/>
      <c r="ZY251"/>
      <c r="ZZ251"/>
    </row>
    <row r="252" spans="1:702" s="18" customFormat="1">
      <c r="A252" s="63" t="s">
        <v>326</v>
      </c>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c r="LQ252"/>
      <c r="LR252"/>
      <c r="LS252"/>
      <c r="LT252"/>
      <c r="LU252"/>
      <c r="LV252"/>
      <c r="LW252"/>
      <c r="LX252"/>
      <c r="LY252"/>
      <c r="LZ252"/>
      <c r="MA252"/>
      <c r="MB252"/>
      <c r="MC252"/>
      <c r="MD252"/>
      <c r="ME252"/>
      <c r="MF252"/>
      <c r="MG252"/>
      <c r="MH252"/>
      <c r="MI252"/>
      <c r="MJ252"/>
      <c r="MK252"/>
      <c r="ML252"/>
      <c r="MM252"/>
      <c r="MN252"/>
      <c r="MO252"/>
      <c r="MP252"/>
      <c r="MQ252"/>
      <c r="MR252"/>
      <c r="MS252"/>
      <c r="MT252"/>
      <c r="MU252"/>
      <c r="MV252"/>
      <c r="MW252"/>
      <c r="MX252"/>
      <c r="MY252"/>
      <c r="MZ252"/>
      <c r="NA252"/>
      <c r="NB252"/>
      <c r="NC252"/>
      <c r="ND252"/>
      <c r="NE252"/>
      <c r="NF252"/>
      <c r="NG252"/>
      <c r="NH252"/>
      <c r="NI252"/>
      <c r="NJ252"/>
      <c r="NK252"/>
      <c r="NL252"/>
      <c r="NM252"/>
      <c r="NN252"/>
      <c r="NO252"/>
      <c r="NP252"/>
      <c r="NQ252"/>
      <c r="NR252"/>
      <c r="NS252"/>
      <c r="NT252"/>
      <c r="NU252"/>
      <c r="NV252"/>
      <c r="NW252"/>
      <c r="NX252"/>
      <c r="NY252"/>
      <c r="NZ252"/>
      <c r="OA252"/>
      <c r="OB252"/>
      <c r="OC252"/>
      <c r="OD252"/>
      <c r="OE252"/>
      <c r="OF252"/>
      <c r="OG252"/>
      <c r="OH252"/>
      <c r="OI252"/>
      <c r="OJ252"/>
      <c r="OK252"/>
      <c r="OL252"/>
      <c r="OM252"/>
      <c r="ON252"/>
      <c r="OO252"/>
      <c r="OP252"/>
      <c r="OQ252"/>
      <c r="OR252"/>
      <c r="OS252"/>
      <c r="OT252"/>
      <c r="OU252"/>
      <c r="OV252"/>
      <c r="OW252"/>
      <c r="OX252"/>
      <c r="OY252"/>
      <c r="OZ252"/>
      <c r="PA252"/>
      <c r="PB252"/>
      <c r="PC252"/>
      <c r="PD252"/>
      <c r="PE252"/>
      <c r="PF252"/>
      <c r="PG252"/>
      <c r="PH252"/>
      <c r="PI252"/>
      <c r="PJ252"/>
      <c r="PK252"/>
      <c r="PL252"/>
      <c r="PM252"/>
      <c r="PN252"/>
      <c r="PO252"/>
      <c r="PP252"/>
      <c r="PQ252"/>
      <c r="PR252"/>
      <c r="PS252"/>
      <c r="PT252"/>
      <c r="PU252"/>
      <c r="PV252"/>
      <c r="PW252"/>
      <c r="PX252"/>
      <c r="PY252"/>
      <c r="PZ252"/>
      <c r="QA252"/>
      <c r="QB252"/>
      <c r="QC252"/>
      <c r="QD252"/>
      <c r="QE252"/>
      <c r="QF252"/>
      <c r="QG252"/>
      <c r="QH252"/>
      <c r="QI252"/>
      <c r="QJ252"/>
      <c r="QK252"/>
      <c r="QL252"/>
      <c r="QM252"/>
      <c r="QN252"/>
      <c r="QO252"/>
      <c r="QP252"/>
      <c r="QQ252"/>
      <c r="QR252"/>
      <c r="QS252"/>
      <c r="QT252"/>
      <c r="QU252"/>
      <c r="QV252"/>
      <c r="QW252"/>
      <c r="QX252"/>
      <c r="QY252"/>
      <c r="QZ252"/>
      <c r="RA252"/>
      <c r="RB252"/>
      <c r="RC252"/>
      <c r="RD252"/>
      <c r="RE252"/>
      <c r="RF252"/>
      <c r="RG252"/>
      <c r="RH252"/>
      <c r="RI252"/>
      <c r="RJ252"/>
      <c r="RK252"/>
      <c r="RL252"/>
      <c r="RM252"/>
      <c r="RN252"/>
      <c r="RO252"/>
      <c r="RP252"/>
      <c r="RQ252"/>
      <c r="RR252"/>
      <c r="RS252"/>
      <c r="RT252"/>
      <c r="RU252"/>
      <c r="RV252"/>
      <c r="RW252"/>
      <c r="RX252"/>
      <c r="RY252"/>
      <c r="RZ252"/>
      <c r="SA252"/>
      <c r="SB252"/>
      <c r="SC252"/>
      <c r="SD252"/>
      <c r="SE252"/>
      <c r="SF252"/>
      <c r="SG252"/>
      <c r="SH252"/>
      <c r="SI252"/>
      <c r="SJ252"/>
      <c r="SK252"/>
      <c r="SL252"/>
      <c r="SM252"/>
      <c r="SN252"/>
      <c r="SO252"/>
      <c r="SP252"/>
      <c r="SQ252"/>
      <c r="SR252"/>
      <c r="SS252"/>
      <c r="ST252"/>
      <c r="SU252"/>
      <c r="SV252"/>
      <c r="SW252"/>
      <c r="SX252"/>
      <c r="SY252"/>
      <c r="SZ252"/>
      <c r="TA252"/>
      <c r="TB252"/>
      <c r="TC252"/>
      <c r="TD252"/>
      <c r="TE252"/>
      <c r="TF252"/>
      <c r="TG252"/>
      <c r="TH252"/>
      <c r="TI252"/>
      <c r="TJ252"/>
      <c r="TK252"/>
      <c r="TL252"/>
      <c r="TM252"/>
      <c r="TN252"/>
      <c r="TO252"/>
      <c r="TP252"/>
      <c r="TQ252"/>
      <c r="TR252"/>
      <c r="TS252"/>
      <c r="TT252"/>
      <c r="TU252"/>
      <c r="TV252"/>
      <c r="TW252"/>
      <c r="TX252"/>
      <c r="TY252"/>
      <c r="TZ252"/>
      <c r="UA252"/>
      <c r="UB252"/>
      <c r="UC252"/>
      <c r="UD252"/>
      <c r="UE252"/>
      <c r="UF252"/>
      <c r="UG252"/>
      <c r="UH252"/>
      <c r="UI252"/>
      <c r="UJ252"/>
      <c r="UK252"/>
      <c r="UL252"/>
      <c r="UM252"/>
      <c r="UN252"/>
      <c r="UO252"/>
      <c r="UP252"/>
      <c r="UQ252"/>
      <c r="UR252"/>
      <c r="US252"/>
      <c r="UT252"/>
      <c r="UU252"/>
      <c r="UV252"/>
      <c r="UW252"/>
      <c r="UX252"/>
      <c r="UY252"/>
      <c r="UZ252"/>
      <c r="VA252"/>
      <c r="VB252"/>
      <c r="VC252"/>
      <c r="VD252"/>
      <c r="VE252"/>
      <c r="VF252"/>
      <c r="VG252"/>
      <c r="VH252"/>
      <c r="VI252"/>
      <c r="VJ252"/>
      <c r="VK252"/>
      <c r="VL252"/>
      <c r="VM252"/>
      <c r="VN252"/>
      <c r="VO252"/>
      <c r="VP252"/>
      <c r="VQ252"/>
      <c r="VR252"/>
      <c r="VS252"/>
      <c r="VT252"/>
      <c r="VU252"/>
      <c r="VV252"/>
      <c r="VW252"/>
      <c r="VX252"/>
      <c r="VY252"/>
      <c r="VZ252"/>
      <c r="WA252"/>
      <c r="WB252"/>
      <c r="WC252"/>
      <c r="WD252"/>
      <c r="WE252"/>
      <c r="WF252"/>
      <c r="WG252"/>
      <c r="WH252"/>
      <c r="WI252"/>
      <c r="WJ252"/>
      <c r="WK252"/>
      <c r="WL252"/>
      <c r="WM252"/>
      <c r="WN252"/>
      <c r="WO252"/>
      <c r="WP252"/>
      <c r="WQ252"/>
      <c r="WR252"/>
      <c r="WS252"/>
      <c r="WT252"/>
      <c r="WU252"/>
      <c r="WV252"/>
      <c r="WW252"/>
      <c r="WX252"/>
      <c r="WY252"/>
      <c r="WZ252"/>
      <c r="XA252"/>
      <c r="XB252"/>
      <c r="XC252"/>
      <c r="XD252"/>
      <c r="XE252"/>
      <c r="XF252"/>
      <c r="XG252"/>
      <c r="XH252"/>
      <c r="XI252"/>
      <c r="XJ252"/>
      <c r="XK252"/>
      <c r="XL252"/>
      <c r="XM252"/>
      <c r="XN252"/>
      <c r="XO252"/>
      <c r="XP252"/>
      <c r="XQ252"/>
      <c r="XR252"/>
      <c r="XS252"/>
      <c r="XT252"/>
      <c r="XU252"/>
      <c r="XV252"/>
      <c r="XW252"/>
      <c r="XX252"/>
      <c r="XY252"/>
      <c r="XZ252"/>
      <c r="YA252"/>
      <c r="YB252"/>
      <c r="YC252"/>
      <c r="YD252"/>
      <c r="YE252"/>
      <c r="YF252"/>
      <c r="YG252"/>
      <c r="YH252"/>
      <c r="YI252"/>
      <c r="YJ252"/>
      <c r="YK252"/>
      <c r="YL252"/>
      <c r="YM252"/>
      <c r="YN252"/>
      <c r="YO252"/>
      <c r="YP252"/>
      <c r="YQ252"/>
      <c r="YR252"/>
      <c r="YS252"/>
      <c r="YT252"/>
      <c r="YU252"/>
      <c r="YV252"/>
      <c r="YW252"/>
      <c r="YX252"/>
      <c r="YY252"/>
      <c r="YZ252"/>
      <c r="ZA252"/>
      <c r="ZB252"/>
      <c r="ZC252"/>
      <c r="ZD252"/>
      <c r="ZE252"/>
      <c r="ZF252"/>
      <c r="ZG252"/>
      <c r="ZH252"/>
      <c r="ZI252"/>
      <c r="ZJ252"/>
      <c r="ZK252"/>
      <c r="ZL252"/>
      <c r="ZM252"/>
      <c r="ZN252"/>
      <c r="ZO252"/>
      <c r="ZP252"/>
      <c r="ZQ252"/>
      <c r="ZR252"/>
      <c r="ZS252"/>
      <c r="ZT252"/>
      <c r="ZU252"/>
      <c r="ZV252"/>
      <c r="ZW252"/>
      <c r="ZX252"/>
      <c r="ZY252"/>
      <c r="ZZ252"/>
    </row>
    <row r="253" spans="1:702" s="18" customFormat="1">
      <c r="A253" s="149" t="s">
        <v>327</v>
      </c>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c r="LQ253"/>
      <c r="LR253"/>
      <c r="LS253"/>
      <c r="LT253"/>
      <c r="LU253"/>
      <c r="LV253"/>
      <c r="LW253"/>
      <c r="LX253"/>
      <c r="LY253"/>
      <c r="LZ253"/>
      <c r="MA253"/>
      <c r="MB253"/>
      <c r="MC253"/>
      <c r="MD253"/>
      <c r="ME253"/>
      <c r="MF253"/>
      <c r="MG253"/>
      <c r="MH253"/>
      <c r="MI253"/>
      <c r="MJ253"/>
      <c r="MK253"/>
      <c r="ML253"/>
      <c r="MM253"/>
      <c r="MN253"/>
      <c r="MO253"/>
      <c r="MP253"/>
      <c r="MQ253"/>
      <c r="MR253"/>
      <c r="MS253"/>
      <c r="MT253"/>
      <c r="MU253"/>
      <c r="MV253"/>
      <c r="MW253"/>
      <c r="MX253"/>
      <c r="MY253"/>
      <c r="MZ253"/>
      <c r="NA253"/>
      <c r="NB253"/>
      <c r="NC253"/>
      <c r="ND253"/>
      <c r="NE253"/>
      <c r="NF253"/>
      <c r="NG253"/>
      <c r="NH253"/>
      <c r="NI253"/>
      <c r="NJ253"/>
      <c r="NK253"/>
      <c r="NL253"/>
      <c r="NM253"/>
      <c r="NN253"/>
      <c r="NO253"/>
      <c r="NP253"/>
      <c r="NQ253"/>
      <c r="NR253"/>
      <c r="NS253"/>
      <c r="NT253"/>
      <c r="NU253"/>
      <c r="NV253"/>
      <c r="NW253"/>
      <c r="NX253"/>
      <c r="NY253"/>
      <c r="NZ253"/>
      <c r="OA253"/>
      <c r="OB253"/>
      <c r="OC253"/>
      <c r="OD253"/>
      <c r="OE253"/>
      <c r="OF253"/>
      <c r="OG253"/>
      <c r="OH253"/>
      <c r="OI253"/>
      <c r="OJ253"/>
      <c r="OK253"/>
      <c r="OL253"/>
      <c r="OM253"/>
      <c r="ON253"/>
      <c r="OO253"/>
      <c r="OP253"/>
      <c r="OQ253"/>
      <c r="OR253"/>
      <c r="OS253"/>
      <c r="OT253"/>
      <c r="OU253"/>
      <c r="OV253"/>
      <c r="OW253"/>
      <c r="OX253"/>
      <c r="OY253"/>
      <c r="OZ253"/>
      <c r="PA253"/>
      <c r="PB253"/>
      <c r="PC253"/>
      <c r="PD253"/>
      <c r="PE253"/>
      <c r="PF253"/>
      <c r="PG253"/>
      <c r="PH253"/>
      <c r="PI253"/>
      <c r="PJ253"/>
      <c r="PK253"/>
      <c r="PL253"/>
      <c r="PM253"/>
      <c r="PN253"/>
      <c r="PO253"/>
      <c r="PP253"/>
      <c r="PQ253"/>
      <c r="PR253"/>
      <c r="PS253"/>
      <c r="PT253"/>
      <c r="PU253"/>
      <c r="PV253"/>
      <c r="PW253"/>
      <c r="PX253"/>
      <c r="PY253"/>
      <c r="PZ253"/>
      <c r="QA253"/>
      <c r="QB253"/>
      <c r="QC253"/>
      <c r="QD253"/>
      <c r="QE253"/>
      <c r="QF253"/>
      <c r="QG253"/>
      <c r="QH253"/>
      <c r="QI253"/>
      <c r="QJ253"/>
      <c r="QK253"/>
      <c r="QL253"/>
      <c r="QM253"/>
      <c r="QN253"/>
      <c r="QO253"/>
      <c r="QP253"/>
      <c r="QQ253"/>
      <c r="QR253"/>
      <c r="QS253"/>
      <c r="QT253"/>
      <c r="QU253"/>
      <c r="QV253"/>
      <c r="QW253"/>
      <c r="QX253"/>
      <c r="QY253"/>
      <c r="QZ253"/>
      <c r="RA253"/>
      <c r="RB253"/>
      <c r="RC253"/>
      <c r="RD253"/>
      <c r="RE253"/>
      <c r="RF253"/>
      <c r="RG253"/>
      <c r="RH253"/>
      <c r="RI253"/>
      <c r="RJ253"/>
      <c r="RK253"/>
      <c r="RL253"/>
      <c r="RM253"/>
      <c r="RN253"/>
      <c r="RO253"/>
      <c r="RP253"/>
      <c r="RQ253"/>
      <c r="RR253"/>
      <c r="RS253"/>
      <c r="RT253"/>
      <c r="RU253"/>
      <c r="RV253"/>
      <c r="RW253"/>
      <c r="RX253"/>
      <c r="RY253"/>
      <c r="RZ253"/>
      <c r="SA253"/>
      <c r="SB253"/>
      <c r="SC253"/>
      <c r="SD253"/>
      <c r="SE253"/>
      <c r="SF253"/>
      <c r="SG253"/>
      <c r="SH253"/>
      <c r="SI253"/>
      <c r="SJ253"/>
      <c r="SK253"/>
      <c r="SL253"/>
      <c r="SM253"/>
      <c r="SN253"/>
      <c r="SO253"/>
      <c r="SP253"/>
      <c r="SQ253"/>
      <c r="SR253"/>
      <c r="SS253"/>
      <c r="ST253"/>
      <c r="SU253"/>
      <c r="SV253"/>
      <c r="SW253"/>
      <c r="SX253"/>
      <c r="SY253"/>
      <c r="SZ253"/>
      <c r="TA253"/>
      <c r="TB253"/>
      <c r="TC253"/>
      <c r="TD253"/>
      <c r="TE253"/>
      <c r="TF253"/>
      <c r="TG253"/>
      <c r="TH253"/>
      <c r="TI253"/>
      <c r="TJ253"/>
      <c r="TK253"/>
      <c r="TL253"/>
      <c r="TM253"/>
      <c r="TN253"/>
      <c r="TO253"/>
      <c r="TP253"/>
      <c r="TQ253"/>
      <c r="TR253"/>
      <c r="TS253"/>
      <c r="TT253"/>
      <c r="TU253"/>
      <c r="TV253"/>
      <c r="TW253"/>
      <c r="TX253"/>
      <c r="TY253"/>
      <c r="TZ253"/>
      <c r="UA253"/>
      <c r="UB253"/>
      <c r="UC253"/>
      <c r="UD253"/>
      <c r="UE253"/>
      <c r="UF253"/>
      <c r="UG253"/>
      <c r="UH253"/>
      <c r="UI253"/>
      <c r="UJ253"/>
      <c r="UK253"/>
      <c r="UL253"/>
      <c r="UM253"/>
      <c r="UN253"/>
      <c r="UO253"/>
      <c r="UP253"/>
      <c r="UQ253"/>
      <c r="UR253"/>
      <c r="US253"/>
      <c r="UT253"/>
      <c r="UU253"/>
      <c r="UV253"/>
      <c r="UW253"/>
      <c r="UX253"/>
      <c r="UY253"/>
      <c r="UZ253"/>
      <c r="VA253"/>
      <c r="VB253"/>
      <c r="VC253"/>
      <c r="VD253"/>
      <c r="VE253"/>
      <c r="VF253"/>
      <c r="VG253"/>
      <c r="VH253"/>
      <c r="VI253"/>
      <c r="VJ253"/>
      <c r="VK253"/>
      <c r="VL253"/>
      <c r="VM253"/>
      <c r="VN253"/>
      <c r="VO253"/>
      <c r="VP253"/>
      <c r="VQ253"/>
      <c r="VR253"/>
      <c r="VS253"/>
      <c r="VT253"/>
      <c r="VU253"/>
      <c r="VV253"/>
      <c r="VW253"/>
      <c r="VX253"/>
      <c r="VY253"/>
      <c r="VZ253"/>
      <c r="WA253"/>
      <c r="WB253"/>
      <c r="WC253"/>
      <c r="WD253"/>
      <c r="WE253"/>
      <c r="WF253"/>
      <c r="WG253"/>
      <c r="WH253"/>
      <c r="WI253"/>
      <c r="WJ253"/>
      <c r="WK253"/>
      <c r="WL253"/>
      <c r="WM253"/>
      <c r="WN253"/>
      <c r="WO253"/>
      <c r="WP253"/>
      <c r="WQ253"/>
      <c r="WR253"/>
      <c r="WS253"/>
      <c r="WT253"/>
      <c r="WU253"/>
      <c r="WV253"/>
      <c r="WW253"/>
      <c r="WX253"/>
      <c r="WY253"/>
      <c r="WZ253"/>
      <c r="XA253"/>
      <c r="XB253"/>
      <c r="XC253"/>
      <c r="XD253"/>
      <c r="XE253"/>
      <c r="XF253"/>
      <c r="XG253"/>
      <c r="XH253"/>
      <c r="XI253"/>
      <c r="XJ253"/>
      <c r="XK253"/>
      <c r="XL253"/>
      <c r="XM253"/>
      <c r="XN253"/>
      <c r="XO253"/>
      <c r="XP253"/>
      <c r="XQ253"/>
      <c r="XR253"/>
      <c r="XS253"/>
      <c r="XT253"/>
      <c r="XU253"/>
      <c r="XV253"/>
      <c r="XW253"/>
      <c r="XX253"/>
      <c r="XY253"/>
      <c r="XZ253"/>
      <c r="YA253"/>
      <c r="YB253"/>
      <c r="YC253"/>
      <c r="YD253"/>
      <c r="YE253"/>
      <c r="YF253"/>
      <c r="YG253"/>
      <c r="YH253"/>
      <c r="YI253"/>
      <c r="YJ253"/>
      <c r="YK253"/>
      <c r="YL253"/>
      <c r="YM253"/>
      <c r="YN253"/>
      <c r="YO253"/>
      <c r="YP253"/>
      <c r="YQ253"/>
      <c r="YR253"/>
      <c r="YS253"/>
      <c r="YT253"/>
      <c r="YU253"/>
      <c r="YV253"/>
      <c r="YW253"/>
      <c r="YX253"/>
      <c r="YY253"/>
      <c r="YZ253"/>
      <c r="ZA253"/>
      <c r="ZB253"/>
      <c r="ZC253"/>
      <c r="ZD253"/>
      <c r="ZE253"/>
      <c r="ZF253"/>
      <c r="ZG253"/>
      <c r="ZH253"/>
      <c r="ZI253"/>
      <c r="ZJ253"/>
      <c r="ZK253"/>
      <c r="ZL253"/>
      <c r="ZM253"/>
      <c r="ZN253"/>
      <c r="ZO253"/>
      <c r="ZP253"/>
      <c r="ZQ253"/>
      <c r="ZR253"/>
      <c r="ZS253"/>
      <c r="ZT253"/>
      <c r="ZU253"/>
      <c r="ZV253"/>
      <c r="ZW253"/>
      <c r="ZX253"/>
      <c r="ZY253"/>
      <c r="ZZ253"/>
    </row>
    <row r="254" spans="1:702" s="18" customFormat="1">
      <c r="A254" s="16" t="s">
        <v>175</v>
      </c>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c r="LQ254"/>
      <c r="LR254"/>
      <c r="LS254"/>
      <c r="LT254"/>
      <c r="LU254"/>
      <c r="LV254"/>
      <c r="LW254"/>
      <c r="LX254"/>
      <c r="LY254"/>
      <c r="LZ254"/>
      <c r="MA254"/>
      <c r="MB254"/>
      <c r="MC254"/>
      <c r="MD254"/>
      <c r="ME254"/>
      <c r="MF254"/>
      <c r="MG254"/>
      <c r="MH254"/>
      <c r="MI254"/>
      <c r="MJ254"/>
      <c r="MK254"/>
      <c r="ML254"/>
      <c r="MM254"/>
      <c r="MN254"/>
      <c r="MO254"/>
      <c r="MP254"/>
      <c r="MQ254"/>
      <c r="MR254"/>
      <c r="MS254"/>
      <c r="MT254"/>
      <c r="MU254"/>
      <c r="MV254"/>
      <c r="MW254"/>
      <c r="MX254"/>
      <c r="MY254"/>
      <c r="MZ254"/>
      <c r="NA254"/>
      <c r="NB254"/>
      <c r="NC254"/>
      <c r="ND254"/>
      <c r="NE254"/>
      <c r="NF254"/>
      <c r="NG254"/>
      <c r="NH254"/>
      <c r="NI254"/>
      <c r="NJ254"/>
      <c r="NK254"/>
      <c r="NL254"/>
      <c r="NM254"/>
      <c r="NN254"/>
      <c r="NO254"/>
      <c r="NP254"/>
      <c r="NQ254"/>
      <c r="NR254"/>
      <c r="NS254"/>
      <c r="NT254"/>
      <c r="NU254"/>
      <c r="NV254"/>
      <c r="NW254"/>
      <c r="NX254"/>
      <c r="NY254"/>
      <c r="NZ254"/>
      <c r="OA254"/>
      <c r="OB254"/>
      <c r="OC254"/>
      <c r="OD254"/>
      <c r="OE254"/>
      <c r="OF254"/>
      <c r="OG254"/>
      <c r="OH254"/>
      <c r="OI254"/>
      <c r="OJ254"/>
      <c r="OK254"/>
      <c r="OL254"/>
      <c r="OM254"/>
      <c r="ON254"/>
      <c r="OO254"/>
      <c r="OP254"/>
      <c r="OQ254"/>
      <c r="OR254"/>
      <c r="OS254"/>
      <c r="OT254"/>
      <c r="OU254"/>
      <c r="OV254"/>
      <c r="OW254"/>
      <c r="OX254"/>
      <c r="OY254"/>
      <c r="OZ254"/>
      <c r="PA254"/>
      <c r="PB254"/>
      <c r="PC254"/>
      <c r="PD254"/>
      <c r="PE254"/>
      <c r="PF254"/>
      <c r="PG254"/>
      <c r="PH254"/>
      <c r="PI254"/>
      <c r="PJ254"/>
      <c r="PK254"/>
      <c r="PL254"/>
      <c r="PM254"/>
      <c r="PN254"/>
      <c r="PO254"/>
      <c r="PP254"/>
      <c r="PQ254"/>
      <c r="PR254"/>
      <c r="PS254"/>
      <c r="PT254"/>
      <c r="PU254"/>
      <c r="PV254"/>
      <c r="PW254"/>
      <c r="PX254"/>
      <c r="PY254"/>
      <c r="PZ254"/>
      <c r="QA254"/>
      <c r="QB254"/>
      <c r="QC254"/>
      <c r="QD254"/>
      <c r="QE254"/>
      <c r="QF254"/>
      <c r="QG254"/>
      <c r="QH254"/>
      <c r="QI254"/>
      <c r="QJ254"/>
      <c r="QK254"/>
      <c r="QL254"/>
      <c r="QM254"/>
      <c r="QN254"/>
      <c r="QO254"/>
      <c r="QP254"/>
      <c r="QQ254"/>
      <c r="QR254"/>
      <c r="QS254"/>
      <c r="QT254"/>
      <c r="QU254"/>
      <c r="QV254"/>
      <c r="QW254"/>
      <c r="QX254"/>
      <c r="QY254"/>
      <c r="QZ254"/>
      <c r="RA254"/>
      <c r="RB254"/>
      <c r="RC254"/>
      <c r="RD254"/>
      <c r="RE254"/>
      <c r="RF254"/>
      <c r="RG254"/>
      <c r="RH254"/>
      <c r="RI254"/>
      <c r="RJ254"/>
      <c r="RK254"/>
      <c r="RL254"/>
      <c r="RM254"/>
      <c r="RN254"/>
      <c r="RO254"/>
      <c r="RP254"/>
      <c r="RQ254"/>
      <c r="RR254"/>
      <c r="RS254"/>
      <c r="RT254"/>
      <c r="RU254"/>
      <c r="RV254"/>
      <c r="RW254"/>
      <c r="RX254"/>
      <c r="RY254"/>
      <c r="RZ254"/>
      <c r="SA254"/>
      <c r="SB254"/>
      <c r="SC254"/>
      <c r="SD254"/>
      <c r="SE254"/>
      <c r="SF254"/>
      <c r="SG254"/>
      <c r="SH254"/>
      <c r="SI254"/>
      <c r="SJ254"/>
      <c r="SK254"/>
      <c r="SL254"/>
      <c r="SM254"/>
      <c r="SN254"/>
      <c r="SO254"/>
      <c r="SP254"/>
      <c r="SQ254"/>
      <c r="SR254"/>
      <c r="SS254"/>
      <c r="ST254"/>
      <c r="SU254"/>
      <c r="SV254"/>
      <c r="SW254"/>
      <c r="SX254"/>
      <c r="SY254"/>
      <c r="SZ254"/>
      <c r="TA254"/>
      <c r="TB254"/>
      <c r="TC254"/>
      <c r="TD254"/>
      <c r="TE254"/>
      <c r="TF254"/>
      <c r="TG254"/>
      <c r="TH254"/>
      <c r="TI254"/>
      <c r="TJ254"/>
      <c r="TK254"/>
      <c r="TL254"/>
      <c r="TM254"/>
      <c r="TN254"/>
      <c r="TO254"/>
      <c r="TP254"/>
      <c r="TQ254"/>
      <c r="TR254"/>
      <c r="TS254"/>
      <c r="TT254"/>
      <c r="TU254"/>
      <c r="TV254"/>
      <c r="TW254"/>
      <c r="TX254"/>
      <c r="TY254"/>
      <c r="TZ254"/>
      <c r="UA254"/>
      <c r="UB254"/>
      <c r="UC254"/>
      <c r="UD254"/>
      <c r="UE254"/>
      <c r="UF254"/>
      <c r="UG254"/>
      <c r="UH254"/>
      <c r="UI254"/>
      <c r="UJ254"/>
      <c r="UK254"/>
      <c r="UL254"/>
      <c r="UM254"/>
      <c r="UN254"/>
      <c r="UO254"/>
      <c r="UP254"/>
      <c r="UQ254"/>
      <c r="UR254"/>
      <c r="US254"/>
      <c r="UT254"/>
      <c r="UU254"/>
      <c r="UV254"/>
      <c r="UW254"/>
      <c r="UX254"/>
      <c r="UY254"/>
      <c r="UZ254"/>
      <c r="VA254"/>
      <c r="VB254"/>
      <c r="VC254"/>
      <c r="VD254"/>
      <c r="VE254"/>
      <c r="VF254"/>
      <c r="VG254"/>
      <c r="VH254"/>
      <c r="VI254"/>
      <c r="VJ254"/>
      <c r="VK254"/>
      <c r="VL254"/>
      <c r="VM254"/>
      <c r="VN254"/>
      <c r="VO254"/>
      <c r="VP254"/>
      <c r="VQ254"/>
      <c r="VR254"/>
      <c r="VS254"/>
      <c r="VT254"/>
      <c r="VU254"/>
      <c r="VV254"/>
      <c r="VW254"/>
      <c r="VX254"/>
      <c r="VY254"/>
      <c r="VZ254"/>
      <c r="WA254"/>
      <c r="WB254"/>
      <c r="WC254"/>
      <c r="WD254"/>
      <c r="WE254"/>
      <c r="WF254"/>
      <c r="WG254"/>
      <c r="WH254"/>
      <c r="WI254"/>
      <c r="WJ254"/>
      <c r="WK254"/>
      <c r="WL254"/>
      <c r="WM254"/>
      <c r="WN254"/>
      <c r="WO254"/>
      <c r="WP254"/>
      <c r="WQ254"/>
      <c r="WR254"/>
      <c r="WS254"/>
      <c r="WT254"/>
      <c r="WU254"/>
      <c r="WV254"/>
      <c r="WW254"/>
      <c r="WX254"/>
      <c r="WY254"/>
      <c r="WZ254"/>
      <c r="XA254"/>
      <c r="XB254"/>
      <c r="XC254"/>
      <c r="XD254"/>
      <c r="XE254"/>
      <c r="XF254"/>
      <c r="XG254"/>
      <c r="XH254"/>
      <c r="XI254"/>
      <c r="XJ254"/>
      <c r="XK254"/>
      <c r="XL254"/>
      <c r="XM254"/>
      <c r="XN254"/>
      <c r="XO254"/>
      <c r="XP254"/>
      <c r="XQ254"/>
      <c r="XR254"/>
      <c r="XS254"/>
      <c r="XT254"/>
      <c r="XU254"/>
      <c r="XV254"/>
      <c r="XW254"/>
      <c r="XX254"/>
      <c r="XY254"/>
      <c r="XZ254"/>
      <c r="YA254"/>
      <c r="YB254"/>
      <c r="YC254"/>
      <c r="YD254"/>
      <c r="YE254"/>
      <c r="YF254"/>
      <c r="YG254"/>
      <c r="YH254"/>
      <c r="YI254"/>
      <c r="YJ254"/>
      <c r="YK254"/>
      <c r="YL254"/>
      <c r="YM254"/>
      <c r="YN254"/>
      <c r="YO254"/>
      <c r="YP254"/>
      <c r="YQ254"/>
      <c r="YR254"/>
      <c r="YS254"/>
      <c r="YT254"/>
      <c r="YU254"/>
      <c r="YV254"/>
      <c r="YW254"/>
      <c r="YX254"/>
      <c r="YY254"/>
      <c r="YZ254"/>
      <c r="ZA254"/>
      <c r="ZB254"/>
      <c r="ZC254"/>
      <c r="ZD254"/>
      <c r="ZE254"/>
      <c r="ZF254"/>
      <c r="ZG254"/>
      <c r="ZH254"/>
      <c r="ZI254"/>
      <c r="ZJ254"/>
      <c r="ZK254"/>
      <c r="ZL254"/>
      <c r="ZM254"/>
      <c r="ZN254"/>
      <c r="ZO254"/>
      <c r="ZP254"/>
      <c r="ZQ254"/>
      <c r="ZR254"/>
      <c r="ZS254"/>
      <c r="ZT254"/>
      <c r="ZU254"/>
      <c r="ZV254"/>
      <c r="ZW254"/>
      <c r="ZX254"/>
      <c r="ZY254"/>
      <c r="ZZ254"/>
    </row>
    <row r="255" spans="1:702" s="18" customFormat="1">
      <c r="A255" s="16" t="s">
        <v>68</v>
      </c>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c r="LQ255"/>
      <c r="LR255"/>
      <c r="LS255"/>
      <c r="LT255"/>
      <c r="LU255"/>
      <c r="LV255"/>
      <c r="LW255"/>
      <c r="LX255"/>
      <c r="LY255"/>
      <c r="LZ255"/>
      <c r="MA255"/>
      <c r="MB255"/>
      <c r="MC255"/>
      <c r="MD255"/>
      <c r="ME255"/>
      <c r="MF255"/>
      <c r="MG255"/>
      <c r="MH255"/>
      <c r="MI255"/>
      <c r="MJ255"/>
      <c r="MK255"/>
      <c r="ML255"/>
      <c r="MM255"/>
      <c r="MN255"/>
      <c r="MO255"/>
      <c r="MP255"/>
      <c r="MQ255"/>
      <c r="MR255"/>
      <c r="MS255"/>
      <c r="MT255"/>
      <c r="MU255"/>
      <c r="MV255"/>
      <c r="MW255"/>
      <c r="MX255"/>
      <c r="MY255"/>
      <c r="MZ255"/>
      <c r="NA255"/>
      <c r="NB255"/>
      <c r="NC255"/>
      <c r="ND255"/>
      <c r="NE255"/>
      <c r="NF255"/>
      <c r="NG255"/>
      <c r="NH255"/>
      <c r="NI255"/>
      <c r="NJ255"/>
      <c r="NK255"/>
      <c r="NL255"/>
      <c r="NM255"/>
      <c r="NN255"/>
      <c r="NO255"/>
      <c r="NP255"/>
      <c r="NQ255"/>
      <c r="NR255"/>
      <c r="NS255"/>
      <c r="NT255"/>
      <c r="NU255"/>
      <c r="NV255"/>
      <c r="NW255"/>
      <c r="NX255"/>
      <c r="NY255"/>
      <c r="NZ255"/>
      <c r="OA255"/>
      <c r="OB255"/>
      <c r="OC255"/>
      <c r="OD255"/>
      <c r="OE255"/>
      <c r="OF255"/>
      <c r="OG255"/>
      <c r="OH255"/>
      <c r="OI255"/>
      <c r="OJ255"/>
      <c r="OK255"/>
      <c r="OL255"/>
      <c r="OM255"/>
      <c r="ON255"/>
      <c r="OO255"/>
      <c r="OP255"/>
      <c r="OQ255"/>
      <c r="OR255"/>
      <c r="OS255"/>
      <c r="OT255"/>
      <c r="OU255"/>
      <c r="OV255"/>
      <c r="OW255"/>
      <c r="OX255"/>
      <c r="OY255"/>
      <c r="OZ255"/>
      <c r="PA255"/>
      <c r="PB255"/>
      <c r="PC255"/>
      <c r="PD255"/>
      <c r="PE255"/>
      <c r="PF255"/>
      <c r="PG255"/>
      <c r="PH255"/>
      <c r="PI255"/>
      <c r="PJ255"/>
      <c r="PK255"/>
      <c r="PL255"/>
      <c r="PM255"/>
      <c r="PN255"/>
      <c r="PO255"/>
      <c r="PP255"/>
      <c r="PQ255"/>
      <c r="PR255"/>
      <c r="PS255"/>
      <c r="PT255"/>
      <c r="PU255"/>
      <c r="PV255"/>
      <c r="PW255"/>
      <c r="PX255"/>
      <c r="PY255"/>
      <c r="PZ255"/>
      <c r="QA255"/>
      <c r="QB255"/>
      <c r="QC255"/>
      <c r="QD255"/>
      <c r="QE255"/>
      <c r="QF255"/>
      <c r="QG255"/>
      <c r="QH255"/>
      <c r="QI255"/>
      <c r="QJ255"/>
      <c r="QK255"/>
      <c r="QL255"/>
      <c r="QM255"/>
      <c r="QN255"/>
      <c r="QO255"/>
      <c r="QP255"/>
      <c r="QQ255"/>
      <c r="QR255"/>
      <c r="QS255"/>
      <c r="QT255"/>
      <c r="QU255"/>
      <c r="QV255"/>
      <c r="QW255"/>
      <c r="QX255"/>
      <c r="QY255"/>
      <c r="QZ255"/>
      <c r="RA255"/>
      <c r="RB255"/>
      <c r="RC255"/>
      <c r="RD255"/>
      <c r="RE255"/>
      <c r="RF255"/>
      <c r="RG255"/>
      <c r="RH255"/>
      <c r="RI255"/>
      <c r="RJ255"/>
      <c r="RK255"/>
      <c r="RL255"/>
      <c r="RM255"/>
      <c r="RN255"/>
      <c r="RO255"/>
      <c r="RP255"/>
      <c r="RQ255"/>
      <c r="RR255"/>
      <c r="RS255"/>
      <c r="RT255"/>
      <c r="RU255"/>
      <c r="RV255"/>
      <c r="RW255"/>
      <c r="RX255"/>
      <c r="RY255"/>
      <c r="RZ255"/>
      <c r="SA255"/>
      <c r="SB255"/>
      <c r="SC255"/>
      <c r="SD255"/>
      <c r="SE255"/>
      <c r="SF255"/>
      <c r="SG255"/>
      <c r="SH255"/>
      <c r="SI255"/>
      <c r="SJ255"/>
      <c r="SK255"/>
      <c r="SL255"/>
      <c r="SM255"/>
      <c r="SN255"/>
      <c r="SO255"/>
      <c r="SP255"/>
      <c r="SQ255"/>
      <c r="SR255"/>
      <c r="SS255"/>
      <c r="ST255"/>
      <c r="SU255"/>
      <c r="SV255"/>
      <c r="SW255"/>
      <c r="SX255"/>
      <c r="SY255"/>
      <c r="SZ255"/>
      <c r="TA255"/>
      <c r="TB255"/>
      <c r="TC255"/>
      <c r="TD255"/>
      <c r="TE255"/>
      <c r="TF255"/>
      <c r="TG255"/>
      <c r="TH255"/>
      <c r="TI255"/>
      <c r="TJ255"/>
      <c r="TK255"/>
      <c r="TL255"/>
      <c r="TM255"/>
      <c r="TN255"/>
      <c r="TO255"/>
      <c r="TP255"/>
      <c r="TQ255"/>
      <c r="TR255"/>
      <c r="TS255"/>
      <c r="TT255"/>
      <c r="TU255"/>
      <c r="TV255"/>
      <c r="TW255"/>
      <c r="TX255"/>
      <c r="TY255"/>
      <c r="TZ255"/>
      <c r="UA255"/>
      <c r="UB255"/>
      <c r="UC255"/>
      <c r="UD255"/>
      <c r="UE255"/>
      <c r="UF255"/>
      <c r="UG255"/>
      <c r="UH255"/>
      <c r="UI255"/>
      <c r="UJ255"/>
      <c r="UK255"/>
      <c r="UL255"/>
      <c r="UM255"/>
      <c r="UN255"/>
      <c r="UO255"/>
      <c r="UP255"/>
      <c r="UQ255"/>
      <c r="UR255"/>
      <c r="US255"/>
      <c r="UT255"/>
      <c r="UU255"/>
      <c r="UV255"/>
      <c r="UW255"/>
      <c r="UX255"/>
      <c r="UY255"/>
      <c r="UZ255"/>
      <c r="VA255"/>
      <c r="VB255"/>
      <c r="VC255"/>
      <c r="VD255"/>
      <c r="VE255"/>
      <c r="VF255"/>
      <c r="VG255"/>
      <c r="VH255"/>
      <c r="VI255"/>
      <c r="VJ255"/>
      <c r="VK255"/>
      <c r="VL255"/>
      <c r="VM255"/>
      <c r="VN255"/>
      <c r="VO255"/>
      <c r="VP255"/>
      <c r="VQ255"/>
      <c r="VR255"/>
      <c r="VS255"/>
      <c r="VT255"/>
      <c r="VU255"/>
      <c r="VV255"/>
      <c r="VW255"/>
      <c r="VX255"/>
      <c r="VY255"/>
      <c r="VZ255"/>
      <c r="WA255"/>
      <c r="WB255"/>
      <c r="WC255"/>
      <c r="WD255"/>
      <c r="WE255"/>
      <c r="WF255"/>
      <c r="WG255"/>
      <c r="WH255"/>
      <c r="WI255"/>
      <c r="WJ255"/>
      <c r="WK255"/>
      <c r="WL255"/>
      <c r="WM255"/>
      <c r="WN255"/>
      <c r="WO255"/>
      <c r="WP255"/>
      <c r="WQ255"/>
      <c r="WR255"/>
      <c r="WS255"/>
      <c r="WT255"/>
      <c r="WU255"/>
      <c r="WV255"/>
      <c r="WW255"/>
      <c r="WX255"/>
      <c r="WY255"/>
      <c r="WZ255"/>
      <c r="XA255"/>
      <c r="XB255"/>
      <c r="XC255"/>
      <c r="XD255"/>
      <c r="XE255"/>
      <c r="XF255"/>
      <c r="XG255"/>
      <c r="XH255"/>
      <c r="XI255"/>
      <c r="XJ255"/>
      <c r="XK255"/>
      <c r="XL255"/>
      <c r="XM255"/>
      <c r="XN255"/>
      <c r="XO255"/>
      <c r="XP255"/>
      <c r="XQ255"/>
      <c r="XR255"/>
      <c r="XS255"/>
      <c r="XT255"/>
      <c r="XU255"/>
      <c r="XV255"/>
      <c r="XW255"/>
      <c r="XX255"/>
      <c r="XY255"/>
      <c r="XZ255"/>
      <c r="YA255"/>
      <c r="YB255"/>
      <c r="YC255"/>
      <c r="YD255"/>
      <c r="YE255"/>
      <c r="YF255"/>
      <c r="YG255"/>
      <c r="YH255"/>
      <c r="YI255"/>
      <c r="YJ255"/>
      <c r="YK255"/>
      <c r="YL255"/>
      <c r="YM255"/>
      <c r="YN255"/>
      <c r="YO255"/>
      <c r="YP255"/>
      <c r="YQ255"/>
      <c r="YR255"/>
      <c r="YS255"/>
      <c r="YT255"/>
      <c r="YU255"/>
      <c r="YV255"/>
      <c r="YW255"/>
      <c r="YX255"/>
      <c r="YY255"/>
      <c r="YZ255"/>
      <c r="ZA255"/>
      <c r="ZB255"/>
      <c r="ZC255"/>
      <c r="ZD255"/>
      <c r="ZE255"/>
      <c r="ZF255"/>
      <c r="ZG255"/>
      <c r="ZH255"/>
      <c r="ZI255"/>
      <c r="ZJ255"/>
      <c r="ZK255"/>
      <c r="ZL255"/>
      <c r="ZM255"/>
      <c r="ZN255"/>
      <c r="ZO255"/>
      <c r="ZP255"/>
      <c r="ZQ255"/>
      <c r="ZR255"/>
      <c r="ZS255"/>
      <c r="ZT255"/>
      <c r="ZU255"/>
      <c r="ZV255"/>
      <c r="ZW255"/>
      <c r="ZX255"/>
      <c r="ZY255"/>
      <c r="ZZ255"/>
    </row>
    <row r="256" spans="1:702" s="18" customFormat="1">
      <c r="A256" s="16" t="s">
        <v>69</v>
      </c>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c r="LQ256"/>
      <c r="LR256"/>
      <c r="LS256"/>
      <c r="LT256"/>
      <c r="LU256"/>
      <c r="LV256"/>
      <c r="LW256"/>
      <c r="LX256"/>
      <c r="LY256"/>
      <c r="LZ256"/>
      <c r="MA256"/>
      <c r="MB256"/>
      <c r="MC256"/>
      <c r="MD256"/>
      <c r="ME256"/>
      <c r="MF256"/>
      <c r="MG256"/>
      <c r="MH256"/>
      <c r="MI256"/>
      <c r="MJ256"/>
      <c r="MK256"/>
      <c r="ML256"/>
      <c r="MM256"/>
      <c r="MN256"/>
      <c r="MO256"/>
      <c r="MP256"/>
      <c r="MQ256"/>
      <c r="MR256"/>
      <c r="MS256"/>
      <c r="MT256"/>
      <c r="MU256"/>
      <c r="MV256"/>
      <c r="MW256"/>
      <c r="MX256"/>
      <c r="MY256"/>
      <c r="MZ256"/>
      <c r="NA256"/>
      <c r="NB256"/>
      <c r="NC256"/>
      <c r="ND256"/>
      <c r="NE256"/>
      <c r="NF256"/>
      <c r="NG256"/>
      <c r="NH256"/>
      <c r="NI256"/>
      <c r="NJ256"/>
      <c r="NK256"/>
      <c r="NL256"/>
      <c r="NM256"/>
      <c r="NN256"/>
      <c r="NO256"/>
      <c r="NP256"/>
      <c r="NQ256"/>
      <c r="NR256"/>
      <c r="NS256"/>
      <c r="NT256"/>
      <c r="NU256"/>
      <c r="NV256"/>
      <c r="NW256"/>
      <c r="NX256"/>
      <c r="NY256"/>
      <c r="NZ256"/>
      <c r="OA256"/>
      <c r="OB256"/>
      <c r="OC256"/>
      <c r="OD256"/>
      <c r="OE256"/>
      <c r="OF256"/>
      <c r="OG256"/>
      <c r="OH256"/>
      <c r="OI256"/>
      <c r="OJ256"/>
      <c r="OK256"/>
      <c r="OL256"/>
      <c r="OM256"/>
      <c r="ON256"/>
      <c r="OO256"/>
      <c r="OP256"/>
      <c r="OQ256"/>
      <c r="OR256"/>
      <c r="OS256"/>
      <c r="OT256"/>
      <c r="OU256"/>
      <c r="OV256"/>
      <c r="OW256"/>
      <c r="OX256"/>
      <c r="OY256"/>
      <c r="OZ256"/>
      <c r="PA256"/>
      <c r="PB256"/>
      <c r="PC256"/>
      <c r="PD256"/>
      <c r="PE256"/>
      <c r="PF256"/>
      <c r="PG256"/>
      <c r="PH256"/>
      <c r="PI256"/>
      <c r="PJ256"/>
      <c r="PK256"/>
      <c r="PL256"/>
      <c r="PM256"/>
      <c r="PN256"/>
      <c r="PO256"/>
      <c r="PP256"/>
      <c r="PQ256"/>
      <c r="PR256"/>
      <c r="PS256"/>
      <c r="PT256"/>
      <c r="PU256"/>
      <c r="PV256"/>
      <c r="PW256"/>
      <c r="PX256"/>
      <c r="PY256"/>
      <c r="PZ256"/>
      <c r="QA256"/>
      <c r="QB256"/>
      <c r="QC256"/>
      <c r="QD256"/>
      <c r="QE256"/>
      <c r="QF256"/>
      <c r="QG256"/>
      <c r="QH256"/>
      <c r="QI256"/>
      <c r="QJ256"/>
      <c r="QK256"/>
      <c r="QL256"/>
      <c r="QM256"/>
      <c r="QN256"/>
      <c r="QO256"/>
      <c r="QP256"/>
      <c r="QQ256"/>
      <c r="QR256"/>
      <c r="QS256"/>
      <c r="QT256"/>
      <c r="QU256"/>
      <c r="QV256"/>
      <c r="QW256"/>
      <c r="QX256"/>
      <c r="QY256"/>
      <c r="QZ256"/>
      <c r="RA256"/>
      <c r="RB256"/>
      <c r="RC256"/>
      <c r="RD256"/>
      <c r="RE256"/>
      <c r="RF256"/>
      <c r="RG256"/>
      <c r="RH256"/>
      <c r="RI256"/>
      <c r="RJ256"/>
      <c r="RK256"/>
      <c r="RL256"/>
      <c r="RM256"/>
      <c r="RN256"/>
      <c r="RO256"/>
      <c r="RP256"/>
      <c r="RQ256"/>
      <c r="RR256"/>
      <c r="RS256"/>
      <c r="RT256"/>
      <c r="RU256"/>
      <c r="RV256"/>
      <c r="RW256"/>
      <c r="RX256"/>
      <c r="RY256"/>
      <c r="RZ256"/>
      <c r="SA256"/>
      <c r="SB256"/>
      <c r="SC256"/>
      <c r="SD256"/>
      <c r="SE256"/>
      <c r="SF256"/>
      <c r="SG256"/>
      <c r="SH256"/>
      <c r="SI256"/>
      <c r="SJ256"/>
      <c r="SK256"/>
      <c r="SL256"/>
      <c r="SM256"/>
      <c r="SN256"/>
      <c r="SO256"/>
      <c r="SP256"/>
      <c r="SQ256"/>
      <c r="SR256"/>
      <c r="SS256"/>
      <c r="ST256"/>
      <c r="SU256"/>
      <c r="SV256"/>
      <c r="SW256"/>
      <c r="SX256"/>
      <c r="SY256"/>
      <c r="SZ256"/>
      <c r="TA256"/>
      <c r="TB256"/>
      <c r="TC256"/>
      <c r="TD256"/>
      <c r="TE256"/>
      <c r="TF256"/>
      <c r="TG256"/>
      <c r="TH256"/>
      <c r="TI256"/>
      <c r="TJ256"/>
      <c r="TK256"/>
      <c r="TL256"/>
      <c r="TM256"/>
      <c r="TN256"/>
      <c r="TO256"/>
      <c r="TP256"/>
      <c r="TQ256"/>
      <c r="TR256"/>
      <c r="TS256"/>
      <c r="TT256"/>
      <c r="TU256"/>
      <c r="TV256"/>
      <c r="TW256"/>
      <c r="TX256"/>
      <c r="TY256"/>
      <c r="TZ256"/>
      <c r="UA256"/>
      <c r="UB256"/>
      <c r="UC256"/>
      <c r="UD256"/>
      <c r="UE256"/>
      <c r="UF256"/>
      <c r="UG256"/>
      <c r="UH256"/>
      <c r="UI256"/>
      <c r="UJ256"/>
      <c r="UK256"/>
      <c r="UL256"/>
      <c r="UM256"/>
      <c r="UN256"/>
      <c r="UO256"/>
      <c r="UP256"/>
      <c r="UQ256"/>
      <c r="UR256"/>
      <c r="US256"/>
      <c r="UT256"/>
      <c r="UU256"/>
      <c r="UV256"/>
      <c r="UW256"/>
      <c r="UX256"/>
      <c r="UY256"/>
      <c r="UZ256"/>
      <c r="VA256"/>
      <c r="VB256"/>
      <c r="VC256"/>
      <c r="VD256"/>
      <c r="VE256"/>
      <c r="VF256"/>
      <c r="VG256"/>
      <c r="VH256"/>
      <c r="VI256"/>
      <c r="VJ256"/>
      <c r="VK256"/>
      <c r="VL256"/>
      <c r="VM256"/>
      <c r="VN256"/>
      <c r="VO256"/>
      <c r="VP256"/>
      <c r="VQ256"/>
      <c r="VR256"/>
      <c r="VS256"/>
      <c r="VT256"/>
      <c r="VU256"/>
      <c r="VV256"/>
      <c r="VW256"/>
      <c r="VX256"/>
      <c r="VY256"/>
      <c r="VZ256"/>
      <c r="WA256"/>
      <c r="WB256"/>
      <c r="WC256"/>
      <c r="WD256"/>
      <c r="WE256"/>
      <c r="WF256"/>
      <c r="WG256"/>
      <c r="WH256"/>
      <c r="WI256"/>
      <c r="WJ256"/>
      <c r="WK256"/>
      <c r="WL256"/>
      <c r="WM256"/>
      <c r="WN256"/>
      <c r="WO256"/>
      <c r="WP256"/>
      <c r="WQ256"/>
      <c r="WR256"/>
      <c r="WS256"/>
      <c r="WT256"/>
      <c r="WU256"/>
      <c r="WV256"/>
      <c r="WW256"/>
      <c r="WX256"/>
      <c r="WY256"/>
      <c r="WZ256"/>
      <c r="XA256"/>
      <c r="XB256"/>
      <c r="XC256"/>
      <c r="XD256"/>
      <c r="XE256"/>
      <c r="XF256"/>
      <c r="XG256"/>
      <c r="XH256"/>
      <c r="XI256"/>
      <c r="XJ256"/>
      <c r="XK256"/>
      <c r="XL256"/>
      <c r="XM256"/>
      <c r="XN256"/>
      <c r="XO256"/>
      <c r="XP256"/>
      <c r="XQ256"/>
      <c r="XR256"/>
      <c r="XS256"/>
      <c r="XT256"/>
      <c r="XU256"/>
      <c r="XV256"/>
      <c r="XW256"/>
      <c r="XX256"/>
      <c r="XY256"/>
      <c r="XZ256"/>
      <c r="YA256"/>
      <c r="YB256"/>
      <c r="YC256"/>
      <c r="YD256"/>
      <c r="YE256"/>
      <c r="YF256"/>
      <c r="YG256"/>
      <c r="YH256"/>
      <c r="YI256"/>
      <c r="YJ256"/>
      <c r="YK256"/>
      <c r="YL256"/>
      <c r="YM256"/>
      <c r="YN256"/>
      <c r="YO256"/>
      <c r="YP256"/>
      <c r="YQ256"/>
      <c r="YR256"/>
      <c r="YS256"/>
      <c r="YT256"/>
      <c r="YU256"/>
      <c r="YV256"/>
      <c r="YW256"/>
      <c r="YX256"/>
      <c r="YY256"/>
      <c r="YZ256"/>
      <c r="ZA256"/>
      <c r="ZB256"/>
      <c r="ZC256"/>
      <c r="ZD256"/>
      <c r="ZE256"/>
      <c r="ZF256"/>
      <c r="ZG256"/>
      <c r="ZH256"/>
      <c r="ZI256"/>
      <c r="ZJ256"/>
      <c r="ZK256"/>
      <c r="ZL256"/>
      <c r="ZM256"/>
      <c r="ZN256"/>
      <c r="ZO256"/>
      <c r="ZP256"/>
      <c r="ZQ256"/>
      <c r="ZR256"/>
      <c r="ZS256"/>
      <c r="ZT256"/>
      <c r="ZU256"/>
      <c r="ZV256"/>
      <c r="ZW256"/>
      <c r="ZX256"/>
      <c r="ZY256"/>
      <c r="ZZ256"/>
    </row>
    <row r="257" spans="1:702" s="18" customFormat="1">
      <c r="A257" s="16" t="s">
        <v>189</v>
      </c>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c r="LQ257"/>
      <c r="LR257"/>
      <c r="LS257"/>
      <c r="LT257"/>
      <c r="LU257"/>
      <c r="LV257"/>
      <c r="LW257"/>
      <c r="LX257"/>
      <c r="LY257"/>
      <c r="LZ257"/>
      <c r="MA257"/>
      <c r="MB257"/>
      <c r="MC257"/>
      <c r="MD257"/>
      <c r="ME257"/>
      <c r="MF257"/>
      <c r="MG257"/>
      <c r="MH257"/>
      <c r="MI257"/>
      <c r="MJ257"/>
      <c r="MK257"/>
      <c r="ML257"/>
      <c r="MM257"/>
      <c r="MN257"/>
      <c r="MO257"/>
      <c r="MP257"/>
      <c r="MQ257"/>
      <c r="MR257"/>
      <c r="MS257"/>
      <c r="MT257"/>
      <c r="MU257"/>
      <c r="MV257"/>
      <c r="MW257"/>
      <c r="MX257"/>
      <c r="MY257"/>
      <c r="MZ257"/>
      <c r="NA257"/>
      <c r="NB257"/>
      <c r="NC257"/>
      <c r="ND257"/>
      <c r="NE257"/>
      <c r="NF257"/>
      <c r="NG257"/>
      <c r="NH257"/>
      <c r="NI257"/>
      <c r="NJ257"/>
      <c r="NK257"/>
      <c r="NL257"/>
      <c r="NM257"/>
      <c r="NN257"/>
      <c r="NO257"/>
      <c r="NP257"/>
      <c r="NQ257"/>
      <c r="NR257"/>
      <c r="NS257"/>
      <c r="NT257"/>
      <c r="NU257"/>
      <c r="NV257"/>
      <c r="NW257"/>
      <c r="NX257"/>
      <c r="NY257"/>
      <c r="NZ257"/>
      <c r="OA257"/>
      <c r="OB257"/>
      <c r="OC257"/>
      <c r="OD257"/>
      <c r="OE257"/>
      <c r="OF257"/>
      <c r="OG257"/>
      <c r="OH257"/>
      <c r="OI257"/>
      <c r="OJ257"/>
      <c r="OK257"/>
      <c r="OL257"/>
      <c r="OM257"/>
      <c r="ON257"/>
      <c r="OO257"/>
      <c r="OP257"/>
      <c r="OQ257"/>
      <c r="OR257"/>
      <c r="OS257"/>
      <c r="OT257"/>
      <c r="OU257"/>
      <c r="OV257"/>
      <c r="OW257"/>
      <c r="OX257"/>
      <c r="OY257"/>
      <c r="OZ257"/>
      <c r="PA257"/>
      <c r="PB257"/>
      <c r="PC257"/>
      <c r="PD257"/>
      <c r="PE257"/>
      <c r="PF257"/>
      <c r="PG257"/>
      <c r="PH257"/>
      <c r="PI257"/>
      <c r="PJ257"/>
      <c r="PK257"/>
      <c r="PL257"/>
      <c r="PM257"/>
      <c r="PN257"/>
      <c r="PO257"/>
      <c r="PP257"/>
      <c r="PQ257"/>
      <c r="PR257"/>
      <c r="PS257"/>
      <c r="PT257"/>
      <c r="PU257"/>
      <c r="PV257"/>
      <c r="PW257"/>
      <c r="PX257"/>
      <c r="PY257"/>
      <c r="PZ257"/>
      <c r="QA257"/>
      <c r="QB257"/>
      <c r="QC257"/>
      <c r="QD257"/>
      <c r="QE257"/>
      <c r="QF257"/>
      <c r="QG257"/>
      <c r="QH257"/>
      <c r="QI257"/>
      <c r="QJ257"/>
      <c r="QK257"/>
      <c r="QL257"/>
      <c r="QM257"/>
      <c r="QN257"/>
      <c r="QO257"/>
      <c r="QP257"/>
      <c r="QQ257"/>
      <c r="QR257"/>
      <c r="QS257"/>
      <c r="QT257"/>
      <c r="QU257"/>
      <c r="QV257"/>
      <c r="QW257"/>
      <c r="QX257"/>
      <c r="QY257"/>
      <c r="QZ257"/>
      <c r="RA257"/>
      <c r="RB257"/>
      <c r="RC257"/>
      <c r="RD257"/>
      <c r="RE257"/>
      <c r="RF257"/>
      <c r="RG257"/>
      <c r="RH257"/>
      <c r="RI257"/>
      <c r="RJ257"/>
      <c r="RK257"/>
      <c r="RL257"/>
      <c r="RM257"/>
      <c r="RN257"/>
      <c r="RO257"/>
      <c r="RP257"/>
      <c r="RQ257"/>
      <c r="RR257"/>
      <c r="RS257"/>
      <c r="RT257"/>
      <c r="RU257"/>
      <c r="RV257"/>
      <c r="RW257"/>
      <c r="RX257"/>
      <c r="RY257"/>
      <c r="RZ257"/>
      <c r="SA257"/>
      <c r="SB257"/>
      <c r="SC257"/>
      <c r="SD257"/>
      <c r="SE257"/>
      <c r="SF257"/>
      <c r="SG257"/>
      <c r="SH257"/>
      <c r="SI257"/>
      <c r="SJ257"/>
      <c r="SK257"/>
      <c r="SL257"/>
      <c r="SM257"/>
      <c r="SN257"/>
      <c r="SO257"/>
      <c r="SP257"/>
      <c r="SQ257"/>
      <c r="SR257"/>
      <c r="SS257"/>
      <c r="ST257"/>
      <c r="SU257"/>
      <c r="SV257"/>
      <c r="SW257"/>
      <c r="SX257"/>
      <c r="SY257"/>
      <c r="SZ257"/>
      <c r="TA257"/>
      <c r="TB257"/>
      <c r="TC257"/>
      <c r="TD257"/>
      <c r="TE257"/>
      <c r="TF257"/>
      <c r="TG257"/>
      <c r="TH257"/>
      <c r="TI257"/>
      <c r="TJ257"/>
      <c r="TK257"/>
      <c r="TL257"/>
      <c r="TM257"/>
      <c r="TN257"/>
      <c r="TO257"/>
      <c r="TP257"/>
      <c r="TQ257"/>
      <c r="TR257"/>
      <c r="TS257"/>
      <c r="TT257"/>
      <c r="TU257"/>
      <c r="TV257"/>
      <c r="TW257"/>
      <c r="TX257"/>
      <c r="TY257"/>
      <c r="TZ257"/>
      <c r="UA257"/>
      <c r="UB257"/>
      <c r="UC257"/>
      <c r="UD257"/>
      <c r="UE257"/>
      <c r="UF257"/>
      <c r="UG257"/>
      <c r="UH257"/>
      <c r="UI257"/>
      <c r="UJ257"/>
      <c r="UK257"/>
      <c r="UL257"/>
      <c r="UM257"/>
      <c r="UN257"/>
      <c r="UO257"/>
      <c r="UP257"/>
      <c r="UQ257"/>
      <c r="UR257"/>
      <c r="US257"/>
      <c r="UT257"/>
      <c r="UU257"/>
      <c r="UV257"/>
      <c r="UW257"/>
      <c r="UX257"/>
      <c r="UY257"/>
      <c r="UZ257"/>
      <c r="VA257"/>
      <c r="VB257"/>
      <c r="VC257"/>
      <c r="VD257"/>
      <c r="VE257"/>
      <c r="VF257"/>
      <c r="VG257"/>
      <c r="VH257"/>
      <c r="VI257"/>
      <c r="VJ257"/>
      <c r="VK257"/>
      <c r="VL257"/>
      <c r="VM257"/>
      <c r="VN257"/>
      <c r="VO257"/>
      <c r="VP257"/>
      <c r="VQ257"/>
      <c r="VR257"/>
      <c r="VS257"/>
      <c r="VT257"/>
      <c r="VU257"/>
      <c r="VV257"/>
      <c r="VW257"/>
      <c r="VX257"/>
      <c r="VY257"/>
      <c r="VZ257"/>
      <c r="WA257"/>
      <c r="WB257"/>
      <c r="WC257"/>
      <c r="WD257"/>
      <c r="WE257"/>
      <c r="WF257"/>
      <c r="WG257"/>
      <c r="WH257"/>
      <c r="WI257"/>
      <c r="WJ257"/>
      <c r="WK257"/>
      <c r="WL257"/>
      <c r="WM257"/>
      <c r="WN257"/>
      <c r="WO257"/>
      <c r="WP257"/>
      <c r="WQ257"/>
      <c r="WR257"/>
      <c r="WS257"/>
      <c r="WT257"/>
      <c r="WU257"/>
      <c r="WV257"/>
      <c r="WW257"/>
      <c r="WX257"/>
      <c r="WY257"/>
      <c r="WZ257"/>
      <c r="XA257"/>
      <c r="XB257"/>
      <c r="XC257"/>
      <c r="XD257"/>
      <c r="XE257"/>
      <c r="XF257"/>
      <c r="XG257"/>
      <c r="XH257"/>
      <c r="XI257"/>
      <c r="XJ257"/>
      <c r="XK257"/>
      <c r="XL257"/>
      <c r="XM257"/>
      <c r="XN257"/>
      <c r="XO257"/>
      <c r="XP257"/>
      <c r="XQ257"/>
      <c r="XR257"/>
      <c r="XS257"/>
      <c r="XT257"/>
      <c r="XU257"/>
      <c r="XV257"/>
      <c r="XW257"/>
      <c r="XX257"/>
      <c r="XY257"/>
      <c r="XZ257"/>
      <c r="YA257"/>
      <c r="YB257"/>
      <c r="YC257"/>
      <c r="YD257"/>
      <c r="YE257"/>
      <c r="YF257"/>
      <c r="YG257"/>
      <c r="YH257"/>
      <c r="YI257"/>
      <c r="YJ257"/>
      <c r="YK257"/>
      <c r="YL257"/>
      <c r="YM257"/>
      <c r="YN257"/>
      <c r="YO257"/>
      <c r="YP257"/>
      <c r="YQ257"/>
      <c r="YR257"/>
      <c r="YS257"/>
      <c r="YT257"/>
      <c r="YU257"/>
      <c r="YV257"/>
      <c r="YW257"/>
      <c r="YX257"/>
      <c r="YY257"/>
      <c r="YZ257"/>
      <c r="ZA257"/>
      <c r="ZB257"/>
      <c r="ZC257"/>
      <c r="ZD257"/>
      <c r="ZE257"/>
      <c r="ZF257"/>
      <c r="ZG257"/>
      <c r="ZH257"/>
      <c r="ZI257"/>
      <c r="ZJ257"/>
      <c r="ZK257"/>
      <c r="ZL257"/>
      <c r="ZM257"/>
      <c r="ZN257"/>
      <c r="ZO257"/>
      <c r="ZP257"/>
      <c r="ZQ257"/>
      <c r="ZR257"/>
      <c r="ZS257"/>
      <c r="ZT257"/>
      <c r="ZU257"/>
      <c r="ZV257"/>
      <c r="ZW257"/>
      <c r="ZX257"/>
      <c r="ZY257"/>
      <c r="ZZ257"/>
    </row>
    <row r="258" spans="1:702" s="18" customFormat="1">
      <c r="A258" s="63" t="s">
        <v>326</v>
      </c>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c r="LQ258"/>
      <c r="LR258"/>
      <c r="LS258"/>
      <c r="LT258"/>
      <c r="LU258"/>
      <c r="LV258"/>
      <c r="LW258"/>
      <c r="LX258"/>
      <c r="LY258"/>
      <c r="LZ258"/>
      <c r="MA258"/>
      <c r="MB258"/>
      <c r="MC258"/>
      <c r="MD258"/>
      <c r="ME258"/>
      <c r="MF258"/>
      <c r="MG258"/>
      <c r="MH258"/>
      <c r="MI258"/>
      <c r="MJ258"/>
      <c r="MK258"/>
      <c r="ML258"/>
      <c r="MM258"/>
      <c r="MN258"/>
      <c r="MO258"/>
      <c r="MP258"/>
      <c r="MQ258"/>
      <c r="MR258"/>
      <c r="MS258"/>
      <c r="MT258"/>
      <c r="MU258"/>
      <c r="MV258"/>
      <c r="MW258"/>
      <c r="MX258"/>
      <c r="MY258"/>
      <c r="MZ258"/>
      <c r="NA258"/>
      <c r="NB258"/>
      <c r="NC258"/>
      <c r="ND258"/>
      <c r="NE258"/>
      <c r="NF258"/>
      <c r="NG258"/>
      <c r="NH258"/>
      <c r="NI258"/>
      <c r="NJ258"/>
      <c r="NK258"/>
      <c r="NL258"/>
      <c r="NM258"/>
      <c r="NN258"/>
      <c r="NO258"/>
      <c r="NP258"/>
      <c r="NQ258"/>
      <c r="NR258"/>
      <c r="NS258"/>
      <c r="NT258"/>
      <c r="NU258"/>
      <c r="NV258"/>
      <c r="NW258"/>
      <c r="NX258"/>
      <c r="NY258"/>
      <c r="NZ258"/>
      <c r="OA258"/>
      <c r="OB258"/>
      <c r="OC258"/>
      <c r="OD258"/>
      <c r="OE258"/>
      <c r="OF258"/>
      <c r="OG258"/>
      <c r="OH258"/>
      <c r="OI258"/>
      <c r="OJ258"/>
      <c r="OK258"/>
      <c r="OL258"/>
      <c r="OM258"/>
      <c r="ON258"/>
      <c r="OO258"/>
      <c r="OP258"/>
      <c r="OQ258"/>
      <c r="OR258"/>
      <c r="OS258"/>
      <c r="OT258"/>
      <c r="OU258"/>
      <c r="OV258"/>
      <c r="OW258"/>
      <c r="OX258"/>
      <c r="OY258"/>
      <c r="OZ258"/>
      <c r="PA258"/>
      <c r="PB258"/>
      <c r="PC258"/>
      <c r="PD258"/>
      <c r="PE258"/>
      <c r="PF258"/>
      <c r="PG258"/>
      <c r="PH258"/>
      <c r="PI258"/>
      <c r="PJ258"/>
      <c r="PK258"/>
      <c r="PL258"/>
      <c r="PM258"/>
      <c r="PN258"/>
      <c r="PO258"/>
      <c r="PP258"/>
      <c r="PQ258"/>
      <c r="PR258"/>
      <c r="PS258"/>
      <c r="PT258"/>
      <c r="PU258"/>
      <c r="PV258"/>
      <c r="PW258"/>
      <c r="PX258"/>
      <c r="PY258"/>
      <c r="PZ258"/>
      <c r="QA258"/>
      <c r="QB258"/>
      <c r="QC258"/>
      <c r="QD258"/>
      <c r="QE258"/>
      <c r="QF258"/>
      <c r="QG258"/>
      <c r="QH258"/>
      <c r="QI258"/>
      <c r="QJ258"/>
      <c r="QK258"/>
      <c r="QL258"/>
      <c r="QM258"/>
      <c r="QN258"/>
      <c r="QO258"/>
      <c r="QP258"/>
      <c r="QQ258"/>
      <c r="QR258"/>
      <c r="QS258"/>
      <c r="QT258"/>
      <c r="QU258"/>
      <c r="QV258"/>
      <c r="QW258"/>
      <c r="QX258"/>
      <c r="QY258"/>
      <c r="QZ258"/>
      <c r="RA258"/>
      <c r="RB258"/>
      <c r="RC258"/>
      <c r="RD258"/>
      <c r="RE258"/>
      <c r="RF258"/>
      <c r="RG258"/>
      <c r="RH258"/>
      <c r="RI258"/>
      <c r="RJ258"/>
      <c r="RK258"/>
      <c r="RL258"/>
      <c r="RM258"/>
      <c r="RN258"/>
      <c r="RO258"/>
      <c r="RP258"/>
      <c r="RQ258"/>
      <c r="RR258"/>
      <c r="RS258"/>
      <c r="RT258"/>
      <c r="RU258"/>
      <c r="RV258"/>
      <c r="RW258"/>
      <c r="RX258"/>
      <c r="RY258"/>
      <c r="RZ258"/>
      <c r="SA258"/>
      <c r="SB258"/>
      <c r="SC258"/>
      <c r="SD258"/>
      <c r="SE258"/>
      <c r="SF258"/>
      <c r="SG258"/>
      <c r="SH258"/>
      <c r="SI258"/>
      <c r="SJ258"/>
      <c r="SK258"/>
      <c r="SL258"/>
      <c r="SM258"/>
      <c r="SN258"/>
      <c r="SO258"/>
      <c r="SP258"/>
      <c r="SQ258"/>
      <c r="SR258"/>
      <c r="SS258"/>
      <c r="ST258"/>
      <c r="SU258"/>
      <c r="SV258"/>
      <c r="SW258"/>
      <c r="SX258"/>
      <c r="SY258"/>
      <c r="SZ258"/>
      <c r="TA258"/>
      <c r="TB258"/>
      <c r="TC258"/>
      <c r="TD258"/>
      <c r="TE258"/>
      <c r="TF258"/>
      <c r="TG258"/>
      <c r="TH258"/>
      <c r="TI258"/>
      <c r="TJ258"/>
      <c r="TK258"/>
      <c r="TL258"/>
      <c r="TM258"/>
      <c r="TN258"/>
      <c r="TO258"/>
      <c r="TP258"/>
      <c r="TQ258"/>
      <c r="TR258"/>
      <c r="TS258"/>
      <c r="TT258"/>
      <c r="TU258"/>
      <c r="TV258"/>
      <c r="TW258"/>
      <c r="TX258"/>
      <c r="TY258"/>
      <c r="TZ258"/>
      <c r="UA258"/>
      <c r="UB258"/>
      <c r="UC258"/>
      <c r="UD258"/>
      <c r="UE258"/>
      <c r="UF258"/>
      <c r="UG258"/>
      <c r="UH258"/>
      <c r="UI258"/>
      <c r="UJ258"/>
      <c r="UK258"/>
      <c r="UL258"/>
      <c r="UM258"/>
      <c r="UN258"/>
      <c r="UO258"/>
      <c r="UP258"/>
      <c r="UQ258"/>
      <c r="UR258"/>
      <c r="US258"/>
      <c r="UT258"/>
      <c r="UU258"/>
      <c r="UV258"/>
      <c r="UW258"/>
      <c r="UX258"/>
      <c r="UY258"/>
      <c r="UZ258"/>
      <c r="VA258"/>
      <c r="VB258"/>
      <c r="VC258"/>
      <c r="VD258"/>
      <c r="VE258"/>
      <c r="VF258"/>
      <c r="VG258"/>
      <c r="VH258"/>
      <c r="VI258"/>
      <c r="VJ258"/>
      <c r="VK258"/>
      <c r="VL258"/>
      <c r="VM258"/>
      <c r="VN258"/>
      <c r="VO258"/>
      <c r="VP258"/>
      <c r="VQ258"/>
      <c r="VR258"/>
      <c r="VS258"/>
      <c r="VT258"/>
      <c r="VU258"/>
      <c r="VV258"/>
      <c r="VW258"/>
      <c r="VX258"/>
      <c r="VY258"/>
      <c r="VZ258"/>
      <c r="WA258"/>
      <c r="WB258"/>
      <c r="WC258"/>
      <c r="WD258"/>
      <c r="WE258"/>
      <c r="WF258"/>
      <c r="WG258"/>
      <c r="WH258"/>
      <c r="WI258"/>
      <c r="WJ258"/>
      <c r="WK258"/>
      <c r="WL258"/>
      <c r="WM258"/>
      <c r="WN258"/>
      <c r="WO258"/>
      <c r="WP258"/>
      <c r="WQ258"/>
      <c r="WR258"/>
      <c r="WS258"/>
      <c r="WT258"/>
      <c r="WU258"/>
      <c r="WV258"/>
      <c r="WW258"/>
      <c r="WX258"/>
      <c r="WY258"/>
      <c r="WZ258"/>
      <c r="XA258"/>
      <c r="XB258"/>
      <c r="XC258"/>
      <c r="XD258"/>
      <c r="XE258"/>
      <c r="XF258"/>
      <c r="XG258"/>
      <c r="XH258"/>
      <c r="XI258"/>
      <c r="XJ258"/>
      <c r="XK258"/>
      <c r="XL258"/>
      <c r="XM258"/>
      <c r="XN258"/>
      <c r="XO258"/>
      <c r="XP258"/>
      <c r="XQ258"/>
      <c r="XR258"/>
      <c r="XS258"/>
      <c r="XT258"/>
      <c r="XU258"/>
      <c r="XV258"/>
      <c r="XW258"/>
      <c r="XX258"/>
      <c r="XY258"/>
      <c r="XZ258"/>
      <c r="YA258"/>
      <c r="YB258"/>
      <c r="YC258"/>
      <c r="YD258"/>
      <c r="YE258"/>
      <c r="YF258"/>
      <c r="YG258"/>
      <c r="YH258"/>
      <c r="YI258"/>
      <c r="YJ258"/>
      <c r="YK258"/>
      <c r="YL258"/>
      <c r="YM258"/>
      <c r="YN258"/>
      <c r="YO258"/>
      <c r="YP258"/>
      <c r="YQ258"/>
      <c r="YR258"/>
      <c r="YS258"/>
      <c r="YT258"/>
      <c r="YU258"/>
      <c r="YV258"/>
      <c r="YW258"/>
      <c r="YX258"/>
      <c r="YY258"/>
      <c r="YZ258"/>
      <c r="ZA258"/>
      <c r="ZB258"/>
      <c r="ZC258"/>
      <c r="ZD258"/>
      <c r="ZE258"/>
      <c r="ZF258"/>
      <c r="ZG258"/>
      <c r="ZH258"/>
      <c r="ZI258"/>
      <c r="ZJ258"/>
      <c r="ZK258"/>
      <c r="ZL258"/>
      <c r="ZM258"/>
      <c r="ZN258"/>
      <c r="ZO258"/>
      <c r="ZP258"/>
      <c r="ZQ258"/>
      <c r="ZR258"/>
      <c r="ZS258"/>
      <c r="ZT258"/>
      <c r="ZU258"/>
      <c r="ZV258"/>
      <c r="ZW258"/>
      <c r="ZX258"/>
      <c r="ZY258"/>
      <c r="ZZ258"/>
    </row>
    <row r="259" spans="1:702" s="18" customFormat="1">
      <c r="A259" s="149" t="s">
        <v>327</v>
      </c>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c r="LQ259"/>
      <c r="LR259"/>
      <c r="LS259"/>
      <c r="LT259"/>
      <c r="LU259"/>
      <c r="LV259"/>
      <c r="LW259"/>
      <c r="LX259"/>
      <c r="LY259"/>
      <c r="LZ259"/>
      <c r="MA259"/>
      <c r="MB259"/>
      <c r="MC259"/>
      <c r="MD259"/>
      <c r="ME259"/>
      <c r="MF259"/>
      <c r="MG259"/>
      <c r="MH259"/>
      <c r="MI259"/>
      <c r="MJ259"/>
      <c r="MK259"/>
      <c r="ML259"/>
      <c r="MM259"/>
      <c r="MN259"/>
      <c r="MO259"/>
      <c r="MP259"/>
      <c r="MQ259"/>
      <c r="MR259"/>
      <c r="MS259"/>
      <c r="MT259"/>
      <c r="MU259"/>
      <c r="MV259"/>
      <c r="MW259"/>
      <c r="MX259"/>
      <c r="MY259"/>
      <c r="MZ259"/>
      <c r="NA259"/>
      <c r="NB259"/>
      <c r="NC259"/>
      <c r="ND259"/>
      <c r="NE259"/>
      <c r="NF259"/>
      <c r="NG259"/>
      <c r="NH259"/>
      <c r="NI259"/>
      <c r="NJ259"/>
      <c r="NK259"/>
      <c r="NL259"/>
      <c r="NM259"/>
      <c r="NN259"/>
      <c r="NO259"/>
      <c r="NP259"/>
      <c r="NQ259"/>
      <c r="NR259"/>
      <c r="NS259"/>
      <c r="NT259"/>
      <c r="NU259"/>
      <c r="NV259"/>
      <c r="NW259"/>
      <c r="NX259"/>
      <c r="NY259"/>
      <c r="NZ259"/>
      <c r="OA259"/>
      <c r="OB259"/>
      <c r="OC259"/>
      <c r="OD259"/>
      <c r="OE259"/>
      <c r="OF259"/>
      <c r="OG259"/>
      <c r="OH259"/>
      <c r="OI259"/>
      <c r="OJ259"/>
      <c r="OK259"/>
      <c r="OL259"/>
      <c r="OM259"/>
      <c r="ON259"/>
      <c r="OO259"/>
      <c r="OP259"/>
      <c r="OQ259"/>
      <c r="OR259"/>
      <c r="OS259"/>
      <c r="OT259"/>
      <c r="OU259"/>
      <c r="OV259"/>
      <c r="OW259"/>
      <c r="OX259"/>
      <c r="OY259"/>
      <c r="OZ259"/>
      <c r="PA259"/>
      <c r="PB259"/>
      <c r="PC259"/>
      <c r="PD259"/>
      <c r="PE259"/>
      <c r="PF259"/>
      <c r="PG259"/>
      <c r="PH259"/>
      <c r="PI259"/>
      <c r="PJ259"/>
      <c r="PK259"/>
      <c r="PL259"/>
      <c r="PM259"/>
      <c r="PN259"/>
      <c r="PO259"/>
      <c r="PP259"/>
      <c r="PQ259"/>
      <c r="PR259"/>
      <c r="PS259"/>
      <c r="PT259"/>
      <c r="PU259"/>
      <c r="PV259"/>
      <c r="PW259"/>
      <c r="PX259"/>
      <c r="PY259"/>
      <c r="PZ259"/>
      <c r="QA259"/>
      <c r="QB259"/>
      <c r="QC259"/>
      <c r="QD259"/>
      <c r="QE259"/>
      <c r="QF259"/>
      <c r="QG259"/>
      <c r="QH259"/>
      <c r="QI259"/>
      <c r="QJ259"/>
      <c r="QK259"/>
      <c r="QL259"/>
      <c r="QM259"/>
      <c r="QN259"/>
      <c r="QO259"/>
      <c r="QP259"/>
      <c r="QQ259"/>
      <c r="QR259"/>
      <c r="QS259"/>
      <c r="QT259"/>
      <c r="QU259"/>
      <c r="QV259"/>
      <c r="QW259"/>
      <c r="QX259"/>
      <c r="QY259"/>
      <c r="QZ259"/>
      <c r="RA259"/>
      <c r="RB259"/>
      <c r="RC259"/>
      <c r="RD259"/>
      <c r="RE259"/>
      <c r="RF259"/>
      <c r="RG259"/>
      <c r="RH259"/>
      <c r="RI259"/>
      <c r="RJ259"/>
      <c r="RK259"/>
      <c r="RL259"/>
      <c r="RM259"/>
      <c r="RN259"/>
      <c r="RO259"/>
      <c r="RP259"/>
      <c r="RQ259"/>
      <c r="RR259"/>
      <c r="RS259"/>
      <c r="RT259"/>
      <c r="RU259"/>
      <c r="RV259"/>
      <c r="RW259"/>
      <c r="RX259"/>
      <c r="RY259"/>
      <c r="RZ259"/>
      <c r="SA259"/>
      <c r="SB259"/>
      <c r="SC259"/>
      <c r="SD259"/>
      <c r="SE259"/>
      <c r="SF259"/>
      <c r="SG259"/>
      <c r="SH259"/>
      <c r="SI259"/>
      <c r="SJ259"/>
      <c r="SK259"/>
      <c r="SL259"/>
      <c r="SM259"/>
      <c r="SN259"/>
      <c r="SO259"/>
      <c r="SP259"/>
      <c r="SQ259"/>
      <c r="SR259"/>
      <c r="SS259"/>
      <c r="ST259"/>
      <c r="SU259"/>
      <c r="SV259"/>
      <c r="SW259"/>
      <c r="SX259"/>
      <c r="SY259"/>
      <c r="SZ259"/>
      <c r="TA259"/>
      <c r="TB259"/>
      <c r="TC259"/>
      <c r="TD259"/>
      <c r="TE259"/>
      <c r="TF259"/>
      <c r="TG259"/>
      <c r="TH259"/>
      <c r="TI259"/>
      <c r="TJ259"/>
      <c r="TK259"/>
      <c r="TL259"/>
      <c r="TM259"/>
      <c r="TN259"/>
      <c r="TO259"/>
      <c r="TP259"/>
      <c r="TQ259"/>
      <c r="TR259"/>
      <c r="TS259"/>
      <c r="TT259"/>
      <c r="TU259"/>
      <c r="TV259"/>
      <c r="TW259"/>
      <c r="TX259"/>
      <c r="TY259"/>
      <c r="TZ259"/>
      <c r="UA259"/>
      <c r="UB259"/>
      <c r="UC259"/>
      <c r="UD259"/>
      <c r="UE259"/>
      <c r="UF259"/>
      <c r="UG259"/>
      <c r="UH259"/>
      <c r="UI259"/>
      <c r="UJ259"/>
      <c r="UK259"/>
      <c r="UL259"/>
      <c r="UM259"/>
      <c r="UN259"/>
      <c r="UO259"/>
      <c r="UP259"/>
      <c r="UQ259"/>
      <c r="UR259"/>
      <c r="US259"/>
      <c r="UT259"/>
      <c r="UU259"/>
      <c r="UV259"/>
      <c r="UW259"/>
      <c r="UX259"/>
      <c r="UY259"/>
      <c r="UZ259"/>
      <c r="VA259"/>
      <c r="VB259"/>
      <c r="VC259"/>
      <c r="VD259"/>
      <c r="VE259"/>
      <c r="VF259"/>
      <c r="VG259"/>
      <c r="VH259"/>
      <c r="VI259"/>
      <c r="VJ259"/>
      <c r="VK259"/>
      <c r="VL259"/>
      <c r="VM259"/>
      <c r="VN259"/>
      <c r="VO259"/>
      <c r="VP259"/>
      <c r="VQ259"/>
      <c r="VR259"/>
      <c r="VS259"/>
      <c r="VT259"/>
      <c r="VU259"/>
      <c r="VV259"/>
      <c r="VW259"/>
      <c r="VX259"/>
      <c r="VY259"/>
      <c r="VZ259"/>
      <c r="WA259"/>
      <c r="WB259"/>
      <c r="WC259"/>
      <c r="WD259"/>
      <c r="WE259"/>
      <c r="WF259"/>
      <c r="WG259"/>
      <c r="WH259"/>
      <c r="WI259"/>
      <c r="WJ259"/>
      <c r="WK259"/>
      <c r="WL259"/>
      <c r="WM259"/>
      <c r="WN259"/>
      <c r="WO259"/>
      <c r="WP259"/>
      <c r="WQ259"/>
      <c r="WR259"/>
      <c r="WS259"/>
      <c r="WT259"/>
      <c r="WU259"/>
      <c r="WV259"/>
      <c r="WW259"/>
      <c r="WX259"/>
      <c r="WY259"/>
      <c r="WZ259"/>
      <c r="XA259"/>
      <c r="XB259"/>
      <c r="XC259"/>
      <c r="XD259"/>
      <c r="XE259"/>
      <c r="XF259"/>
      <c r="XG259"/>
      <c r="XH259"/>
      <c r="XI259"/>
      <c r="XJ259"/>
      <c r="XK259"/>
      <c r="XL259"/>
      <c r="XM259"/>
      <c r="XN259"/>
      <c r="XO259"/>
      <c r="XP259"/>
      <c r="XQ259"/>
      <c r="XR259"/>
      <c r="XS259"/>
      <c r="XT259"/>
      <c r="XU259"/>
      <c r="XV259"/>
      <c r="XW259"/>
      <c r="XX259"/>
      <c r="XY259"/>
      <c r="XZ259"/>
      <c r="YA259"/>
      <c r="YB259"/>
      <c r="YC259"/>
      <c r="YD259"/>
      <c r="YE259"/>
      <c r="YF259"/>
      <c r="YG259"/>
      <c r="YH259"/>
      <c r="YI259"/>
      <c r="YJ259"/>
      <c r="YK259"/>
      <c r="YL259"/>
      <c r="YM259"/>
      <c r="YN259"/>
      <c r="YO259"/>
      <c r="YP259"/>
      <c r="YQ259"/>
      <c r="YR259"/>
      <c r="YS259"/>
      <c r="YT259"/>
      <c r="YU259"/>
      <c r="YV259"/>
      <c r="YW259"/>
      <c r="YX259"/>
      <c r="YY259"/>
      <c r="YZ259"/>
      <c r="ZA259"/>
      <c r="ZB259"/>
      <c r="ZC259"/>
      <c r="ZD259"/>
      <c r="ZE259"/>
      <c r="ZF259"/>
      <c r="ZG259"/>
      <c r="ZH259"/>
      <c r="ZI259"/>
      <c r="ZJ259"/>
      <c r="ZK259"/>
      <c r="ZL259"/>
      <c r="ZM259"/>
      <c r="ZN259"/>
      <c r="ZO259"/>
      <c r="ZP259"/>
      <c r="ZQ259"/>
      <c r="ZR259"/>
      <c r="ZS259"/>
      <c r="ZT259"/>
      <c r="ZU259"/>
      <c r="ZV259"/>
      <c r="ZW259"/>
      <c r="ZX259"/>
      <c r="ZY259"/>
      <c r="ZZ259"/>
    </row>
    <row r="260" spans="1:702" s="18" customFormat="1">
      <c r="A260" s="16" t="s">
        <v>175</v>
      </c>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c r="LQ260"/>
      <c r="LR260"/>
      <c r="LS260"/>
      <c r="LT260"/>
      <c r="LU260"/>
      <c r="LV260"/>
      <c r="LW260"/>
      <c r="LX260"/>
      <c r="LY260"/>
      <c r="LZ260"/>
      <c r="MA260"/>
      <c r="MB260"/>
      <c r="MC260"/>
      <c r="MD260"/>
      <c r="ME260"/>
      <c r="MF260"/>
      <c r="MG260"/>
      <c r="MH260"/>
      <c r="MI260"/>
      <c r="MJ260"/>
      <c r="MK260"/>
      <c r="ML260"/>
      <c r="MM260"/>
      <c r="MN260"/>
      <c r="MO260"/>
      <c r="MP260"/>
      <c r="MQ260"/>
      <c r="MR260"/>
      <c r="MS260"/>
      <c r="MT260"/>
      <c r="MU260"/>
      <c r="MV260"/>
      <c r="MW260"/>
      <c r="MX260"/>
      <c r="MY260"/>
      <c r="MZ260"/>
      <c r="NA260"/>
      <c r="NB260"/>
      <c r="NC260"/>
      <c r="ND260"/>
      <c r="NE260"/>
      <c r="NF260"/>
      <c r="NG260"/>
      <c r="NH260"/>
      <c r="NI260"/>
      <c r="NJ260"/>
      <c r="NK260"/>
      <c r="NL260"/>
      <c r="NM260"/>
      <c r="NN260"/>
      <c r="NO260"/>
      <c r="NP260"/>
      <c r="NQ260"/>
      <c r="NR260"/>
      <c r="NS260"/>
      <c r="NT260"/>
      <c r="NU260"/>
      <c r="NV260"/>
      <c r="NW260"/>
      <c r="NX260"/>
      <c r="NY260"/>
      <c r="NZ260"/>
      <c r="OA260"/>
      <c r="OB260"/>
      <c r="OC260"/>
      <c r="OD260"/>
      <c r="OE260"/>
      <c r="OF260"/>
      <c r="OG260"/>
      <c r="OH260"/>
      <c r="OI260"/>
      <c r="OJ260"/>
      <c r="OK260"/>
      <c r="OL260"/>
      <c r="OM260"/>
      <c r="ON260"/>
      <c r="OO260"/>
      <c r="OP260"/>
      <c r="OQ260"/>
      <c r="OR260"/>
      <c r="OS260"/>
      <c r="OT260"/>
      <c r="OU260"/>
      <c r="OV260"/>
      <c r="OW260"/>
      <c r="OX260"/>
      <c r="OY260"/>
      <c r="OZ260"/>
      <c r="PA260"/>
      <c r="PB260"/>
      <c r="PC260"/>
      <c r="PD260"/>
      <c r="PE260"/>
      <c r="PF260"/>
      <c r="PG260"/>
      <c r="PH260"/>
      <c r="PI260"/>
      <c r="PJ260"/>
      <c r="PK260"/>
      <c r="PL260"/>
      <c r="PM260"/>
      <c r="PN260"/>
      <c r="PO260"/>
      <c r="PP260"/>
      <c r="PQ260"/>
      <c r="PR260"/>
      <c r="PS260"/>
      <c r="PT260"/>
      <c r="PU260"/>
      <c r="PV260"/>
      <c r="PW260"/>
      <c r="PX260"/>
      <c r="PY260"/>
      <c r="PZ260"/>
      <c r="QA260"/>
      <c r="QB260"/>
      <c r="QC260"/>
      <c r="QD260"/>
      <c r="QE260"/>
      <c r="QF260"/>
      <c r="QG260"/>
      <c r="QH260"/>
      <c r="QI260"/>
      <c r="QJ260"/>
      <c r="QK260"/>
      <c r="QL260"/>
      <c r="QM260"/>
      <c r="QN260"/>
      <c r="QO260"/>
      <c r="QP260"/>
      <c r="QQ260"/>
      <c r="QR260"/>
      <c r="QS260"/>
      <c r="QT260"/>
      <c r="QU260"/>
      <c r="QV260"/>
      <c r="QW260"/>
      <c r="QX260"/>
      <c r="QY260"/>
      <c r="QZ260"/>
      <c r="RA260"/>
      <c r="RB260"/>
      <c r="RC260"/>
      <c r="RD260"/>
      <c r="RE260"/>
      <c r="RF260"/>
      <c r="RG260"/>
      <c r="RH260"/>
      <c r="RI260"/>
      <c r="RJ260"/>
      <c r="RK260"/>
      <c r="RL260"/>
      <c r="RM260"/>
      <c r="RN260"/>
      <c r="RO260"/>
      <c r="RP260"/>
      <c r="RQ260"/>
      <c r="RR260"/>
      <c r="RS260"/>
      <c r="RT260"/>
      <c r="RU260"/>
      <c r="RV260"/>
      <c r="RW260"/>
      <c r="RX260"/>
      <c r="RY260"/>
      <c r="RZ260"/>
      <c r="SA260"/>
      <c r="SB260"/>
      <c r="SC260"/>
      <c r="SD260"/>
      <c r="SE260"/>
      <c r="SF260"/>
      <c r="SG260"/>
      <c r="SH260"/>
      <c r="SI260"/>
      <c r="SJ260"/>
      <c r="SK260"/>
      <c r="SL260"/>
      <c r="SM260"/>
      <c r="SN260"/>
      <c r="SO260"/>
      <c r="SP260"/>
      <c r="SQ260"/>
      <c r="SR260"/>
      <c r="SS260"/>
      <c r="ST260"/>
      <c r="SU260"/>
      <c r="SV260"/>
      <c r="SW260"/>
      <c r="SX260"/>
      <c r="SY260"/>
      <c r="SZ260"/>
      <c r="TA260"/>
      <c r="TB260"/>
      <c r="TC260"/>
      <c r="TD260"/>
      <c r="TE260"/>
      <c r="TF260"/>
      <c r="TG260"/>
      <c r="TH260"/>
      <c r="TI260"/>
      <c r="TJ260"/>
      <c r="TK260"/>
      <c r="TL260"/>
      <c r="TM260"/>
      <c r="TN260"/>
      <c r="TO260"/>
      <c r="TP260"/>
      <c r="TQ260"/>
      <c r="TR260"/>
      <c r="TS260"/>
      <c r="TT260"/>
      <c r="TU260"/>
      <c r="TV260"/>
      <c r="TW260"/>
      <c r="TX260"/>
      <c r="TY260"/>
      <c r="TZ260"/>
      <c r="UA260"/>
      <c r="UB260"/>
      <c r="UC260"/>
      <c r="UD260"/>
      <c r="UE260"/>
      <c r="UF260"/>
      <c r="UG260"/>
      <c r="UH260"/>
      <c r="UI260"/>
      <c r="UJ260"/>
      <c r="UK260"/>
      <c r="UL260"/>
      <c r="UM260"/>
      <c r="UN260"/>
      <c r="UO260"/>
      <c r="UP260"/>
      <c r="UQ260"/>
      <c r="UR260"/>
      <c r="US260"/>
      <c r="UT260"/>
      <c r="UU260"/>
      <c r="UV260"/>
      <c r="UW260"/>
      <c r="UX260"/>
      <c r="UY260"/>
      <c r="UZ260"/>
      <c r="VA260"/>
      <c r="VB260"/>
      <c r="VC260"/>
      <c r="VD260"/>
      <c r="VE260"/>
      <c r="VF260"/>
      <c r="VG260"/>
      <c r="VH260"/>
      <c r="VI260"/>
      <c r="VJ260"/>
      <c r="VK260"/>
      <c r="VL260"/>
      <c r="VM260"/>
      <c r="VN260"/>
      <c r="VO260"/>
      <c r="VP260"/>
      <c r="VQ260"/>
      <c r="VR260"/>
      <c r="VS260"/>
      <c r="VT260"/>
      <c r="VU260"/>
      <c r="VV260"/>
      <c r="VW260"/>
      <c r="VX260"/>
      <c r="VY260"/>
      <c r="VZ260"/>
      <c r="WA260"/>
      <c r="WB260"/>
      <c r="WC260"/>
      <c r="WD260"/>
      <c r="WE260"/>
      <c r="WF260"/>
      <c r="WG260"/>
      <c r="WH260"/>
      <c r="WI260"/>
      <c r="WJ260"/>
      <c r="WK260"/>
      <c r="WL260"/>
      <c r="WM260"/>
      <c r="WN260"/>
      <c r="WO260"/>
      <c r="WP260"/>
      <c r="WQ260"/>
      <c r="WR260"/>
      <c r="WS260"/>
      <c r="WT260"/>
      <c r="WU260"/>
      <c r="WV260"/>
      <c r="WW260"/>
      <c r="WX260"/>
      <c r="WY260"/>
      <c r="WZ260"/>
      <c r="XA260"/>
      <c r="XB260"/>
      <c r="XC260"/>
      <c r="XD260"/>
      <c r="XE260"/>
      <c r="XF260"/>
      <c r="XG260"/>
      <c r="XH260"/>
      <c r="XI260"/>
      <c r="XJ260"/>
      <c r="XK260"/>
      <c r="XL260"/>
      <c r="XM260"/>
      <c r="XN260"/>
      <c r="XO260"/>
      <c r="XP260"/>
      <c r="XQ260"/>
      <c r="XR260"/>
      <c r="XS260"/>
      <c r="XT260"/>
      <c r="XU260"/>
      <c r="XV260"/>
      <c r="XW260"/>
      <c r="XX260"/>
      <c r="XY260"/>
      <c r="XZ260"/>
      <c r="YA260"/>
      <c r="YB260"/>
      <c r="YC260"/>
      <c r="YD260"/>
      <c r="YE260"/>
      <c r="YF260"/>
      <c r="YG260"/>
      <c r="YH260"/>
      <c r="YI260"/>
      <c r="YJ260"/>
      <c r="YK260"/>
      <c r="YL260"/>
      <c r="YM260"/>
      <c r="YN260"/>
      <c r="YO260"/>
      <c r="YP260"/>
      <c r="YQ260"/>
      <c r="YR260"/>
      <c r="YS260"/>
      <c r="YT260"/>
      <c r="YU260"/>
      <c r="YV260"/>
      <c r="YW260"/>
      <c r="YX260"/>
      <c r="YY260"/>
      <c r="YZ260"/>
      <c r="ZA260"/>
      <c r="ZB260"/>
      <c r="ZC260"/>
      <c r="ZD260"/>
      <c r="ZE260"/>
      <c r="ZF260"/>
      <c r="ZG260"/>
      <c r="ZH260"/>
      <c r="ZI260"/>
      <c r="ZJ260"/>
      <c r="ZK260"/>
      <c r="ZL260"/>
      <c r="ZM260"/>
      <c r="ZN260"/>
      <c r="ZO260"/>
      <c r="ZP260"/>
      <c r="ZQ260"/>
      <c r="ZR260"/>
      <c r="ZS260"/>
      <c r="ZT260"/>
      <c r="ZU260"/>
      <c r="ZV260"/>
      <c r="ZW260"/>
      <c r="ZX260"/>
      <c r="ZY260"/>
      <c r="ZZ260"/>
    </row>
    <row r="261" spans="1:702" s="18" customFormat="1">
      <c r="A261" s="16" t="s">
        <v>68</v>
      </c>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c r="LQ261"/>
      <c r="LR261"/>
      <c r="LS261"/>
      <c r="LT261"/>
      <c r="LU261"/>
      <c r="LV261"/>
      <c r="LW261"/>
      <c r="LX261"/>
      <c r="LY261"/>
      <c r="LZ261"/>
      <c r="MA261"/>
      <c r="MB261"/>
      <c r="MC261"/>
      <c r="MD261"/>
      <c r="ME261"/>
      <c r="MF261"/>
      <c r="MG261"/>
      <c r="MH261"/>
      <c r="MI261"/>
      <c r="MJ261"/>
      <c r="MK261"/>
      <c r="ML261"/>
      <c r="MM261"/>
      <c r="MN261"/>
      <c r="MO261"/>
      <c r="MP261"/>
      <c r="MQ261"/>
      <c r="MR261"/>
      <c r="MS261"/>
      <c r="MT261"/>
      <c r="MU261"/>
      <c r="MV261"/>
      <c r="MW261"/>
      <c r="MX261"/>
      <c r="MY261"/>
      <c r="MZ261"/>
      <c r="NA261"/>
      <c r="NB261"/>
      <c r="NC261"/>
      <c r="ND261"/>
      <c r="NE261"/>
      <c r="NF261"/>
      <c r="NG261"/>
      <c r="NH261"/>
      <c r="NI261"/>
      <c r="NJ261"/>
      <c r="NK261"/>
      <c r="NL261"/>
      <c r="NM261"/>
      <c r="NN261"/>
      <c r="NO261"/>
      <c r="NP261"/>
      <c r="NQ261"/>
      <c r="NR261"/>
      <c r="NS261"/>
      <c r="NT261"/>
      <c r="NU261"/>
      <c r="NV261"/>
      <c r="NW261"/>
      <c r="NX261"/>
      <c r="NY261"/>
      <c r="NZ261"/>
      <c r="OA261"/>
      <c r="OB261"/>
      <c r="OC261"/>
      <c r="OD261"/>
      <c r="OE261"/>
      <c r="OF261"/>
      <c r="OG261"/>
      <c r="OH261"/>
      <c r="OI261"/>
      <c r="OJ261"/>
      <c r="OK261"/>
      <c r="OL261"/>
      <c r="OM261"/>
      <c r="ON261"/>
      <c r="OO261"/>
      <c r="OP261"/>
      <c r="OQ261"/>
      <c r="OR261"/>
      <c r="OS261"/>
      <c r="OT261"/>
      <c r="OU261"/>
      <c r="OV261"/>
      <c r="OW261"/>
      <c r="OX261"/>
      <c r="OY261"/>
      <c r="OZ261"/>
      <c r="PA261"/>
      <c r="PB261"/>
      <c r="PC261"/>
      <c r="PD261"/>
      <c r="PE261"/>
      <c r="PF261"/>
      <c r="PG261"/>
      <c r="PH261"/>
      <c r="PI261"/>
      <c r="PJ261"/>
      <c r="PK261"/>
      <c r="PL261"/>
      <c r="PM261"/>
      <c r="PN261"/>
      <c r="PO261"/>
      <c r="PP261"/>
      <c r="PQ261"/>
      <c r="PR261"/>
      <c r="PS261"/>
      <c r="PT261"/>
      <c r="PU261"/>
      <c r="PV261"/>
      <c r="PW261"/>
      <c r="PX261"/>
      <c r="PY261"/>
      <c r="PZ261"/>
      <c r="QA261"/>
      <c r="QB261"/>
      <c r="QC261"/>
      <c r="QD261"/>
      <c r="QE261"/>
      <c r="QF261"/>
      <c r="QG261"/>
      <c r="QH261"/>
      <c r="QI261"/>
      <c r="QJ261"/>
      <c r="QK261"/>
      <c r="QL261"/>
      <c r="QM261"/>
      <c r="QN261"/>
      <c r="QO261"/>
      <c r="QP261"/>
      <c r="QQ261"/>
      <c r="QR261"/>
      <c r="QS261"/>
      <c r="QT261"/>
      <c r="QU261"/>
      <c r="QV261"/>
      <c r="QW261"/>
      <c r="QX261"/>
      <c r="QY261"/>
      <c r="QZ261"/>
      <c r="RA261"/>
      <c r="RB261"/>
      <c r="RC261"/>
      <c r="RD261"/>
      <c r="RE261"/>
      <c r="RF261"/>
      <c r="RG261"/>
      <c r="RH261"/>
      <c r="RI261"/>
      <c r="RJ261"/>
      <c r="RK261"/>
      <c r="RL261"/>
      <c r="RM261"/>
      <c r="RN261"/>
      <c r="RO261"/>
      <c r="RP261"/>
      <c r="RQ261"/>
      <c r="RR261"/>
      <c r="RS261"/>
      <c r="RT261"/>
      <c r="RU261"/>
      <c r="RV261"/>
      <c r="RW261"/>
      <c r="RX261"/>
      <c r="RY261"/>
      <c r="RZ261"/>
      <c r="SA261"/>
      <c r="SB261"/>
      <c r="SC261"/>
      <c r="SD261"/>
      <c r="SE261"/>
      <c r="SF261"/>
      <c r="SG261"/>
      <c r="SH261"/>
      <c r="SI261"/>
      <c r="SJ261"/>
      <c r="SK261"/>
      <c r="SL261"/>
      <c r="SM261"/>
      <c r="SN261"/>
      <c r="SO261"/>
      <c r="SP261"/>
      <c r="SQ261"/>
      <c r="SR261"/>
      <c r="SS261"/>
      <c r="ST261"/>
      <c r="SU261"/>
      <c r="SV261"/>
      <c r="SW261"/>
      <c r="SX261"/>
      <c r="SY261"/>
      <c r="SZ261"/>
      <c r="TA261"/>
      <c r="TB261"/>
      <c r="TC261"/>
      <c r="TD261"/>
      <c r="TE261"/>
      <c r="TF261"/>
      <c r="TG261"/>
      <c r="TH261"/>
      <c r="TI261"/>
      <c r="TJ261"/>
      <c r="TK261"/>
      <c r="TL261"/>
      <c r="TM261"/>
      <c r="TN261"/>
      <c r="TO261"/>
      <c r="TP261"/>
      <c r="TQ261"/>
      <c r="TR261"/>
      <c r="TS261"/>
      <c r="TT261"/>
      <c r="TU261"/>
      <c r="TV261"/>
      <c r="TW261"/>
      <c r="TX261"/>
      <c r="TY261"/>
      <c r="TZ261"/>
      <c r="UA261"/>
      <c r="UB261"/>
      <c r="UC261"/>
      <c r="UD261"/>
      <c r="UE261"/>
      <c r="UF261"/>
      <c r="UG261"/>
      <c r="UH261"/>
      <c r="UI261"/>
      <c r="UJ261"/>
      <c r="UK261"/>
      <c r="UL261"/>
      <c r="UM261"/>
      <c r="UN261"/>
      <c r="UO261"/>
      <c r="UP261"/>
      <c r="UQ261"/>
      <c r="UR261"/>
      <c r="US261"/>
      <c r="UT261"/>
      <c r="UU261"/>
      <c r="UV261"/>
      <c r="UW261"/>
      <c r="UX261"/>
      <c r="UY261"/>
      <c r="UZ261"/>
      <c r="VA261"/>
      <c r="VB261"/>
      <c r="VC261"/>
      <c r="VD261"/>
      <c r="VE261"/>
      <c r="VF261"/>
      <c r="VG261"/>
      <c r="VH261"/>
      <c r="VI261"/>
      <c r="VJ261"/>
      <c r="VK261"/>
      <c r="VL261"/>
      <c r="VM261"/>
      <c r="VN261"/>
      <c r="VO261"/>
      <c r="VP261"/>
      <c r="VQ261"/>
      <c r="VR261"/>
      <c r="VS261"/>
      <c r="VT261"/>
      <c r="VU261"/>
      <c r="VV261"/>
      <c r="VW261"/>
      <c r="VX261"/>
      <c r="VY261"/>
      <c r="VZ261"/>
      <c r="WA261"/>
      <c r="WB261"/>
      <c r="WC261"/>
      <c r="WD261"/>
      <c r="WE261"/>
      <c r="WF261"/>
      <c r="WG261"/>
      <c r="WH261"/>
      <c r="WI261"/>
      <c r="WJ261"/>
      <c r="WK261"/>
      <c r="WL261"/>
      <c r="WM261"/>
      <c r="WN261"/>
      <c r="WO261"/>
      <c r="WP261"/>
      <c r="WQ261"/>
      <c r="WR261"/>
      <c r="WS261"/>
      <c r="WT261"/>
      <c r="WU261"/>
      <c r="WV261"/>
      <c r="WW261"/>
      <c r="WX261"/>
      <c r="WY261"/>
      <c r="WZ261"/>
      <c r="XA261"/>
      <c r="XB261"/>
      <c r="XC261"/>
      <c r="XD261"/>
      <c r="XE261"/>
      <c r="XF261"/>
      <c r="XG261"/>
      <c r="XH261"/>
      <c r="XI261"/>
      <c r="XJ261"/>
      <c r="XK261"/>
      <c r="XL261"/>
      <c r="XM261"/>
      <c r="XN261"/>
      <c r="XO261"/>
      <c r="XP261"/>
      <c r="XQ261"/>
      <c r="XR261"/>
      <c r="XS261"/>
      <c r="XT261"/>
      <c r="XU261"/>
      <c r="XV261"/>
      <c r="XW261"/>
      <c r="XX261"/>
      <c r="XY261"/>
      <c r="XZ261"/>
      <c r="YA261"/>
      <c r="YB261"/>
      <c r="YC261"/>
      <c r="YD261"/>
      <c r="YE261"/>
      <c r="YF261"/>
      <c r="YG261"/>
      <c r="YH261"/>
      <c r="YI261"/>
      <c r="YJ261"/>
      <c r="YK261"/>
      <c r="YL261"/>
      <c r="YM261"/>
      <c r="YN261"/>
      <c r="YO261"/>
      <c r="YP261"/>
      <c r="YQ261"/>
      <c r="YR261"/>
      <c r="YS261"/>
      <c r="YT261"/>
      <c r="YU261"/>
      <c r="YV261"/>
      <c r="YW261"/>
      <c r="YX261"/>
      <c r="YY261"/>
      <c r="YZ261"/>
      <c r="ZA261"/>
      <c r="ZB261"/>
      <c r="ZC261"/>
      <c r="ZD261"/>
      <c r="ZE261"/>
      <c r="ZF261"/>
      <c r="ZG261"/>
      <c r="ZH261"/>
      <c r="ZI261"/>
      <c r="ZJ261"/>
      <c r="ZK261"/>
      <c r="ZL261"/>
      <c r="ZM261"/>
      <c r="ZN261"/>
      <c r="ZO261"/>
      <c r="ZP261"/>
      <c r="ZQ261"/>
      <c r="ZR261"/>
      <c r="ZS261"/>
      <c r="ZT261"/>
      <c r="ZU261"/>
      <c r="ZV261"/>
      <c r="ZW261"/>
      <c r="ZX261"/>
      <c r="ZY261"/>
      <c r="ZZ261"/>
    </row>
    <row r="262" spans="1:702" s="18" customFormat="1">
      <c r="A262" s="16" t="s">
        <v>69</v>
      </c>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c r="LQ262"/>
      <c r="LR262"/>
      <c r="LS262"/>
      <c r="LT262"/>
      <c r="LU262"/>
      <c r="LV262"/>
      <c r="LW262"/>
      <c r="LX262"/>
      <c r="LY262"/>
      <c r="LZ262"/>
      <c r="MA262"/>
      <c r="MB262"/>
      <c r="MC262"/>
      <c r="MD262"/>
      <c r="ME262"/>
      <c r="MF262"/>
      <c r="MG262"/>
      <c r="MH262"/>
      <c r="MI262"/>
      <c r="MJ262"/>
      <c r="MK262"/>
      <c r="ML262"/>
      <c r="MM262"/>
      <c r="MN262"/>
      <c r="MO262"/>
      <c r="MP262"/>
      <c r="MQ262"/>
      <c r="MR262"/>
      <c r="MS262"/>
      <c r="MT262"/>
      <c r="MU262"/>
      <c r="MV262"/>
      <c r="MW262"/>
      <c r="MX262"/>
      <c r="MY262"/>
      <c r="MZ262"/>
      <c r="NA262"/>
      <c r="NB262"/>
      <c r="NC262"/>
      <c r="ND262"/>
      <c r="NE262"/>
      <c r="NF262"/>
      <c r="NG262"/>
      <c r="NH262"/>
      <c r="NI262"/>
      <c r="NJ262"/>
      <c r="NK262"/>
      <c r="NL262"/>
      <c r="NM262"/>
      <c r="NN262"/>
      <c r="NO262"/>
      <c r="NP262"/>
      <c r="NQ262"/>
      <c r="NR262"/>
      <c r="NS262"/>
      <c r="NT262"/>
      <c r="NU262"/>
      <c r="NV262"/>
      <c r="NW262"/>
      <c r="NX262"/>
      <c r="NY262"/>
      <c r="NZ262"/>
      <c r="OA262"/>
      <c r="OB262"/>
      <c r="OC262"/>
      <c r="OD262"/>
      <c r="OE262"/>
      <c r="OF262"/>
      <c r="OG262"/>
      <c r="OH262"/>
      <c r="OI262"/>
      <c r="OJ262"/>
      <c r="OK262"/>
      <c r="OL262"/>
      <c r="OM262"/>
      <c r="ON262"/>
      <c r="OO262"/>
      <c r="OP262"/>
      <c r="OQ262"/>
      <c r="OR262"/>
      <c r="OS262"/>
      <c r="OT262"/>
      <c r="OU262"/>
      <c r="OV262"/>
      <c r="OW262"/>
      <c r="OX262"/>
      <c r="OY262"/>
      <c r="OZ262"/>
      <c r="PA262"/>
      <c r="PB262"/>
      <c r="PC262"/>
      <c r="PD262"/>
      <c r="PE262"/>
      <c r="PF262"/>
      <c r="PG262"/>
      <c r="PH262"/>
      <c r="PI262"/>
      <c r="PJ262"/>
      <c r="PK262"/>
      <c r="PL262"/>
      <c r="PM262"/>
      <c r="PN262"/>
      <c r="PO262"/>
      <c r="PP262"/>
      <c r="PQ262"/>
      <c r="PR262"/>
      <c r="PS262"/>
      <c r="PT262"/>
      <c r="PU262"/>
      <c r="PV262"/>
      <c r="PW262"/>
      <c r="PX262"/>
      <c r="PY262"/>
      <c r="PZ262"/>
      <c r="QA262"/>
      <c r="QB262"/>
      <c r="QC262"/>
      <c r="QD262"/>
      <c r="QE262"/>
      <c r="QF262"/>
      <c r="QG262"/>
      <c r="QH262"/>
      <c r="QI262"/>
      <c r="QJ262"/>
      <c r="QK262"/>
      <c r="QL262"/>
      <c r="QM262"/>
      <c r="QN262"/>
      <c r="QO262"/>
      <c r="QP262"/>
      <c r="QQ262"/>
      <c r="QR262"/>
      <c r="QS262"/>
      <c r="QT262"/>
      <c r="QU262"/>
      <c r="QV262"/>
      <c r="QW262"/>
      <c r="QX262"/>
      <c r="QY262"/>
      <c r="QZ262"/>
      <c r="RA262"/>
      <c r="RB262"/>
      <c r="RC262"/>
      <c r="RD262"/>
      <c r="RE262"/>
      <c r="RF262"/>
      <c r="RG262"/>
      <c r="RH262"/>
      <c r="RI262"/>
      <c r="RJ262"/>
      <c r="RK262"/>
      <c r="RL262"/>
      <c r="RM262"/>
      <c r="RN262"/>
      <c r="RO262"/>
      <c r="RP262"/>
      <c r="RQ262"/>
      <c r="RR262"/>
      <c r="RS262"/>
      <c r="RT262"/>
      <c r="RU262"/>
      <c r="RV262"/>
      <c r="RW262"/>
      <c r="RX262"/>
      <c r="RY262"/>
      <c r="RZ262"/>
      <c r="SA262"/>
      <c r="SB262"/>
      <c r="SC262"/>
      <c r="SD262"/>
      <c r="SE262"/>
      <c r="SF262"/>
      <c r="SG262"/>
      <c r="SH262"/>
      <c r="SI262"/>
      <c r="SJ262"/>
      <c r="SK262"/>
      <c r="SL262"/>
      <c r="SM262"/>
      <c r="SN262"/>
      <c r="SO262"/>
      <c r="SP262"/>
      <c r="SQ262"/>
      <c r="SR262"/>
      <c r="SS262"/>
      <c r="ST262"/>
      <c r="SU262"/>
      <c r="SV262"/>
      <c r="SW262"/>
      <c r="SX262"/>
      <c r="SY262"/>
      <c r="SZ262"/>
      <c r="TA262"/>
      <c r="TB262"/>
      <c r="TC262"/>
      <c r="TD262"/>
      <c r="TE262"/>
      <c r="TF262"/>
      <c r="TG262"/>
      <c r="TH262"/>
      <c r="TI262"/>
      <c r="TJ262"/>
      <c r="TK262"/>
      <c r="TL262"/>
      <c r="TM262"/>
      <c r="TN262"/>
      <c r="TO262"/>
      <c r="TP262"/>
      <c r="TQ262"/>
      <c r="TR262"/>
      <c r="TS262"/>
      <c r="TT262"/>
      <c r="TU262"/>
      <c r="TV262"/>
      <c r="TW262"/>
      <c r="TX262"/>
      <c r="TY262"/>
      <c r="TZ262"/>
      <c r="UA262"/>
      <c r="UB262"/>
      <c r="UC262"/>
      <c r="UD262"/>
      <c r="UE262"/>
      <c r="UF262"/>
      <c r="UG262"/>
      <c r="UH262"/>
      <c r="UI262"/>
      <c r="UJ262"/>
      <c r="UK262"/>
      <c r="UL262"/>
      <c r="UM262"/>
      <c r="UN262"/>
      <c r="UO262"/>
      <c r="UP262"/>
      <c r="UQ262"/>
      <c r="UR262"/>
      <c r="US262"/>
      <c r="UT262"/>
      <c r="UU262"/>
      <c r="UV262"/>
      <c r="UW262"/>
      <c r="UX262"/>
      <c r="UY262"/>
      <c r="UZ262"/>
      <c r="VA262"/>
      <c r="VB262"/>
      <c r="VC262"/>
      <c r="VD262"/>
      <c r="VE262"/>
      <c r="VF262"/>
      <c r="VG262"/>
      <c r="VH262"/>
      <c r="VI262"/>
      <c r="VJ262"/>
      <c r="VK262"/>
      <c r="VL262"/>
      <c r="VM262"/>
      <c r="VN262"/>
      <c r="VO262"/>
      <c r="VP262"/>
      <c r="VQ262"/>
      <c r="VR262"/>
      <c r="VS262"/>
      <c r="VT262"/>
      <c r="VU262"/>
      <c r="VV262"/>
      <c r="VW262"/>
      <c r="VX262"/>
      <c r="VY262"/>
      <c r="VZ262"/>
      <c r="WA262"/>
      <c r="WB262"/>
      <c r="WC262"/>
      <c r="WD262"/>
      <c r="WE262"/>
      <c r="WF262"/>
      <c r="WG262"/>
      <c r="WH262"/>
      <c r="WI262"/>
      <c r="WJ262"/>
      <c r="WK262"/>
      <c r="WL262"/>
      <c r="WM262"/>
      <c r="WN262"/>
      <c r="WO262"/>
      <c r="WP262"/>
      <c r="WQ262"/>
      <c r="WR262"/>
      <c r="WS262"/>
      <c r="WT262"/>
      <c r="WU262"/>
      <c r="WV262"/>
      <c r="WW262"/>
      <c r="WX262"/>
      <c r="WY262"/>
      <c r="WZ262"/>
      <c r="XA262"/>
      <c r="XB262"/>
      <c r="XC262"/>
      <c r="XD262"/>
      <c r="XE262"/>
      <c r="XF262"/>
      <c r="XG262"/>
      <c r="XH262"/>
      <c r="XI262"/>
      <c r="XJ262"/>
      <c r="XK262"/>
      <c r="XL262"/>
      <c r="XM262"/>
      <c r="XN262"/>
      <c r="XO262"/>
      <c r="XP262"/>
      <c r="XQ262"/>
      <c r="XR262"/>
      <c r="XS262"/>
      <c r="XT262"/>
      <c r="XU262"/>
      <c r="XV262"/>
      <c r="XW262"/>
      <c r="XX262"/>
      <c r="XY262"/>
      <c r="XZ262"/>
      <c r="YA262"/>
      <c r="YB262"/>
      <c r="YC262"/>
      <c r="YD262"/>
      <c r="YE262"/>
      <c r="YF262"/>
      <c r="YG262"/>
      <c r="YH262"/>
      <c r="YI262"/>
      <c r="YJ262"/>
      <c r="YK262"/>
      <c r="YL262"/>
      <c r="YM262"/>
      <c r="YN262"/>
      <c r="YO262"/>
      <c r="YP262"/>
      <c r="YQ262"/>
      <c r="YR262"/>
      <c r="YS262"/>
      <c r="YT262"/>
      <c r="YU262"/>
      <c r="YV262"/>
      <c r="YW262"/>
      <c r="YX262"/>
      <c r="YY262"/>
      <c r="YZ262"/>
      <c r="ZA262"/>
      <c r="ZB262"/>
      <c r="ZC262"/>
      <c r="ZD262"/>
      <c r="ZE262"/>
      <c r="ZF262"/>
      <c r="ZG262"/>
      <c r="ZH262"/>
      <c r="ZI262"/>
      <c r="ZJ262"/>
      <c r="ZK262"/>
      <c r="ZL262"/>
      <c r="ZM262"/>
      <c r="ZN262"/>
      <c r="ZO262"/>
      <c r="ZP262"/>
      <c r="ZQ262"/>
      <c r="ZR262"/>
      <c r="ZS262"/>
      <c r="ZT262"/>
      <c r="ZU262"/>
      <c r="ZV262"/>
      <c r="ZW262"/>
      <c r="ZX262"/>
      <c r="ZY262"/>
      <c r="ZZ262"/>
    </row>
    <row r="263" spans="1:702" s="18" customFormat="1">
      <c r="A263" s="16" t="s">
        <v>189</v>
      </c>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c r="LQ263"/>
      <c r="LR263"/>
      <c r="LS263"/>
      <c r="LT263"/>
      <c r="LU263"/>
      <c r="LV263"/>
      <c r="LW263"/>
      <c r="LX263"/>
      <c r="LY263"/>
      <c r="LZ263"/>
      <c r="MA263"/>
      <c r="MB263"/>
      <c r="MC263"/>
      <c r="MD263"/>
      <c r="ME263"/>
      <c r="MF263"/>
      <c r="MG263"/>
      <c r="MH263"/>
      <c r="MI263"/>
      <c r="MJ263"/>
      <c r="MK263"/>
      <c r="ML263"/>
      <c r="MM263"/>
      <c r="MN263"/>
      <c r="MO263"/>
      <c r="MP263"/>
      <c r="MQ263"/>
      <c r="MR263"/>
      <c r="MS263"/>
      <c r="MT263"/>
      <c r="MU263"/>
      <c r="MV263"/>
      <c r="MW263"/>
      <c r="MX263"/>
      <c r="MY263"/>
      <c r="MZ263"/>
      <c r="NA263"/>
      <c r="NB263"/>
      <c r="NC263"/>
      <c r="ND263"/>
      <c r="NE263"/>
      <c r="NF263"/>
      <c r="NG263"/>
      <c r="NH263"/>
      <c r="NI263"/>
      <c r="NJ263"/>
      <c r="NK263"/>
      <c r="NL263"/>
      <c r="NM263"/>
      <c r="NN263"/>
      <c r="NO263"/>
      <c r="NP263"/>
      <c r="NQ263"/>
      <c r="NR263"/>
      <c r="NS263"/>
      <c r="NT263"/>
      <c r="NU263"/>
      <c r="NV263"/>
      <c r="NW263"/>
      <c r="NX263"/>
      <c r="NY263"/>
      <c r="NZ263"/>
      <c r="OA263"/>
      <c r="OB263"/>
      <c r="OC263"/>
      <c r="OD263"/>
      <c r="OE263"/>
      <c r="OF263"/>
      <c r="OG263"/>
      <c r="OH263"/>
      <c r="OI263"/>
      <c r="OJ263"/>
      <c r="OK263"/>
      <c r="OL263"/>
      <c r="OM263"/>
      <c r="ON263"/>
      <c r="OO263"/>
      <c r="OP263"/>
      <c r="OQ263"/>
      <c r="OR263"/>
      <c r="OS263"/>
      <c r="OT263"/>
      <c r="OU263"/>
      <c r="OV263"/>
      <c r="OW263"/>
      <c r="OX263"/>
      <c r="OY263"/>
      <c r="OZ263"/>
      <c r="PA263"/>
      <c r="PB263"/>
      <c r="PC263"/>
      <c r="PD263"/>
      <c r="PE263"/>
      <c r="PF263"/>
      <c r="PG263"/>
      <c r="PH263"/>
      <c r="PI263"/>
      <c r="PJ263"/>
      <c r="PK263"/>
      <c r="PL263"/>
      <c r="PM263"/>
      <c r="PN263"/>
      <c r="PO263"/>
      <c r="PP263"/>
      <c r="PQ263"/>
      <c r="PR263"/>
      <c r="PS263"/>
      <c r="PT263"/>
      <c r="PU263"/>
      <c r="PV263"/>
      <c r="PW263"/>
      <c r="PX263"/>
      <c r="PY263"/>
      <c r="PZ263"/>
      <c r="QA263"/>
      <c r="QB263"/>
      <c r="QC263"/>
      <c r="QD263"/>
      <c r="QE263"/>
      <c r="QF263"/>
      <c r="QG263"/>
      <c r="QH263"/>
      <c r="QI263"/>
      <c r="QJ263"/>
      <c r="QK263"/>
      <c r="QL263"/>
      <c r="QM263"/>
      <c r="QN263"/>
      <c r="QO263"/>
      <c r="QP263"/>
      <c r="QQ263"/>
      <c r="QR263"/>
      <c r="QS263"/>
      <c r="QT263"/>
      <c r="QU263"/>
      <c r="QV263"/>
      <c r="QW263"/>
      <c r="QX263"/>
      <c r="QY263"/>
      <c r="QZ263"/>
      <c r="RA263"/>
      <c r="RB263"/>
      <c r="RC263"/>
      <c r="RD263"/>
      <c r="RE263"/>
      <c r="RF263"/>
      <c r="RG263"/>
      <c r="RH263"/>
      <c r="RI263"/>
      <c r="RJ263"/>
      <c r="RK263"/>
      <c r="RL263"/>
      <c r="RM263"/>
      <c r="RN263"/>
      <c r="RO263"/>
      <c r="RP263"/>
      <c r="RQ263"/>
      <c r="RR263"/>
      <c r="RS263"/>
      <c r="RT263"/>
      <c r="RU263"/>
      <c r="RV263"/>
      <c r="RW263"/>
      <c r="RX263"/>
      <c r="RY263"/>
      <c r="RZ263"/>
      <c r="SA263"/>
      <c r="SB263"/>
      <c r="SC263"/>
      <c r="SD263"/>
      <c r="SE263"/>
      <c r="SF263"/>
      <c r="SG263"/>
      <c r="SH263"/>
      <c r="SI263"/>
      <c r="SJ263"/>
      <c r="SK263"/>
      <c r="SL263"/>
      <c r="SM263"/>
      <c r="SN263"/>
      <c r="SO263"/>
      <c r="SP263"/>
      <c r="SQ263"/>
      <c r="SR263"/>
      <c r="SS263"/>
      <c r="ST263"/>
      <c r="SU263"/>
      <c r="SV263"/>
      <c r="SW263"/>
      <c r="SX263"/>
      <c r="SY263"/>
      <c r="SZ263"/>
      <c r="TA263"/>
      <c r="TB263"/>
      <c r="TC263"/>
      <c r="TD263"/>
      <c r="TE263"/>
      <c r="TF263"/>
      <c r="TG263"/>
      <c r="TH263"/>
      <c r="TI263"/>
      <c r="TJ263"/>
      <c r="TK263"/>
      <c r="TL263"/>
      <c r="TM263"/>
      <c r="TN263"/>
      <c r="TO263"/>
      <c r="TP263"/>
      <c r="TQ263"/>
      <c r="TR263"/>
      <c r="TS263"/>
      <c r="TT263"/>
      <c r="TU263"/>
      <c r="TV263"/>
      <c r="TW263"/>
      <c r="TX263"/>
      <c r="TY263"/>
      <c r="TZ263"/>
      <c r="UA263"/>
      <c r="UB263"/>
      <c r="UC263"/>
      <c r="UD263"/>
      <c r="UE263"/>
      <c r="UF263"/>
      <c r="UG263"/>
      <c r="UH263"/>
      <c r="UI263"/>
      <c r="UJ263"/>
      <c r="UK263"/>
      <c r="UL263"/>
      <c r="UM263"/>
      <c r="UN263"/>
      <c r="UO263"/>
      <c r="UP263"/>
      <c r="UQ263"/>
      <c r="UR263"/>
      <c r="US263"/>
      <c r="UT263"/>
      <c r="UU263"/>
      <c r="UV263"/>
      <c r="UW263"/>
      <c r="UX263"/>
      <c r="UY263"/>
      <c r="UZ263"/>
      <c r="VA263"/>
      <c r="VB263"/>
      <c r="VC263"/>
      <c r="VD263"/>
      <c r="VE263"/>
      <c r="VF263"/>
      <c r="VG263"/>
      <c r="VH263"/>
      <c r="VI263"/>
      <c r="VJ263"/>
      <c r="VK263"/>
      <c r="VL263"/>
      <c r="VM263"/>
      <c r="VN263"/>
      <c r="VO263"/>
      <c r="VP263"/>
      <c r="VQ263"/>
      <c r="VR263"/>
      <c r="VS263"/>
      <c r="VT263"/>
      <c r="VU263"/>
      <c r="VV263"/>
      <c r="VW263"/>
      <c r="VX263"/>
      <c r="VY263"/>
      <c r="VZ263"/>
      <c r="WA263"/>
      <c r="WB263"/>
      <c r="WC263"/>
      <c r="WD263"/>
      <c r="WE263"/>
      <c r="WF263"/>
      <c r="WG263"/>
      <c r="WH263"/>
      <c r="WI263"/>
      <c r="WJ263"/>
      <c r="WK263"/>
      <c r="WL263"/>
      <c r="WM263"/>
      <c r="WN263"/>
      <c r="WO263"/>
      <c r="WP263"/>
      <c r="WQ263"/>
      <c r="WR263"/>
      <c r="WS263"/>
      <c r="WT263"/>
      <c r="WU263"/>
      <c r="WV263"/>
      <c r="WW263"/>
      <c r="WX263"/>
      <c r="WY263"/>
      <c r="WZ263"/>
      <c r="XA263"/>
      <c r="XB263"/>
      <c r="XC263"/>
      <c r="XD263"/>
      <c r="XE263"/>
      <c r="XF263"/>
      <c r="XG263"/>
      <c r="XH263"/>
      <c r="XI263"/>
      <c r="XJ263"/>
      <c r="XK263"/>
      <c r="XL263"/>
      <c r="XM263"/>
      <c r="XN263"/>
      <c r="XO263"/>
      <c r="XP263"/>
      <c r="XQ263"/>
      <c r="XR263"/>
      <c r="XS263"/>
      <c r="XT263"/>
      <c r="XU263"/>
      <c r="XV263"/>
      <c r="XW263"/>
      <c r="XX263"/>
      <c r="XY263"/>
      <c r="XZ263"/>
      <c r="YA263"/>
      <c r="YB263"/>
      <c r="YC263"/>
      <c r="YD263"/>
      <c r="YE263"/>
      <c r="YF263"/>
      <c r="YG263"/>
      <c r="YH263"/>
      <c r="YI263"/>
      <c r="YJ263"/>
      <c r="YK263"/>
      <c r="YL263"/>
      <c r="YM263"/>
      <c r="YN263"/>
      <c r="YO263"/>
      <c r="YP263"/>
      <c r="YQ263"/>
      <c r="YR263"/>
      <c r="YS263"/>
      <c r="YT263"/>
      <c r="YU263"/>
      <c r="YV263"/>
      <c r="YW263"/>
      <c r="YX263"/>
      <c r="YY263"/>
      <c r="YZ263"/>
      <c r="ZA263"/>
      <c r="ZB263"/>
      <c r="ZC263"/>
      <c r="ZD263"/>
      <c r="ZE263"/>
      <c r="ZF263"/>
      <c r="ZG263"/>
      <c r="ZH263"/>
      <c r="ZI263"/>
      <c r="ZJ263"/>
      <c r="ZK263"/>
      <c r="ZL263"/>
      <c r="ZM263"/>
      <c r="ZN263"/>
      <c r="ZO263"/>
      <c r="ZP263"/>
      <c r="ZQ263"/>
      <c r="ZR263"/>
      <c r="ZS263"/>
      <c r="ZT263"/>
      <c r="ZU263"/>
      <c r="ZV263"/>
      <c r="ZW263"/>
      <c r="ZX263"/>
      <c r="ZY263"/>
      <c r="ZZ263"/>
    </row>
    <row r="264" spans="1:702" s="18" customFormat="1">
      <c r="A264" s="63" t="s">
        <v>326</v>
      </c>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c r="LQ264"/>
      <c r="LR264"/>
      <c r="LS264"/>
      <c r="LT264"/>
      <c r="LU264"/>
      <c r="LV264"/>
      <c r="LW264"/>
      <c r="LX264"/>
      <c r="LY264"/>
      <c r="LZ264"/>
      <c r="MA264"/>
      <c r="MB264"/>
      <c r="MC264"/>
      <c r="MD264"/>
      <c r="ME264"/>
      <c r="MF264"/>
      <c r="MG264"/>
      <c r="MH264"/>
      <c r="MI264"/>
      <c r="MJ264"/>
      <c r="MK264"/>
      <c r="ML264"/>
      <c r="MM264"/>
      <c r="MN264"/>
      <c r="MO264"/>
      <c r="MP264"/>
      <c r="MQ264"/>
      <c r="MR264"/>
      <c r="MS264"/>
      <c r="MT264"/>
      <c r="MU264"/>
      <c r="MV264"/>
      <c r="MW264"/>
      <c r="MX264"/>
      <c r="MY264"/>
      <c r="MZ264"/>
      <c r="NA264"/>
      <c r="NB264"/>
      <c r="NC264"/>
      <c r="ND264"/>
      <c r="NE264"/>
      <c r="NF264"/>
      <c r="NG264"/>
      <c r="NH264"/>
      <c r="NI264"/>
      <c r="NJ264"/>
      <c r="NK264"/>
      <c r="NL264"/>
      <c r="NM264"/>
      <c r="NN264"/>
      <c r="NO264"/>
      <c r="NP264"/>
      <c r="NQ264"/>
      <c r="NR264"/>
      <c r="NS264"/>
      <c r="NT264"/>
      <c r="NU264"/>
      <c r="NV264"/>
      <c r="NW264"/>
      <c r="NX264"/>
      <c r="NY264"/>
      <c r="NZ264"/>
      <c r="OA264"/>
      <c r="OB264"/>
      <c r="OC264"/>
      <c r="OD264"/>
      <c r="OE264"/>
      <c r="OF264"/>
      <c r="OG264"/>
      <c r="OH264"/>
      <c r="OI264"/>
      <c r="OJ264"/>
      <c r="OK264"/>
      <c r="OL264"/>
      <c r="OM264"/>
      <c r="ON264"/>
      <c r="OO264"/>
      <c r="OP264"/>
      <c r="OQ264"/>
      <c r="OR264"/>
      <c r="OS264"/>
      <c r="OT264"/>
      <c r="OU264"/>
      <c r="OV264"/>
      <c r="OW264"/>
      <c r="OX264"/>
      <c r="OY264"/>
      <c r="OZ264"/>
      <c r="PA264"/>
      <c r="PB264"/>
      <c r="PC264"/>
      <c r="PD264"/>
      <c r="PE264"/>
      <c r="PF264"/>
      <c r="PG264"/>
      <c r="PH264"/>
      <c r="PI264"/>
      <c r="PJ264"/>
      <c r="PK264"/>
      <c r="PL264"/>
      <c r="PM264"/>
      <c r="PN264"/>
      <c r="PO264"/>
      <c r="PP264"/>
      <c r="PQ264"/>
      <c r="PR264"/>
      <c r="PS264"/>
      <c r="PT264"/>
      <c r="PU264"/>
      <c r="PV264"/>
      <c r="PW264"/>
      <c r="PX264"/>
      <c r="PY264"/>
      <c r="PZ264"/>
      <c r="QA264"/>
      <c r="QB264"/>
      <c r="QC264"/>
      <c r="QD264"/>
      <c r="QE264"/>
      <c r="QF264"/>
      <c r="QG264"/>
      <c r="QH264"/>
      <c r="QI264"/>
      <c r="QJ264"/>
      <c r="QK264"/>
      <c r="QL264"/>
      <c r="QM264"/>
      <c r="QN264"/>
      <c r="QO264"/>
      <c r="QP264"/>
      <c r="QQ264"/>
      <c r="QR264"/>
      <c r="QS264"/>
      <c r="QT264"/>
      <c r="QU264"/>
      <c r="QV264"/>
      <c r="QW264"/>
      <c r="QX264"/>
      <c r="QY264"/>
      <c r="QZ264"/>
      <c r="RA264"/>
      <c r="RB264"/>
      <c r="RC264"/>
      <c r="RD264"/>
      <c r="RE264"/>
      <c r="RF264"/>
      <c r="RG264"/>
      <c r="RH264"/>
      <c r="RI264"/>
      <c r="RJ264"/>
      <c r="RK264"/>
      <c r="RL264"/>
      <c r="RM264"/>
      <c r="RN264"/>
      <c r="RO264"/>
      <c r="RP264"/>
      <c r="RQ264"/>
      <c r="RR264"/>
      <c r="RS264"/>
      <c r="RT264"/>
      <c r="RU264"/>
      <c r="RV264"/>
      <c r="RW264"/>
      <c r="RX264"/>
      <c r="RY264"/>
      <c r="RZ264"/>
      <c r="SA264"/>
      <c r="SB264"/>
      <c r="SC264"/>
      <c r="SD264"/>
      <c r="SE264"/>
      <c r="SF264"/>
      <c r="SG264"/>
      <c r="SH264"/>
      <c r="SI264"/>
      <c r="SJ264"/>
      <c r="SK264"/>
      <c r="SL264"/>
      <c r="SM264"/>
      <c r="SN264"/>
      <c r="SO264"/>
      <c r="SP264"/>
      <c r="SQ264"/>
      <c r="SR264"/>
      <c r="SS264"/>
      <c r="ST264"/>
      <c r="SU264"/>
      <c r="SV264"/>
      <c r="SW264"/>
      <c r="SX264"/>
      <c r="SY264"/>
      <c r="SZ264"/>
      <c r="TA264"/>
      <c r="TB264"/>
      <c r="TC264"/>
      <c r="TD264"/>
      <c r="TE264"/>
      <c r="TF264"/>
      <c r="TG264"/>
      <c r="TH264"/>
      <c r="TI264"/>
      <c r="TJ264"/>
      <c r="TK264"/>
      <c r="TL264"/>
      <c r="TM264"/>
      <c r="TN264"/>
      <c r="TO264"/>
      <c r="TP264"/>
      <c r="TQ264"/>
      <c r="TR264"/>
      <c r="TS264"/>
      <c r="TT264"/>
      <c r="TU264"/>
      <c r="TV264"/>
      <c r="TW264"/>
      <c r="TX264"/>
      <c r="TY264"/>
      <c r="TZ264"/>
      <c r="UA264"/>
      <c r="UB264"/>
      <c r="UC264"/>
      <c r="UD264"/>
      <c r="UE264"/>
      <c r="UF264"/>
      <c r="UG264"/>
      <c r="UH264"/>
      <c r="UI264"/>
      <c r="UJ264"/>
      <c r="UK264"/>
      <c r="UL264"/>
      <c r="UM264"/>
      <c r="UN264"/>
      <c r="UO264"/>
      <c r="UP264"/>
      <c r="UQ264"/>
      <c r="UR264"/>
      <c r="US264"/>
      <c r="UT264"/>
      <c r="UU264"/>
      <c r="UV264"/>
      <c r="UW264"/>
      <c r="UX264"/>
      <c r="UY264"/>
      <c r="UZ264"/>
      <c r="VA264"/>
      <c r="VB264"/>
      <c r="VC264"/>
      <c r="VD264"/>
      <c r="VE264"/>
      <c r="VF264"/>
      <c r="VG264"/>
      <c r="VH264"/>
      <c r="VI264"/>
      <c r="VJ264"/>
      <c r="VK264"/>
      <c r="VL264"/>
      <c r="VM264"/>
      <c r="VN264"/>
      <c r="VO264"/>
      <c r="VP264"/>
      <c r="VQ264"/>
      <c r="VR264"/>
      <c r="VS264"/>
      <c r="VT264"/>
      <c r="VU264"/>
      <c r="VV264"/>
      <c r="VW264"/>
      <c r="VX264"/>
      <c r="VY264"/>
      <c r="VZ264"/>
      <c r="WA264"/>
      <c r="WB264"/>
      <c r="WC264"/>
      <c r="WD264"/>
      <c r="WE264"/>
      <c r="WF264"/>
      <c r="WG264"/>
      <c r="WH264"/>
      <c r="WI264"/>
      <c r="WJ264"/>
      <c r="WK264"/>
      <c r="WL264"/>
      <c r="WM264"/>
      <c r="WN264"/>
      <c r="WO264"/>
      <c r="WP264"/>
      <c r="WQ264"/>
      <c r="WR264"/>
      <c r="WS264"/>
      <c r="WT264"/>
      <c r="WU264"/>
      <c r="WV264"/>
      <c r="WW264"/>
      <c r="WX264"/>
      <c r="WY264"/>
      <c r="WZ264"/>
      <c r="XA264"/>
      <c r="XB264"/>
      <c r="XC264"/>
      <c r="XD264"/>
      <c r="XE264"/>
      <c r="XF264"/>
      <c r="XG264"/>
      <c r="XH264"/>
      <c r="XI264"/>
      <c r="XJ264"/>
      <c r="XK264"/>
      <c r="XL264"/>
      <c r="XM264"/>
      <c r="XN264"/>
      <c r="XO264"/>
      <c r="XP264"/>
      <c r="XQ264"/>
      <c r="XR264"/>
      <c r="XS264"/>
      <c r="XT264"/>
      <c r="XU264"/>
      <c r="XV264"/>
      <c r="XW264"/>
      <c r="XX264"/>
      <c r="XY264"/>
      <c r="XZ264"/>
      <c r="YA264"/>
      <c r="YB264"/>
      <c r="YC264"/>
      <c r="YD264"/>
      <c r="YE264"/>
      <c r="YF264"/>
      <c r="YG264"/>
      <c r="YH264"/>
      <c r="YI264"/>
      <c r="YJ264"/>
      <c r="YK264"/>
      <c r="YL264"/>
      <c r="YM264"/>
      <c r="YN264"/>
      <c r="YO264"/>
      <c r="YP264"/>
      <c r="YQ264"/>
      <c r="YR264"/>
      <c r="YS264"/>
      <c r="YT264"/>
      <c r="YU264"/>
      <c r="YV264"/>
      <c r="YW264"/>
      <c r="YX264"/>
      <c r="YY264"/>
      <c r="YZ264"/>
      <c r="ZA264"/>
      <c r="ZB264"/>
      <c r="ZC264"/>
      <c r="ZD264"/>
      <c r="ZE264"/>
      <c r="ZF264"/>
      <c r="ZG264"/>
      <c r="ZH264"/>
      <c r="ZI264"/>
      <c r="ZJ264"/>
      <c r="ZK264"/>
      <c r="ZL264"/>
      <c r="ZM264"/>
      <c r="ZN264"/>
      <c r="ZO264"/>
      <c r="ZP264"/>
      <c r="ZQ264"/>
      <c r="ZR264"/>
      <c r="ZS264"/>
      <c r="ZT264"/>
      <c r="ZU264"/>
      <c r="ZV264"/>
      <c r="ZW264"/>
      <c r="ZX264"/>
      <c r="ZY264"/>
      <c r="ZZ264"/>
    </row>
    <row r="265" spans="1:702" s="18" customFormat="1">
      <c r="A265" s="149" t="s">
        <v>327</v>
      </c>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c r="LQ265"/>
      <c r="LR265"/>
      <c r="LS265"/>
      <c r="LT265"/>
      <c r="LU265"/>
      <c r="LV265"/>
      <c r="LW265"/>
      <c r="LX265"/>
      <c r="LY265"/>
      <c r="LZ265"/>
      <c r="MA265"/>
      <c r="MB265"/>
      <c r="MC265"/>
      <c r="MD265"/>
      <c r="ME265"/>
      <c r="MF265"/>
      <c r="MG265"/>
      <c r="MH265"/>
      <c r="MI265"/>
      <c r="MJ265"/>
      <c r="MK265"/>
      <c r="ML265"/>
      <c r="MM265"/>
      <c r="MN265"/>
      <c r="MO265"/>
      <c r="MP265"/>
      <c r="MQ265"/>
      <c r="MR265"/>
      <c r="MS265"/>
      <c r="MT265"/>
      <c r="MU265"/>
      <c r="MV265"/>
      <c r="MW265"/>
      <c r="MX265"/>
      <c r="MY265"/>
      <c r="MZ265"/>
      <c r="NA265"/>
      <c r="NB265"/>
      <c r="NC265"/>
      <c r="ND265"/>
      <c r="NE265"/>
      <c r="NF265"/>
      <c r="NG265"/>
      <c r="NH265"/>
      <c r="NI265"/>
      <c r="NJ265"/>
      <c r="NK265"/>
      <c r="NL265"/>
      <c r="NM265"/>
      <c r="NN265"/>
      <c r="NO265"/>
      <c r="NP265"/>
      <c r="NQ265"/>
      <c r="NR265"/>
      <c r="NS265"/>
      <c r="NT265"/>
      <c r="NU265"/>
      <c r="NV265"/>
      <c r="NW265"/>
      <c r="NX265"/>
      <c r="NY265"/>
      <c r="NZ265"/>
      <c r="OA265"/>
      <c r="OB265"/>
      <c r="OC265"/>
      <c r="OD265"/>
      <c r="OE265"/>
      <c r="OF265"/>
      <c r="OG265"/>
      <c r="OH265"/>
      <c r="OI265"/>
      <c r="OJ265"/>
      <c r="OK265"/>
      <c r="OL265"/>
      <c r="OM265"/>
      <c r="ON265"/>
      <c r="OO265"/>
      <c r="OP265"/>
      <c r="OQ265"/>
      <c r="OR265"/>
      <c r="OS265"/>
      <c r="OT265"/>
      <c r="OU265"/>
      <c r="OV265"/>
      <c r="OW265"/>
      <c r="OX265"/>
      <c r="OY265"/>
      <c r="OZ265"/>
      <c r="PA265"/>
      <c r="PB265"/>
      <c r="PC265"/>
      <c r="PD265"/>
      <c r="PE265"/>
      <c r="PF265"/>
      <c r="PG265"/>
      <c r="PH265"/>
      <c r="PI265"/>
      <c r="PJ265"/>
      <c r="PK265"/>
      <c r="PL265"/>
      <c r="PM265"/>
      <c r="PN265"/>
      <c r="PO265"/>
      <c r="PP265"/>
      <c r="PQ265"/>
      <c r="PR265"/>
      <c r="PS265"/>
      <c r="PT265"/>
      <c r="PU265"/>
      <c r="PV265"/>
      <c r="PW265"/>
      <c r="PX265"/>
      <c r="PY265"/>
      <c r="PZ265"/>
      <c r="QA265"/>
      <c r="QB265"/>
      <c r="QC265"/>
      <c r="QD265"/>
      <c r="QE265"/>
      <c r="QF265"/>
      <c r="QG265"/>
      <c r="QH265"/>
      <c r="QI265"/>
      <c r="QJ265"/>
      <c r="QK265"/>
      <c r="QL265"/>
      <c r="QM265"/>
      <c r="QN265"/>
      <c r="QO265"/>
      <c r="QP265"/>
      <c r="QQ265"/>
      <c r="QR265"/>
      <c r="QS265"/>
      <c r="QT265"/>
      <c r="QU265"/>
      <c r="QV265"/>
      <c r="QW265"/>
      <c r="QX265"/>
      <c r="QY265"/>
      <c r="QZ265"/>
      <c r="RA265"/>
      <c r="RB265"/>
      <c r="RC265"/>
      <c r="RD265"/>
      <c r="RE265"/>
      <c r="RF265"/>
      <c r="RG265"/>
      <c r="RH265"/>
      <c r="RI265"/>
      <c r="RJ265"/>
      <c r="RK265"/>
      <c r="RL265"/>
      <c r="RM265"/>
      <c r="RN265"/>
      <c r="RO265"/>
      <c r="RP265"/>
      <c r="RQ265"/>
      <c r="RR265"/>
      <c r="RS265"/>
      <c r="RT265"/>
      <c r="RU265"/>
      <c r="RV265"/>
      <c r="RW265"/>
      <c r="RX265"/>
      <c r="RY265"/>
      <c r="RZ265"/>
      <c r="SA265"/>
      <c r="SB265"/>
      <c r="SC265"/>
      <c r="SD265"/>
      <c r="SE265"/>
      <c r="SF265"/>
      <c r="SG265"/>
      <c r="SH265"/>
      <c r="SI265"/>
      <c r="SJ265"/>
      <c r="SK265"/>
      <c r="SL265"/>
      <c r="SM265"/>
      <c r="SN265"/>
      <c r="SO265"/>
      <c r="SP265"/>
      <c r="SQ265"/>
      <c r="SR265"/>
      <c r="SS265"/>
      <c r="ST265"/>
      <c r="SU265"/>
      <c r="SV265"/>
      <c r="SW265"/>
      <c r="SX265"/>
      <c r="SY265"/>
      <c r="SZ265"/>
      <c r="TA265"/>
      <c r="TB265"/>
      <c r="TC265"/>
      <c r="TD265"/>
      <c r="TE265"/>
      <c r="TF265"/>
      <c r="TG265"/>
      <c r="TH265"/>
      <c r="TI265"/>
      <c r="TJ265"/>
      <c r="TK265"/>
      <c r="TL265"/>
      <c r="TM265"/>
      <c r="TN265"/>
      <c r="TO265"/>
      <c r="TP265"/>
      <c r="TQ265"/>
      <c r="TR265"/>
      <c r="TS265"/>
      <c r="TT265"/>
      <c r="TU265"/>
      <c r="TV265"/>
      <c r="TW265"/>
      <c r="TX265"/>
      <c r="TY265"/>
      <c r="TZ265"/>
      <c r="UA265"/>
      <c r="UB265"/>
      <c r="UC265"/>
      <c r="UD265"/>
      <c r="UE265"/>
      <c r="UF265"/>
      <c r="UG265"/>
      <c r="UH265"/>
      <c r="UI265"/>
      <c r="UJ265"/>
      <c r="UK265"/>
      <c r="UL265"/>
      <c r="UM265"/>
      <c r="UN265"/>
      <c r="UO265"/>
      <c r="UP265"/>
      <c r="UQ265"/>
      <c r="UR265"/>
      <c r="US265"/>
      <c r="UT265"/>
      <c r="UU265"/>
      <c r="UV265"/>
      <c r="UW265"/>
      <c r="UX265"/>
      <c r="UY265"/>
      <c r="UZ265"/>
      <c r="VA265"/>
      <c r="VB265"/>
      <c r="VC265"/>
      <c r="VD265"/>
      <c r="VE265"/>
      <c r="VF265"/>
      <c r="VG265"/>
      <c r="VH265"/>
      <c r="VI265"/>
      <c r="VJ265"/>
      <c r="VK265"/>
      <c r="VL265"/>
      <c r="VM265"/>
      <c r="VN265"/>
      <c r="VO265"/>
      <c r="VP265"/>
      <c r="VQ265"/>
      <c r="VR265"/>
      <c r="VS265"/>
      <c r="VT265"/>
      <c r="VU265"/>
      <c r="VV265"/>
      <c r="VW265"/>
      <c r="VX265"/>
      <c r="VY265"/>
      <c r="VZ265"/>
      <c r="WA265"/>
      <c r="WB265"/>
      <c r="WC265"/>
      <c r="WD265"/>
      <c r="WE265"/>
      <c r="WF265"/>
      <c r="WG265"/>
      <c r="WH265"/>
      <c r="WI265"/>
      <c r="WJ265"/>
      <c r="WK265"/>
      <c r="WL265"/>
      <c r="WM265"/>
      <c r="WN265"/>
      <c r="WO265"/>
      <c r="WP265"/>
      <c r="WQ265"/>
      <c r="WR265"/>
      <c r="WS265"/>
      <c r="WT265"/>
      <c r="WU265"/>
      <c r="WV265"/>
      <c r="WW265"/>
      <c r="WX265"/>
      <c r="WY265"/>
      <c r="WZ265"/>
      <c r="XA265"/>
      <c r="XB265"/>
      <c r="XC265"/>
      <c r="XD265"/>
      <c r="XE265"/>
      <c r="XF265"/>
      <c r="XG265"/>
      <c r="XH265"/>
      <c r="XI265"/>
      <c r="XJ265"/>
      <c r="XK265"/>
      <c r="XL265"/>
      <c r="XM265"/>
      <c r="XN265"/>
      <c r="XO265"/>
      <c r="XP265"/>
      <c r="XQ265"/>
      <c r="XR265"/>
      <c r="XS265"/>
      <c r="XT265"/>
      <c r="XU265"/>
      <c r="XV265"/>
      <c r="XW265"/>
      <c r="XX265"/>
      <c r="XY265"/>
      <c r="XZ265"/>
      <c r="YA265"/>
      <c r="YB265"/>
      <c r="YC265"/>
      <c r="YD265"/>
      <c r="YE265"/>
      <c r="YF265"/>
      <c r="YG265"/>
      <c r="YH265"/>
      <c r="YI265"/>
      <c r="YJ265"/>
      <c r="YK265"/>
      <c r="YL265"/>
      <c r="YM265"/>
      <c r="YN265"/>
      <c r="YO265"/>
      <c r="YP265"/>
      <c r="YQ265"/>
      <c r="YR265"/>
      <c r="YS265"/>
      <c r="YT265"/>
      <c r="YU265"/>
      <c r="YV265"/>
      <c r="YW265"/>
      <c r="YX265"/>
      <c r="YY265"/>
      <c r="YZ265"/>
      <c r="ZA265"/>
      <c r="ZB265"/>
      <c r="ZC265"/>
      <c r="ZD265"/>
      <c r="ZE265"/>
      <c r="ZF265"/>
      <c r="ZG265"/>
      <c r="ZH265"/>
      <c r="ZI265"/>
      <c r="ZJ265"/>
      <c r="ZK265"/>
      <c r="ZL265"/>
      <c r="ZM265"/>
      <c r="ZN265"/>
      <c r="ZO265"/>
      <c r="ZP265"/>
      <c r="ZQ265"/>
      <c r="ZR265"/>
      <c r="ZS265"/>
      <c r="ZT265"/>
      <c r="ZU265"/>
      <c r="ZV265"/>
      <c r="ZW265"/>
      <c r="ZX265"/>
      <c r="ZY265"/>
      <c r="ZZ265"/>
    </row>
    <row r="266" spans="1:702" s="18" customFormat="1">
      <c r="A266" s="16" t="s">
        <v>175</v>
      </c>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c r="LQ266"/>
      <c r="LR266"/>
      <c r="LS266"/>
      <c r="LT266"/>
      <c r="LU266"/>
      <c r="LV266"/>
      <c r="LW266"/>
      <c r="LX266"/>
      <c r="LY266"/>
      <c r="LZ266"/>
      <c r="MA266"/>
      <c r="MB266"/>
      <c r="MC266"/>
      <c r="MD266"/>
      <c r="ME266"/>
      <c r="MF266"/>
      <c r="MG266"/>
      <c r="MH266"/>
      <c r="MI266"/>
      <c r="MJ266"/>
      <c r="MK266"/>
      <c r="ML266"/>
      <c r="MM266"/>
      <c r="MN266"/>
      <c r="MO266"/>
      <c r="MP266"/>
      <c r="MQ266"/>
      <c r="MR266"/>
      <c r="MS266"/>
      <c r="MT266"/>
      <c r="MU266"/>
      <c r="MV266"/>
      <c r="MW266"/>
      <c r="MX266"/>
      <c r="MY266"/>
      <c r="MZ266"/>
      <c r="NA266"/>
      <c r="NB266"/>
      <c r="NC266"/>
      <c r="ND266"/>
      <c r="NE266"/>
      <c r="NF266"/>
      <c r="NG266"/>
      <c r="NH266"/>
      <c r="NI266"/>
      <c r="NJ266"/>
      <c r="NK266"/>
      <c r="NL266"/>
      <c r="NM266"/>
      <c r="NN266"/>
      <c r="NO266"/>
      <c r="NP266"/>
      <c r="NQ266"/>
      <c r="NR266"/>
      <c r="NS266"/>
      <c r="NT266"/>
      <c r="NU266"/>
      <c r="NV266"/>
      <c r="NW266"/>
      <c r="NX266"/>
      <c r="NY266"/>
      <c r="NZ266"/>
      <c r="OA266"/>
      <c r="OB266"/>
      <c r="OC266"/>
      <c r="OD266"/>
      <c r="OE266"/>
      <c r="OF266"/>
      <c r="OG266"/>
      <c r="OH266"/>
      <c r="OI266"/>
      <c r="OJ266"/>
      <c r="OK266"/>
      <c r="OL266"/>
      <c r="OM266"/>
      <c r="ON266"/>
      <c r="OO266"/>
      <c r="OP266"/>
      <c r="OQ266"/>
      <c r="OR266"/>
      <c r="OS266"/>
      <c r="OT266"/>
      <c r="OU266"/>
      <c r="OV266"/>
      <c r="OW266"/>
      <c r="OX266"/>
      <c r="OY266"/>
      <c r="OZ266"/>
      <c r="PA266"/>
      <c r="PB266"/>
      <c r="PC266"/>
      <c r="PD266"/>
      <c r="PE266"/>
      <c r="PF266"/>
      <c r="PG266"/>
      <c r="PH266"/>
      <c r="PI266"/>
      <c r="PJ266"/>
      <c r="PK266"/>
      <c r="PL266"/>
      <c r="PM266"/>
      <c r="PN266"/>
      <c r="PO266"/>
      <c r="PP266"/>
      <c r="PQ266"/>
      <c r="PR266"/>
      <c r="PS266"/>
      <c r="PT266"/>
      <c r="PU266"/>
      <c r="PV266"/>
      <c r="PW266"/>
      <c r="PX266"/>
      <c r="PY266"/>
      <c r="PZ266"/>
      <c r="QA266"/>
      <c r="QB266"/>
      <c r="QC266"/>
      <c r="QD266"/>
      <c r="QE266"/>
      <c r="QF266"/>
      <c r="QG266"/>
      <c r="QH266"/>
      <c r="QI266"/>
      <c r="QJ266"/>
      <c r="QK266"/>
      <c r="QL266"/>
      <c r="QM266"/>
      <c r="QN266"/>
      <c r="QO266"/>
      <c r="QP266"/>
      <c r="QQ266"/>
      <c r="QR266"/>
      <c r="QS266"/>
      <c r="QT266"/>
      <c r="QU266"/>
      <c r="QV266"/>
      <c r="QW266"/>
      <c r="QX266"/>
      <c r="QY266"/>
      <c r="QZ266"/>
      <c r="RA266"/>
      <c r="RB266"/>
      <c r="RC266"/>
      <c r="RD266"/>
      <c r="RE266"/>
      <c r="RF266"/>
      <c r="RG266"/>
      <c r="RH266"/>
      <c r="RI266"/>
      <c r="RJ266"/>
      <c r="RK266"/>
      <c r="RL266"/>
      <c r="RM266"/>
      <c r="RN266"/>
      <c r="RO266"/>
      <c r="RP266"/>
      <c r="RQ266"/>
      <c r="RR266"/>
      <c r="RS266"/>
      <c r="RT266"/>
      <c r="RU266"/>
      <c r="RV266"/>
      <c r="RW266"/>
      <c r="RX266"/>
      <c r="RY266"/>
      <c r="RZ266"/>
      <c r="SA266"/>
      <c r="SB266"/>
      <c r="SC266"/>
      <c r="SD266"/>
      <c r="SE266"/>
      <c r="SF266"/>
      <c r="SG266"/>
      <c r="SH266"/>
      <c r="SI266"/>
      <c r="SJ266"/>
      <c r="SK266"/>
      <c r="SL266"/>
      <c r="SM266"/>
      <c r="SN266"/>
      <c r="SO266"/>
      <c r="SP266"/>
      <c r="SQ266"/>
      <c r="SR266"/>
      <c r="SS266"/>
      <c r="ST266"/>
      <c r="SU266"/>
      <c r="SV266"/>
      <c r="SW266"/>
      <c r="SX266"/>
      <c r="SY266"/>
      <c r="SZ266"/>
      <c r="TA266"/>
      <c r="TB266"/>
      <c r="TC266"/>
      <c r="TD266"/>
      <c r="TE266"/>
      <c r="TF266"/>
      <c r="TG266"/>
      <c r="TH266"/>
      <c r="TI266"/>
      <c r="TJ266"/>
      <c r="TK266"/>
      <c r="TL266"/>
      <c r="TM266"/>
      <c r="TN266"/>
      <c r="TO266"/>
      <c r="TP266"/>
      <c r="TQ266"/>
      <c r="TR266"/>
      <c r="TS266"/>
      <c r="TT266"/>
      <c r="TU266"/>
      <c r="TV266"/>
      <c r="TW266"/>
      <c r="TX266"/>
      <c r="TY266"/>
      <c r="TZ266"/>
      <c r="UA266"/>
      <c r="UB266"/>
      <c r="UC266"/>
      <c r="UD266"/>
      <c r="UE266"/>
      <c r="UF266"/>
      <c r="UG266"/>
      <c r="UH266"/>
      <c r="UI266"/>
      <c r="UJ266"/>
      <c r="UK266"/>
      <c r="UL266"/>
      <c r="UM266"/>
      <c r="UN266"/>
      <c r="UO266"/>
      <c r="UP266"/>
      <c r="UQ266"/>
      <c r="UR266"/>
      <c r="US266"/>
      <c r="UT266"/>
      <c r="UU266"/>
      <c r="UV266"/>
      <c r="UW266"/>
      <c r="UX266"/>
      <c r="UY266"/>
      <c r="UZ266"/>
      <c r="VA266"/>
      <c r="VB266"/>
      <c r="VC266"/>
      <c r="VD266"/>
      <c r="VE266"/>
      <c r="VF266"/>
      <c r="VG266"/>
      <c r="VH266"/>
      <c r="VI266"/>
      <c r="VJ266"/>
      <c r="VK266"/>
      <c r="VL266"/>
      <c r="VM266"/>
      <c r="VN266"/>
      <c r="VO266"/>
      <c r="VP266"/>
      <c r="VQ266"/>
      <c r="VR266"/>
      <c r="VS266"/>
      <c r="VT266"/>
      <c r="VU266"/>
      <c r="VV266"/>
      <c r="VW266"/>
      <c r="VX266"/>
      <c r="VY266"/>
      <c r="VZ266"/>
      <c r="WA266"/>
      <c r="WB266"/>
      <c r="WC266"/>
      <c r="WD266"/>
      <c r="WE266"/>
      <c r="WF266"/>
      <c r="WG266"/>
      <c r="WH266"/>
      <c r="WI266"/>
      <c r="WJ266"/>
      <c r="WK266"/>
      <c r="WL266"/>
      <c r="WM266"/>
      <c r="WN266"/>
      <c r="WO266"/>
      <c r="WP266"/>
      <c r="WQ266"/>
      <c r="WR266"/>
      <c r="WS266"/>
      <c r="WT266"/>
      <c r="WU266"/>
      <c r="WV266"/>
      <c r="WW266"/>
      <c r="WX266"/>
      <c r="WY266"/>
      <c r="WZ266"/>
      <c r="XA266"/>
      <c r="XB266"/>
      <c r="XC266"/>
      <c r="XD266"/>
      <c r="XE266"/>
      <c r="XF266"/>
      <c r="XG266"/>
      <c r="XH266"/>
      <c r="XI266"/>
      <c r="XJ266"/>
      <c r="XK266"/>
      <c r="XL266"/>
      <c r="XM266"/>
      <c r="XN266"/>
      <c r="XO266"/>
      <c r="XP266"/>
      <c r="XQ266"/>
      <c r="XR266"/>
      <c r="XS266"/>
      <c r="XT266"/>
      <c r="XU266"/>
      <c r="XV266"/>
      <c r="XW266"/>
      <c r="XX266"/>
      <c r="XY266"/>
      <c r="XZ266"/>
      <c r="YA266"/>
      <c r="YB266"/>
      <c r="YC266"/>
      <c r="YD266"/>
      <c r="YE266"/>
      <c r="YF266"/>
      <c r="YG266"/>
      <c r="YH266"/>
      <c r="YI266"/>
      <c r="YJ266"/>
      <c r="YK266"/>
      <c r="YL266"/>
      <c r="YM266"/>
      <c r="YN266"/>
      <c r="YO266"/>
      <c r="YP266"/>
      <c r="YQ266"/>
      <c r="YR266"/>
      <c r="YS266"/>
      <c r="YT266"/>
      <c r="YU266"/>
      <c r="YV266"/>
      <c r="YW266"/>
      <c r="YX266"/>
      <c r="YY266"/>
      <c r="YZ266"/>
      <c r="ZA266"/>
      <c r="ZB266"/>
      <c r="ZC266"/>
      <c r="ZD266"/>
      <c r="ZE266"/>
      <c r="ZF266"/>
      <c r="ZG266"/>
      <c r="ZH266"/>
      <c r="ZI266"/>
      <c r="ZJ266"/>
      <c r="ZK266"/>
      <c r="ZL266"/>
      <c r="ZM266"/>
      <c r="ZN266"/>
      <c r="ZO266"/>
      <c r="ZP266"/>
      <c r="ZQ266"/>
      <c r="ZR266"/>
      <c r="ZS266"/>
      <c r="ZT266"/>
      <c r="ZU266"/>
      <c r="ZV266"/>
      <c r="ZW266"/>
      <c r="ZX266"/>
      <c r="ZY266"/>
      <c r="ZZ266"/>
    </row>
    <row r="267" spans="1:702" s="18" customFormat="1">
      <c r="A267" s="16" t="s">
        <v>68</v>
      </c>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c r="LQ267"/>
      <c r="LR267"/>
      <c r="LS267"/>
      <c r="LT267"/>
      <c r="LU267"/>
      <c r="LV267"/>
      <c r="LW267"/>
      <c r="LX267"/>
      <c r="LY267"/>
      <c r="LZ267"/>
      <c r="MA267"/>
      <c r="MB267"/>
      <c r="MC267"/>
      <c r="MD267"/>
      <c r="ME267"/>
      <c r="MF267"/>
      <c r="MG267"/>
      <c r="MH267"/>
      <c r="MI267"/>
      <c r="MJ267"/>
      <c r="MK267"/>
      <c r="ML267"/>
      <c r="MM267"/>
      <c r="MN267"/>
      <c r="MO267"/>
      <c r="MP267"/>
      <c r="MQ267"/>
      <c r="MR267"/>
      <c r="MS267"/>
      <c r="MT267"/>
      <c r="MU267"/>
      <c r="MV267"/>
      <c r="MW267"/>
      <c r="MX267"/>
      <c r="MY267"/>
      <c r="MZ267"/>
      <c r="NA267"/>
      <c r="NB267"/>
      <c r="NC267"/>
      <c r="ND267"/>
      <c r="NE267"/>
      <c r="NF267"/>
      <c r="NG267"/>
      <c r="NH267"/>
      <c r="NI267"/>
      <c r="NJ267"/>
      <c r="NK267"/>
      <c r="NL267"/>
      <c r="NM267"/>
      <c r="NN267"/>
      <c r="NO267"/>
      <c r="NP267"/>
      <c r="NQ267"/>
      <c r="NR267"/>
      <c r="NS267"/>
      <c r="NT267"/>
      <c r="NU267"/>
      <c r="NV267"/>
      <c r="NW267"/>
      <c r="NX267"/>
      <c r="NY267"/>
      <c r="NZ267"/>
      <c r="OA267"/>
      <c r="OB267"/>
      <c r="OC267"/>
      <c r="OD267"/>
      <c r="OE267"/>
      <c r="OF267"/>
      <c r="OG267"/>
      <c r="OH267"/>
      <c r="OI267"/>
      <c r="OJ267"/>
      <c r="OK267"/>
      <c r="OL267"/>
      <c r="OM267"/>
      <c r="ON267"/>
      <c r="OO267"/>
      <c r="OP267"/>
      <c r="OQ267"/>
      <c r="OR267"/>
      <c r="OS267"/>
      <c r="OT267"/>
      <c r="OU267"/>
      <c r="OV267"/>
      <c r="OW267"/>
      <c r="OX267"/>
      <c r="OY267"/>
      <c r="OZ267"/>
      <c r="PA267"/>
      <c r="PB267"/>
      <c r="PC267"/>
      <c r="PD267"/>
      <c r="PE267"/>
      <c r="PF267"/>
      <c r="PG267"/>
      <c r="PH267"/>
      <c r="PI267"/>
      <c r="PJ267"/>
      <c r="PK267"/>
      <c r="PL267"/>
      <c r="PM267"/>
      <c r="PN267"/>
      <c r="PO267"/>
      <c r="PP267"/>
      <c r="PQ267"/>
      <c r="PR267"/>
      <c r="PS267"/>
      <c r="PT267"/>
      <c r="PU267"/>
      <c r="PV267"/>
      <c r="PW267"/>
      <c r="PX267"/>
      <c r="PY267"/>
      <c r="PZ267"/>
      <c r="QA267"/>
      <c r="QB267"/>
      <c r="QC267"/>
      <c r="QD267"/>
      <c r="QE267"/>
      <c r="QF267"/>
      <c r="QG267"/>
      <c r="QH267"/>
      <c r="QI267"/>
      <c r="QJ267"/>
      <c r="QK267"/>
      <c r="QL267"/>
      <c r="QM267"/>
      <c r="QN267"/>
      <c r="QO267"/>
      <c r="QP267"/>
      <c r="QQ267"/>
      <c r="QR267"/>
      <c r="QS267"/>
      <c r="QT267"/>
      <c r="QU267"/>
      <c r="QV267"/>
      <c r="QW267"/>
      <c r="QX267"/>
      <c r="QY267"/>
      <c r="QZ267"/>
      <c r="RA267"/>
      <c r="RB267"/>
      <c r="RC267"/>
      <c r="RD267"/>
      <c r="RE267"/>
      <c r="RF267"/>
      <c r="RG267"/>
      <c r="RH267"/>
      <c r="RI267"/>
      <c r="RJ267"/>
      <c r="RK267"/>
      <c r="RL267"/>
      <c r="RM267"/>
      <c r="RN267"/>
      <c r="RO267"/>
      <c r="RP267"/>
      <c r="RQ267"/>
      <c r="RR267"/>
      <c r="RS267"/>
      <c r="RT267"/>
      <c r="RU267"/>
      <c r="RV267"/>
      <c r="RW267"/>
      <c r="RX267"/>
      <c r="RY267"/>
      <c r="RZ267"/>
      <c r="SA267"/>
      <c r="SB267"/>
      <c r="SC267"/>
      <c r="SD267"/>
      <c r="SE267"/>
      <c r="SF267"/>
      <c r="SG267"/>
      <c r="SH267"/>
      <c r="SI267"/>
      <c r="SJ267"/>
      <c r="SK267"/>
      <c r="SL267"/>
      <c r="SM267"/>
      <c r="SN267"/>
      <c r="SO267"/>
      <c r="SP267"/>
      <c r="SQ267"/>
      <c r="SR267"/>
      <c r="SS267"/>
      <c r="ST267"/>
      <c r="SU267"/>
      <c r="SV267"/>
      <c r="SW267"/>
      <c r="SX267"/>
      <c r="SY267"/>
      <c r="SZ267"/>
      <c r="TA267"/>
      <c r="TB267"/>
      <c r="TC267"/>
      <c r="TD267"/>
      <c r="TE267"/>
      <c r="TF267"/>
      <c r="TG267"/>
      <c r="TH267"/>
      <c r="TI267"/>
      <c r="TJ267"/>
      <c r="TK267"/>
      <c r="TL267"/>
      <c r="TM267"/>
      <c r="TN267"/>
      <c r="TO267"/>
      <c r="TP267"/>
      <c r="TQ267"/>
      <c r="TR267"/>
      <c r="TS267"/>
      <c r="TT267"/>
      <c r="TU267"/>
      <c r="TV267"/>
      <c r="TW267"/>
      <c r="TX267"/>
      <c r="TY267"/>
      <c r="TZ267"/>
      <c r="UA267"/>
      <c r="UB267"/>
      <c r="UC267"/>
      <c r="UD267"/>
      <c r="UE267"/>
      <c r="UF267"/>
      <c r="UG267"/>
      <c r="UH267"/>
      <c r="UI267"/>
      <c r="UJ267"/>
      <c r="UK267"/>
      <c r="UL267"/>
      <c r="UM267"/>
      <c r="UN267"/>
      <c r="UO267"/>
      <c r="UP267"/>
      <c r="UQ267"/>
      <c r="UR267"/>
      <c r="US267"/>
      <c r="UT267"/>
      <c r="UU267"/>
      <c r="UV267"/>
      <c r="UW267"/>
      <c r="UX267"/>
      <c r="UY267"/>
      <c r="UZ267"/>
      <c r="VA267"/>
      <c r="VB267"/>
      <c r="VC267"/>
      <c r="VD267"/>
      <c r="VE267"/>
      <c r="VF267"/>
      <c r="VG267"/>
      <c r="VH267"/>
      <c r="VI267"/>
      <c r="VJ267"/>
      <c r="VK267"/>
      <c r="VL267"/>
      <c r="VM267"/>
      <c r="VN267"/>
      <c r="VO267"/>
      <c r="VP267"/>
      <c r="VQ267"/>
      <c r="VR267"/>
      <c r="VS267"/>
      <c r="VT267"/>
      <c r="VU267"/>
      <c r="VV267"/>
      <c r="VW267"/>
      <c r="VX267"/>
      <c r="VY267"/>
      <c r="VZ267"/>
      <c r="WA267"/>
      <c r="WB267"/>
      <c r="WC267"/>
      <c r="WD267"/>
      <c r="WE267"/>
      <c r="WF267"/>
      <c r="WG267"/>
      <c r="WH267"/>
      <c r="WI267"/>
      <c r="WJ267"/>
      <c r="WK267"/>
      <c r="WL267"/>
      <c r="WM267"/>
      <c r="WN267"/>
      <c r="WO267"/>
      <c r="WP267"/>
      <c r="WQ267"/>
      <c r="WR267"/>
      <c r="WS267"/>
      <c r="WT267"/>
      <c r="WU267"/>
      <c r="WV267"/>
      <c r="WW267"/>
      <c r="WX267"/>
      <c r="WY267"/>
      <c r="WZ267"/>
      <c r="XA267"/>
      <c r="XB267"/>
      <c r="XC267"/>
      <c r="XD267"/>
      <c r="XE267"/>
      <c r="XF267"/>
      <c r="XG267"/>
      <c r="XH267"/>
      <c r="XI267"/>
      <c r="XJ267"/>
      <c r="XK267"/>
      <c r="XL267"/>
      <c r="XM267"/>
      <c r="XN267"/>
      <c r="XO267"/>
      <c r="XP267"/>
      <c r="XQ267"/>
      <c r="XR267"/>
      <c r="XS267"/>
      <c r="XT267"/>
      <c r="XU267"/>
      <c r="XV267"/>
      <c r="XW267"/>
      <c r="XX267"/>
      <c r="XY267"/>
      <c r="XZ267"/>
      <c r="YA267"/>
      <c r="YB267"/>
      <c r="YC267"/>
      <c r="YD267"/>
      <c r="YE267"/>
      <c r="YF267"/>
      <c r="YG267"/>
      <c r="YH267"/>
      <c r="YI267"/>
      <c r="YJ267"/>
      <c r="YK267"/>
      <c r="YL267"/>
      <c r="YM267"/>
      <c r="YN267"/>
      <c r="YO267"/>
      <c r="YP267"/>
      <c r="YQ267"/>
      <c r="YR267"/>
      <c r="YS267"/>
      <c r="YT267"/>
      <c r="YU267"/>
      <c r="YV267"/>
      <c r="YW267"/>
      <c r="YX267"/>
      <c r="YY267"/>
      <c r="YZ267"/>
      <c r="ZA267"/>
      <c r="ZB267"/>
      <c r="ZC267"/>
      <c r="ZD267"/>
      <c r="ZE267"/>
      <c r="ZF267"/>
      <c r="ZG267"/>
      <c r="ZH267"/>
      <c r="ZI267"/>
      <c r="ZJ267"/>
      <c r="ZK267"/>
      <c r="ZL267"/>
      <c r="ZM267"/>
      <c r="ZN267"/>
      <c r="ZO267"/>
      <c r="ZP267"/>
      <c r="ZQ267"/>
      <c r="ZR267"/>
      <c r="ZS267"/>
      <c r="ZT267"/>
      <c r="ZU267"/>
      <c r="ZV267"/>
      <c r="ZW267"/>
      <c r="ZX267"/>
      <c r="ZY267"/>
      <c r="ZZ267"/>
    </row>
    <row r="268" spans="1:702" s="18" customFormat="1">
      <c r="A268" s="16" t="s">
        <v>69</v>
      </c>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c r="LQ268"/>
      <c r="LR268"/>
      <c r="LS268"/>
      <c r="LT268"/>
      <c r="LU268"/>
      <c r="LV268"/>
      <c r="LW268"/>
      <c r="LX268"/>
      <c r="LY268"/>
      <c r="LZ268"/>
      <c r="MA268"/>
      <c r="MB268"/>
      <c r="MC268"/>
      <c r="MD268"/>
      <c r="ME268"/>
      <c r="MF268"/>
      <c r="MG268"/>
      <c r="MH268"/>
      <c r="MI268"/>
      <c r="MJ268"/>
      <c r="MK268"/>
      <c r="ML268"/>
      <c r="MM268"/>
      <c r="MN268"/>
      <c r="MO268"/>
      <c r="MP268"/>
      <c r="MQ268"/>
      <c r="MR268"/>
      <c r="MS268"/>
      <c r="MT268"/>
      <c r="MU268"/>
      <c r="MV268"/>
      <c r="MW268"/>
      <c r="MX268"/>
      <c r="MY268"/>
      <c r="MZ268"/>
      <c r="NA268"/>
      <c r="NB268"/>
      <c r="NC268"/>
      <c r="ND268"/>
      <c r="NE268"/>
      <c r="NF268"/>
      <c r="NG268"/>
      <c r="NH268"/>
      <c r="NI268"/>
      <c r="NJ268"/>
      <c r="NK268"/>
      <c r="NL268"/>
      <c r="NM268"/>
      <c r="NN268"/>
      <c r="NO268"/>
      <c r="NP268"/>
      <c r="NQ268"/>
      <c r="NR268"/>
      <c r="NS268"/>
      <c r="NT268"/>
      <c r="NU268"/>
      <c r="NV268"/>
      <c r="NW268"/>
      <c r="NX268"/>
      <c r="NY268"/>
      <c r="NZ268"/>
      <c r="OA268"/>
      <c r="OB268"/>
      <c r="OC268"/>
      <c r="OD268"/>
      <c r="OE268"/>
      <c r="OF268"/>
      <c r="OG268"/>
      <c r="OH268"/>
      <c r="OI268"/>
      <c r="OJ268"/>
      <c r="OK268"/>
      <c r="OL268"/>
      <c r="OM268"/>
      <c r="ON268"/>
      <c r="OO268"/>
      <c r="OP268"/>
      <c r="OQ268"/>
      <c r="OR268"/>
      <c r="OS268"/>
      <c r="OT268"/>
      <c r="OU268"/>
      <c r="OV268"/>
      <c r="OW268"/>
      <c r="OX268"/>
      <c r="OY268"/>
      <c r="OZ268"/>
      <c r="PA268"/>
      <c r="PB268"/>
      <c r="PC268"/>
      <c r="PD268"/>
      <c r="PE268"/>
      <c r="PF268"/>
      <c r="PG268"/>
      <c r="PH268"/>
      <c r="PI268"/>
      <c r="PJ268"/>
      <c r="PK268"/>
      <c r="PL268"/>
      <c r="PM268"/>
      <c r="PN268"/>
      <c r="PO268"/>
      <c r="PP268"/>
      <c r="PQ268"/>
      <c r="PR268"/>
      <c r="PS268"/>
      <c r="PT268"/>
      <c r="PU268"/>
      <c r="PV268"/>
      <c r="PW268"/>
      <c r="PX268"/>
      <c r="PY268"/>
      <c r="PZ268"/>
      <c r="QA268"/>
      <c r="QB268"/>
      <c r="QC268"/>
      <c r="QD268"/>
      <c r="QE268"/>
      <c r="QF268"/>
      <c r="QG268"/>
      <c r="QH268"/>
      <c r="QI268"/>
      <c r="QJ268"/>
      <c r="QK268"/>
      <c r="QL268"/>
      <c r="QM268"/>
      <c r="QN268"/>
      <c r="QO268"/>
      <c r="QP268"/>
      <c r="QQ268"/>
      <c r="QR268"/>
      <c r="QS268"/>
      <c r="QT268"/>
      <c r="QU268"/>
      <c r="QV268"/>
      <c r="QW268"/>
      <c r="QX268"/>
      <c r="QY268"/>
      <c r="QZ268"/>
      <c r="RA268"/>
      <c r="RB268"/>
      <c r="RC268"/>
      <c r="RD268"/>
      <c r="RE268"/>
      <c r="RF268"/>
      <c r="RG268"/>
      <c r="RH268"/>
      <c r="RI268"/>
      <c r="RJ268"/>
      <c r="RK268"/>
      <c r="RL268"/>
      <c r="RM268"/>
      <c r="RN268"/>
      <c r="RO268"/>
      <c r="RP268"/>
      <c r="RQ268"/>
      <c r="RR268"/>
      <c r="RS268"/>
      <c r="RT268"/>
      <c r="RU268"/>
      <c r="RV268"/>
      <c r="RW268"/>
      <c r="RX268"/>
      <c r="RY268"/>
      <c r="RZ268"/>
      <c r="SA268"/>
      <c r="SB268"/>
      <c r="SC268"/>
      <c r="SD268"/>
      <c r="SE268"/>
      <c r="SF268"/>
      <c r="SG268"/>
      <c r="SH268"/>
      <c r="SI268"/>
      <c r="SJ268"/>
      <c r="SK268"/>
      <c r="SL268"/>
      <c r="SM268"/>
      <c r="SN268"/>
      <c r="SO268"/>
      <c r="SP268"/>
      <c r="SQ268"/>
      <c r="SR268"/>
      <c r="SS268"/>
      <c r="ST268"/>
      <c r="SU268"/>
      <c r="SV268"/>
      <c r="SW268"/>
      <c r="SX268"/>
      <c r="SY268"/>
      <c r="SZ268"/>
      <c r="TA268"/>
      <c r="TB268"/>
      <c r="TC268"/>
      <c r="TD268"/>
      <c r="TE268"/>
      <c r="TF268"/>
      <c r="TG268"/>
      <c r="TH268"/>
      <c r="TI268"/>
      <c r="TJ268"/>
      <c r="TK268"/>
      <c r="TL268"/>
      <c r="TM268"/>
      <c r="TN268"/>
      <c r="TO268"/>
      <c r="TP268"/>
      <c r="TQ268"/>
      <c r="TR268"/>
      <c r="TS268"/>
      <c r="TT268"/>
      <c r="TU268"/>
      <c r="TV268"/>
      <c r="TW268"/>
      <c r="TX268"/>
      <c r="TY268"/>
      <c r="TZ268"/>
      <c r="UA268"/>
      <c r="UB268"/>
      <c r="UC268"/>
      <c r="UD268"/>
      <c r="UE268"/>
      <c r="UF268"/>
      <c r="UG268"/>
      <c r="UH268"/>
      <c r="UI268"/>
      <c r="UJ268"/>
      <c r="UK268"/>
      <c r="UL268"/>
      <c r="UM268"/>
      <c r="UN268"/>
      <c r="UO268"/>
      <c r="UP268"/>
      <c r="UQ268"/>
      <c r="UR268"/>
      <c r="US268"/>
      <c r="UT268"/>
      <c r="UU268"/>
      <c r="UV268"/>
      <c r="UW268"/>
      <c r="UX268"/>
      <c r="UY268"/>
      <c r="UZ268"/>
      <c r="VA268"/>
      <c r="VB268"/>
      <c r="VC268"/>
      <c r="VD268"/>
      <c r="VE268"/>
      <c r="VF268"/>
      <c r="VG268"/>
      <c r="VH268"/>
      <c r="VI268"/>
      <c r="VJ268"/>
      <c r="VK268"/>
      <c r="VL268"/>
      <c r="VM268"/>
      <c r="VN268"/>
      <c r="VO268"/>
      <c r="VP268"/>
      <c r="VQ268"/>
      <c r="VR268"/>
      <c r="VS268"/>
      <c r="VT268"/>
      <c r="VU268"/>
      <c r="VV268"/>
      <c r="VW268"/>
      <c r="VX268"/>
      <c r="VY268"/>
      <c r="VZ268"/>
      <c r="WA268"/>
      <c r="WB268"/>
      <c r="WC268"/>
      <c r="WD268"/>
      <c r="WE268"/>
      <c r="WF268"/>
      <c r="WG268"/>
      <c r="WH268"/>
      <c r="WI268"/>
      <c r="WJ268"/>
      <c r="WK268"/>
      <c r="WL268"/>
      <c r="WM268"/>
      <c r="WN268"/>
      <c r="WO268"/>
      <c r="WP268"/>
      <c r="WQ268"/>
      <c r="WR268"/>
      <c r="WS268"/>
      <c r="WT268"/>
      <c r="WU268"/>
      <c r="WV268"/>
      <c r="WW268"/>
      <c r="WX268"/>
      <c r="WY268"/>
      <c r="WZ268"/>
      <c r="XA268"/>
      <c r="XB268"/>
      <c r="XC268"/>
      <c r="XD268"/>
      <c r="XE268"/>
      <c r="XF268"/>
      <c r="XG268"/>
      <c r="XH268"/>
      <c r="XI268"/>
      <c r="XJ268"/>
      <c r="XK268"/>
      <c r="XL268"/>
      <c r="XM268"/>
      <c r="XN268"/>
      <c r="XO268"/>
      <c r="XP268"/>
      <c r="XQ268"/>
      <c r="XR268"/>
      <c r="XS268"/>
      <c r="XT268"/>
      <c r="XU268"/>
      <c r="XV268"/>
      <c r="XW268"/>
      <c r="XX268"/>
      <c r="XY268"/>
      <c r="XZ268"/>
      <c r="YA268"/>
      <c r="YB268"/>
      <c r="YC268"/>
      <c r="YD268"/>
      <c r="YE268"/>
      <c r="YF268"/>
      <c r="YG268"/>
      <c r="YH268"/>
      <c r="YI268"/>
      <c r="YJ268"/>
      <c r="YK268"/>
      <c r="YL268"/>
      <c r="YM268"/>
      <c r="YN268"/>
      <c r="YO268"/>
      <c r="YP268"/>
      <c r="YQ268"/>
      <c r="YR268"/>
      <c r="YS268"/>
      <c r="YT268"/>
      <c r="YU268"/>
      <c r="YV268"/>
      <c r="YW268"/>
      <c r="YX268"/>
      <c r="YY268"/>
      <c r="YZ268"/>
      <c r="ZA268"/>
      <c r="ZB268"/>
      <c r="ZC268"/>
      <c r="ZD268"/>
      <c r="ZE268"/>
      <c r="ZF268"/>
      <c r="ZG268"/>
      <c r="ZH268"/>
      <c r="ZI268"/>
      <c r="ZJ268"/>
      <c r="ZK268"/>
      <c r="ZL268"/>
      <c r="ZM268"/>
      <c r="ZN268"/>
      <c r="ZO268"/>
      <c r="ZP268"/>
      <c r="ZQ268"/>
      <c r="ZR268"/>
      <c r="ZS268"/>
      <c r="ZT268"/>
      <c r="ZU268"/>
      <c r="ZV268"/>
      <c r="ZW268"/>
      <c r="ZX268"/>
      <c r="ZY268"/>
      <c r="ZZ268"/>
    </row>
    <row r="269" spans="1:702" s="18" customFormat="1">
      <c r="A269" s="16" t="s">
        <v>189</v>
      </c>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c r="LQ269"/>
      <c r="LR269"/>
      <c r="LS269"/>
      <c r="LT269"/>
      <c r="LU269"/>
      <c r="LV269"/>
      <c r="LW269"/>
      <c r="LX269"/>
      <c r="LY269"/>
      <c r="LZ269"/>
      <c r="MA269"/>
      <c r="MB269"/>
      <c r="MC269"/>
      <c r="MD269"/>
      <c r="ME269"/>
      <c r="MF269"/>
      <c r="MG269"/>
      <c r="MH269"/>
      <c r="MI269"/>
      <c r="MJ269"/>
      <c r="MK269"/>
      <c r="ML269"/>
      <c r="MM269"/>
      <c r="MN269"/>
      <c r="MO269"/>
      <c r="MP269"/>
      <c r="MQ269"/>
      <c r="MR269"/>
      <c r="MS269"/>
      <c r="MT269"/>
      <c r="MU269"/>
      <c r="MV269"/>
      <c r="MW269"/>
      <c r="MX269"/>
      <c r="MY269"/>
      <c r="MZ269"/>
      <c r="NA269"/>
      <c r="NB269"/>
      <c r="NC269"/>
      <c r="ND269"/>
      <c r="NE269"/>
      <c r="NF269"/>
      <c r="NG269"/>
      <c r="NH269"/>
      <c r="NI269"/>
      <c r="NJ269"/>
      <c r="NK269"/>
      <c r="NL269"/>
      <c r="NM269"/>
      <c r="NN269"/>
      <c r="NO269"/>
      <c r="NP269"/>
      <c r="NQ269"/>
      <c r="NR269"/>
      <c r="NS269"/>
      <c r="NT269"/>
      <c r="NU269"/>
      <c r="NV269"/>
      <c r="NW269"/>
      <c r="NX269"/>
      <c r="NY269"/>
      <c r="NZ269"/>
      <c r="OA269"/>
      <c r="OB269"/>
      <c r="OC269"/>
      <c r="OD269"/>
      <c r="OE269"/>
      <c r="OF269"/>
      <c r="OG269"/>
      <c r="OH269"/>
      <c r="OI269"/>
      <c r="OJ269"/>
      <c r="OK269"/>
      <c r="OL269"/>
      <c r="OM269"/>
      <c r="ON269"/>
      <c r="OO269"/>
      <c r="OP269"/>
      <c r="OQ269"/>
      <c r="OR269"/>
      <c r="OS269"/>
      <c r="OT269"/>
      <c r="OU269"/>
      <c r="OV269"/>
      <c r="OW269"/>
      <c r="OX269"/>
      <c r="OY269"/>
      <c r="OZ269"/>
      <c r="PA269"/>
      <c r="PB269"/>
      <c r="PC269"/>
      <c r="PD269"/>
      <c r="PE269"/>
      <c r="PF269"/>
      <c r="PG269"/>
      <c r="PH269"/>
      <c r="PI269"/>
      <c r="PJ269"/>
      <c r="PK269"/>
      <c r="PL269"/>
      <c r="PM269"/>
      <c r="PN269"/>
      <c r="PO269"/>
      <c r="PP269"/>
      <c r="PQ269"/>
      <c r="PR269"/>
      <c r="PS269"/>
      <c r="PT269"/>
      <c r="PU269"/>
      <c r="PV269"/>
      <c r="PW269"/>
      <c r="PX269"/>
      <c r="PY269"/>
      <c r="PZ269"/>
      <c r="QA269"/>
      <c r="QB269"/>
      <c r="QC269"/>
      <c r="QD269"/>
      <c r="QE269"/>
      <c r="QF269"/>
      <c r="QG269"/>
      <c r="QH269"/>
      <c r="QI269"/>
      <c r="QJ269"/>
      <c r="QK269"/>
      <c r="QL269"/>
      <c r="QM269"/>
      <c r="QN269"/>
      <c r="QO269"/>
      <c r="QP269"/>
      <c r="QQ269"/>
      <c r="QR269"/>
      <c r="QS269"/>
      <c r="QT269"/>
      <c r="QU269"/>
      <c r="QV269"/>
      <c r="QW269"/>
      <c r="QX269"/>
      <c r="QY269"/>
      <c r="QZ269"/>
      <c r="RA269"/>
      <c r="RB269"/>
      <c r="RC269"/>
      <c r="RD269"/>
      <c r="RE269"/>
      <c r="RF269"/>
      <c r="RG269"/>
      <c r="RH269"/>
      <c r="RI269"/>
      <c r="RJ269"/>
      <c r="RK269"/>
      <c r="RL269"/>
      <c r="RM269"/>
      <c r="RN269"/>
      <c r="RO269"/>
      <c r="RP269"/>
      <c r="RQ269"/>
      <c r="RR269"/>
      <c r="RS269"/>
      <c r="RT269"/>
      <c r="RU269"/>
      <c r="RV269"/>
      <c r="RW269"/>
      <c r="RX269"/>
      <c r="RY269"/>
      <c r="RZ269"/>
      <c r="SA269"/>
      <c r="SB269"/>
      <c r="SC269"/>
      <c r="SD269"/>
      <c r="SE269"/>
      <c r="SF269"/>
      <c r="SG269"/>
      <c r="SH269"/>
      <c r="SI269"/>
      <c r="SJ269"/>
      <c r="SK269"/>
      <c r="SL269"/>
      <c r="SM269"/>
      <c r="SN269"/>
      <c r="SO269"/>
      <c r="SP269"/>
      <c r="SQ269"/>
      <c r="SR269"/>
      <c r="SS269"/>
      <c r="ST269"/>
      <c r="SU269"/>
      <c r="SV269"/>
      <c r="SW269"/>
      <c r="SX269"/>
      <c r="SY269"/>
      <c r="SZ269"/>
      <c r="TA269"/>
      <c r="TB269"/>
      <c r="TC269"/>
      <c r="TD269"/>
      <c r="TE269"/>
      <c r="TF269"/>
      <c r="TG269"/>
      <c r="TH269"/>
      <c r="TI269"/>
      <c r="TJ269"/>
      <c r="TK269"/>
      <c r="TL269"/>
      <c r="TM269"/>
      <c r="TN269"/>
      <c r="TO269"/>
      <c r="TP269"/>
      <c r="TQ269"/>
      <c r="TR269"/>
      <c r="TS269"/>
      <c r="TT269"/>
      <c r="TU269"/>
      <c r="TV269"/>
      <c r="TW269"/>
      <c r="TX269"/>
      <c r="TY269"/>
      <c r="TZ269"/>
      <c r="UA269"/>
      <c r="UB269"/>
      <c r="UC269"/>
      <c r="UD269"/>
      <c r="UE269"/>
      <c r="UF269"/>
      <c r="UG269"/>
      <c r="UH269"/>
      <c r="UI269"/>
      <c r="UJ269"/>
      <c r="UK269"/>
      <c r="UL269"/>
      <c r="UM269"/>
      <c r="UN269"/>
      <c r="UO269"/>
      <c r="UP269"/>
      <c r="UQ269"/>
      <c r="UR269"/>
      <c r="US269"/>
      <c r="UT269"/>
      <c r="UU269"/>
      <c r="UV269"/>
      <c r="UW269"/>
      <c r="UX269"/>
      <c r="UY269"/>
      <c r="UZ269"/>
      <c r="VA269"/>
      <c r="VB269"/>
      <c r="VC269"/>
      <c r="VD269"/>
      <c r="VE269"/>
      <c r="VF269"/>
      <c r="VG269"/>
      <c r="VH269"/>
      <c r="VI269"/>
      <c r="VJ269"/>
      <c r="VK269"/>
      <c r="VL269"/>
      <c r="VM269"/>
      <c r="VN269"/>
      <c r="VO269"/>
      <c r="VP269"/>
      <c r="VQ269"/>
      <c r="VR269"/>
      <c r="VS269"/>
      <c r="VT269"/>
      <c r="VU269"/>
      <c r="VV269"/>
      <c r="VW269"/>
      <c r="VX269"/>
      <c r="VY269"/>
      <c r="VZ269"/>
      <c r="WA269"/>
      <c r="WB269"/>
      <c r="WC269"/>
      <c r="WD269"/>
      <c r="WE269"/>
      <c r="WF269"/>
      <c r="WG269"/>
      <c r="WH269"/>
      <c r="WI269"/>
      <c r="WJ269"/>
      <c r="WK269"/>
      <c r="WL269"/>
      <c r="WM269"/>
      <c r="WN269"/>
      <c r="WO269"/>
      <c r="WP269"/>
      <c r="WQ269"/>
      <c r="WR269"/>
      <c r="WS269"/>
      <c r="WT269"/>
      <c r="WU269"/>
      <c r="WV269"/>
      <c r="WW269"/>
      <c r="WX269"/>
      <c r="WY269"/>
      <c r="WZ269"/>
      <c r="XA269"/>
      <c r="XB269"/>
      <c r="XC269"/>
      <c r="XD269"/>
      <c r="XE269"/>
      <c r="XF269"/>
      <c r="XG269"/>
      <c r="XH269"/>
      <c r="XI269"/>
      <c r="XJ269"/>
      <c r="XK269"/>
      <c r="XL269"/>
      <c r="XM269"/>
      <c r="XN269"/>
      <c r="XO269"/>
      <c r="XP269"/>
      <c r="XQ269"/>
      <c r="XR269"/>
      <c r="XS269"/>
      <c r="XT269"/>
      <c r="XU269"/>
      <c r="XV269"/>
      <c r="XW269"/>
      <c r="XX269"/>
      <c r="XY269"/>
      <c r="XZ269"/>
      <c r="YA269"/>
      <c r="YB269"/>
      <c r="YC269"/>
      <c r="YD269"/>
      <c r="YE269"/>
      <c r="YF269"/>
      <c r="YG269"/>
      <c r="YH269"/>
      <c r="YI269"/>
      <c r="YJ269"/>
      <c r="YK269"/>
      <c r="YL269"/>
      <c r="YM269"/>
      <c r="YN269"/>
      <c r="YO269"/>
      <c r="YP269"/>
      <c r="YQ269"/>
      <c r="YR269"/>
      <c r="YS269"/>
      <c r="YT269"/>
      <c r="YU269"/>
      <c r="YV269"/>
      <c r="YW269"/>
      <c r="YX269"/>
      <c r="YY269"/>
      <c r="YZ269"/>
      <c r="ZA269"/>
      <c r="ZB269"/>
      <c r="ZC269"/>
      <c r="ZD269"/>
      <c r="ZE269"/>
      <c r="ZF269"/>
      <c r="ZG269"/>
      <c r="ZH269"/>
      <c r="ZI269"/>
      <c r="ZJ269"/>
      <c r="ZK269"/>
      <c r="ZL269"/>
      <c r="ZM269"/>
      <c r="ZN269"/>
      <c r="ZO269"/>
      <c r="ZP269"/>
      <c r="ZQ269"/>
      <c r="ZR269"/>
      <c r="ZS269"/>
      <c r="ZT269"/>
      <c r="ZU269"/>
      <c r="ZV269"/>
      <c r="ZW269"/>
      <c r="ZX269"/>
      <c r="ZY269"/>
      <c r="ZZ269"/>
    </row>
    <row r="270" spans="1:702" s="18" customFormat="1">
      <c r="A270" s="63" t="s">
        <v>326</v>
      </c>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c r="LQ270"/>
      <c r="LR270"/>
      <c r="LS270"/>
      <c r="LT270"/>
      <c r="LU270"/>
      <c r="LV270"/>
      <c r="LW270"/>
      <c r="LX270"/>
      <c r="LY270"/>
      <c r="LZ270"/>
      <c r="MA270"/>
      <c r="MB270"/>
      <c r="MC270"/>
      <c r="MD270"/>
      <c r="ME270"/>
      <c r="MF270"/>
      <c r="MG270"/>
      <c r="MH270"/>
      <c r="MI270"/>
      <c r="MJ270"/>
      <c r="MK270"/>
      <c r="ML270"/>
      <c r="MM270"/>
      <c r="MN270"/>
      <c r="MO270"/>
      <c r="MP270"/>
      <c r="MQ270"/>
      <c r="MR270"/>
      <c r="MS270"/>
      <c r="MT270"/>
      <c r="MU270"/>
      <c r="MV270"/>
      <c r="MW270"/>
      <c r="MX270"/>
      <c r="MY270"/>
      <c r="MZ270"/>
      <c r="NA270"/>
      <c r="NB270"/>
      <c r="NC270"/>
      <c r="ND270"/>
      <c r="NE270"/>
      <c r="NF270"/>
      <c r="NG270"/>
      <c r="NH270"/>
      <c r="NI270"/>
      <c r="NJ270"/>
      <c r="NK270"/>
      <c r="NL270"/>
      <c r="NM270"/>
      <c r="NN270"/>
      <c r="NO270"/>
      <c r="NP270"/>
      <c r="NQ270"/>
      <c r="NR270"/>
      <c r="NS270"/>
      <c r="NT270"/>
      <c r="NU270"/>
      <c r="NV270"/>
      <c r="NW270"/>
      <c r="NX270"/>
      <c r="NY270"/>
      <c r="NZ270"/>
      <c r="OA270"/>
      <c r="OB270"/>
      <c r="OC270"/>
      <c r="OD270"/>
      <c r="OE270"/>
      <c r="OF270"/>
      <c r="OG270"/>
      <c r="OH270"/>
      <c r="OI270"/>
      <c r="OJ270"/>
      <c r="OK270"/>
      <c r="OL270"/>
      <c r="OM270"/>
      <c r="ON270"/>
      <c r="OO270"/>
      <c r="OP270"/>
      <c r="OQ270"/>
      <c r="OR270"/>
      <c r="OS270"/>
      <c r="OT270"/>
      <c r="OU270"/>
      <c r="OV270"/>
      <c r="OW270"/>
      <c r="OX270"/>
      <c r="OY270"/>
      <c r="OZ270"/>
      <c r="PA270"/>
      <c r="PB270"/>
      <c r="PC270"/>
      <c r="PD270"/>
      <c r="PE270"/>
      <c r="PF270"/>
      <c r="PG270"/>
      <c r="PH270"/>
      <c r="PI270"/>
      <c r="PJ270"/>
      <c r="PK270"/>
      <c r="PL270"/>
      <c r="PM270"/>
      <c r="PN270"/>
      <c r="PO270"/>
      <c r="PP270"/>
      <c r="PQ270"/>
      <c r="PR270"/>
      <c r="PS270"/>
      <c r="PT270"/>
      <c r="PU270"/>
      <c r="PV270"/>
      <c r="PW270"/>
      <c r="PX270"/>
      <c r="PY270"/>
      <c r="PZ270"/>
      <c r="QA270"/>
      <c r="QB270"/>
      <c r="QC270"/>
      <c r="QD270"/>
      <c r="QE270"/>
      <c r="QF270"/>
      <c r="QG270"/>
      <c r="QH270"/>
      <c r="QI270"/>
      <c r="QJ270"/>
      <c r="QK270"/>
      <c r="QL270"/>
      <c r="QM270"/>
      <c r="QN270"/>
      <c r="QO270"/>
      <c r="QP270"/>
      <c r="QQ270"/>
      <c r="QR270"/>
      <c r="QS270"/>
      <c r="QT270"/>
      <c r="QU270"/>
      <c r="QV270"/>
      <c r="QW270"/>
      <c r="QX270"/>
      <c r="QY270"/>
      <c r="QZ270"/>
      <c r="RA270"/>
      <c r="RB270"/>
      <c r="RC270"/>
      <c r="RD270"/>
      <c r="RE270"/>
      <c r="RF270"/>
      <c r="RG270"/>
      <c r="RH270"/>
      <c r="RI270"/>
      <c r="RJ270"/>
      <c r="RK270"/>
      <c r="RL270"/>
      <c r="RM270"/>
      <c r="RN270"/>
      <c r="RO270"/>
      <c r="RP270"/>
      <c r="RQ270"/>
      <c r="RR270"/>
      <c r="RS270"/>
      <c r="RT270"/>
      <c r="RU270"/>
      <c r="RV270"/>
      <c r="RW270"/>
      <c r="RX270"/>
      <c r="RY270"/>
      <c r="RZ270"/>
      <c r="SA270"/>
      <c r="SB270"/>
      <c r="SC270"/>
      <c r="SD270"/>
      <c r="SE270"/>
      <c r="SF270"/>
      <c r="SG270"/>
      <c r="SH270"/>
      <c r="SI270"/>
      <c r="SJ270"/>
      <c r="SK270"/>
      <c r="SL270"/>
      <c r="SM270"/>
      <c r="SN270"/>
      <c r="SO270"/>
      <c r="SP270"/>
      <c r="SQ270"/>
      <c r="SR270"/>
      <c r="SS270"/>
      <c r="ST270"/>
      <c r="SU270"/>
      <c r="SV270"/>
      <c r="SW270"/>
      <c r="SX270"/>
      <c r="SY270"/>
      <c r="SZ270"/>
      <c r="TA270"/>
      <c r="TB270"/>
      <c r="TC270"/>
      <c r="TD270"/>
      <c r="TE270"/>
      <c r="TF270"/>
      <c r="TG270"/>
      <c r="TH270"/>
      <c r="TI270"/>
      <c r="TJ270"/>
      <c r="TK270"/>
      <c r="TL270"/>
      <c r="TM270"/>
      <c r="TN270"/>
      <c r="TO270"/>
      <c r="TP270"/>
      <c r="TQ270"/>
      <c r="TR270"/>
      <c r="TS270"/>
      <c r="TT270"/>
      <c r="TU270"/>
      <c r="TV270"/>
      <c r="TW270"/>
      <c r="TX270"/>
      <c r="TY270"/>
      <c r="TZ270"/>
      <c r="UA270"/>
      <c r="UB270"/>
      <c r="UC270"/>
      <c r="UD270"/>
      <c r="UE270"/>
      <c r="UF270"/>
      <c r="UG270"/>
      <c r="UH270"/>
      <c r="UI270"/>
      <c r="UJ270"/>
      <c r="UK270"/>
      <c r="UL270"/>
      <c r="UM270"/>
      <c r="UN270"/>
      <c r="UO270"/>
      <c r="UP270"/>
      <c r="UQ270"/>
      <c r="UR270"/>
      <c r="US270"/>
      <c r="UT270"/>
      <c r="UU270"/>
      <c r="UV270"/>
      <c r="UW270"/>
      <c r="UX270"/>
      <c r="UY270"/>
      <c r="UZ270"/>
      <c r="VA270"/>
      <c r="VB270"/>
      <c r="VC270"/>
      <c r="VD270"/>
      <c r="VE270"/>
      <c r="VF270"/>
      <c r="VG270"/>
      <c r="VH270"/>
      <c r="VI270"/>
      <c r="VJ270"/>
      <c r="VK270"/>
      <c r="VL270"/>
      <c r="VM270"/>
      <c r="VN270"/>
      <c r="VO270"/>
      <c r="VP270"/>
      <c r="VQ270"/>
      <c r="VR270"/>
      <c r="VS270"/>
      <c r="VT270"/>
      <c r="VU270"/>
      <c r="VV270"/>
      <c r="VW270"/>
      <c r="VX270"/>
      <c r="VY270"/>
      <c r="VZ270"/>
      <c r="WA270"/>
      <c r="WB270"/>
      <c r="WC270"/>
      <c r="WD270"/>
      <c r="WE270"/>
      <c r="WF270"/>
      <c r="WG270"/>
      <c r="WH270"/>
      <c r="WI270"/>
      <c r="WJ270"/>
      <c r="WK270"/>
      <c r="WL270"/>
      <c r="WM270"/>
      <c r="WN270"/>
      <c r="WO270"/>
      <c r="WP270"/>
      <c r="WQ270"/>
      <c r="WR270"/>
      <c r="WS270"/>
      <c r="WT270"/>
      <c r="WU270"/>
      <c r="WV270"/>
      <c r="WW270"/>
      <c r="WX270"/>
      <c r="WY270"/>
      <c r="WZ270"/>
      <c r="XA270"/>
      <c r="XB270"/>
      <c r="XC270"/>
      <c r="XD270"/>
      <c r="XE270"/>
      <c r="XF270"/>
      <c r="XG270"/>
      <c r="XH270"/>
      <c r="XI270"/>
      <c r="XJ270"/>
      <c r="XK270"/>
      <c r="XL270"/>
      <c r="XM270"/>
      <c r="XN270"/>
      <c r="XO270"/>
      <c r="XP270"/>
      <c r="XQ270"/>
      <c r="XR270"/>
      <c r="XS270"/>
      <c r="XT270"/>
      <c r="XU270"/>
      <c r="XV270"/>
      <c r="XW270"/>
      <c r="XX270"/>
      <c r="XY270"/>
      <c r="XZ270"/>
      <c r="YA270"/>
      <c r="YB270"/>
      <c r="YC270"/>
      <c r="YD270"/>
      <c r="YE270"/>
      <c r="YF270"/>
      <c r="YG270"/>
      <c r="YH270"/>
      <c r="YI270"/>
      <c r="YJ270"/>
      <c r="YK270"/>
      <c r="YL270"/>
      <c r="YM270"/>
      <c r="YN270"/>
      <c r="YO270"/>
      <c r="YP270"/>
      <c r="YQ270"/>
      <c r="YR270"/>
      <c r="YS270"/>
      <c r="YT270"/>
      <c r="YU270"/>
      <c r="YV270"/>
      <c r="YW270"/>
      <c r="YX270"/>
      <c r="YY270"/>
      <c r="YZ270"/>
      <c r="ZA270"/>
      <c r="ZB270"/>
      <c r="ZC270"/>
      <c r="ZD270"/>
      <c r="ZE270"/>
      <c r="ZF270"/>
      <c r="ZG270"/>
      <c r="ZH270"/>
      <c r="ZI270"/>
      <c r="ZJ270"/>
      <c r="ZK270"/>
      <c r="ZL270"/>
      <c r="ZM270"/>
      <c r="ZN270"/>
      <c r="ZO270"/>
      <c r="ZP270"/>
      <c r="ZQ270"/>
      <c r="ZR270"/>
      <c r="ZS270"/>
      <c r="ZT270"/>
      <c r="ZU270"/>
      <c r="ZV270"/>
      <c r="ZW270"/>
      <c r="ZX270"/>
      <c r="ZY270"/>
      <c r="ZZ270"/>
    </row>
    <row r="271" spans="1:702" s="18" customFormat="1">
      <c r="A271" s="149" t="s">
        <v>327</v>
      </c>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c r="LQ271"/>
      <c r="LR271"/>
      <c r="LS271"/>
      <c r="LT271"/>
      <c r="LU271"/>
      <c r="LV271"/>
      <c r="LW271"/>
      <c r="LX271"/>
      <c r="LY271"/>
      <c r="LZ271"/>
      <c r="MA271"/>
      <c r="MB271"/>
      <c r="MC271"/>
      <c r="MD271"/>
      <c r="ME271"/>
      <c r="MF271"/>
      <c r="MG271"/>
      <c r="MH271"/>
      <c r="MI271"/>
      <c r="MJ271"/>
      <c r="MK271"/>
      <c r="ML271"/>
      <c r="MM271"/>
      <c r="MN271"/>
      <c r="MO271"/>
      <c r="MP271"/>
      <c r="MQ271"/>
      <c r="MR271"/>
      <c r="MS271"/>
      <c r="MT271"/>
      <c r="MU271"/>
      <c r="MV271"/>
      <c r="MW271"/>
      <c r="MX271"/>
      <c r="MY271"/>
      <c r="MZ271"/>
      <c r="NA271"/>
      <c r="NB271"/>
      <c r="NC271"/>
      <c r="ND271"/>
      <c r="NE271"/>
      <c r="NF271"/>
      <c r="NG271"/>
      <c r="NH271"/>
      <c r="NI271"/>
      <c r="NJ271"/>
      <c r="NK271"/>
      <c r="NL271"/>
      <c r="NM271"/>
      <c r="NN271"/>
      <c r="NO271"/>
      <c r="NP271"/>
      <c r="NQ271"/>
      <c r="NR271"/>
      <c r="NS271"/>
      <c r="NT271"/>
      <c r="NU271"/>
      <c r="NV271"/>
      <c r="NW271"/>
      <c r="NX271"/>
      <c r="NY271"/>
      <c r="NZ271"/>
      <c r="OA271"/>
      <c r="OB271"/>
      <c r="OC271"/>
      <c r="OD271"/>
      <c r="OE271"/>
      <c r="OF271"/>
      <c r="OG271"/>
      <c r="OH271"/>
      <c r="OI271"/>
      <c r="OJ271"/>
      <c r="OK271"/>
      <c r="OL271"/>
      <c r="OM271"/>
      <c r="ON271"/>
      <c r="OO271"/>
      <c r="OP271"/>
      <c r="OQ271"/>
      <c r="OR271"/>
      <c r="OS271"/>
      <c r="OT271"/>
      <c r="OU271"/>
      <c r="OV271"/>
      <c r="OW271"/>
      <c r="OX271"/>
      <c r="OY271"/>
      <c r="OZ271"/>
      <c r="PA271"/>
      <c r="PB271"/>
      <c r="PC271"/>
      <c r="PD271"/>
      <c r="PE271"/>
      <c r="PF271"/>
      <c r="PG271"/>
      <c r="PH271"/>
      <c r="PI271"/>
      <c r="PJ271"/>
      <c r="PK271"/>
      <c r="PL271"/>
      <c r="PM271"/>
      <c r="PN271"/>
      <c r="PO271"/>
      <c r="PP271"/>
      <c r="PQ271"/>
      <c r="PR271"/>
      <c r="PS271"/>
      <c r="PT271"/>
      <c r="PU271"/>
      <c r="PV271"/>
      <c r="PW271"/>
      <c r="PX271"/>
      <c r="PY271"/>
      <c r="PZ271"/>
      <c r="QA271"/>
      <c r="QB271"/>
      <c r="QC271"/>
      <c r="QD271"/>
      <c r="QE271"/>
      <c r="QF271"/>
      <c r="QG271"/>
      <c r="QH271"/>
      <c r="QI271"/>
      <c r="QJ271"/>
      <c r="QK271"/>
      <c r="QL271"/>
      <c r="QM271"/>
      <c r="QN271"/>
      <c r="QO271"/>
      <c r="QP271"/>
      <c r="QQ271"/>
      <c r="QR271"/>
      <c r="QS271"/>
      <c r="QT271"/>
      <c r="QU271"/>
      <c r="QV271"/>
      <c r="QW271"/>
      <c r="QX271"/>
      <c r="QY271"/>
      <c r="QZ271"/>
      <c r="RA271"/>
      <c r="RB271"/>
      <c r="RC271"/>
      <c r="RD271"/>
      <c r="RE271"/>
      <c r="RF271"/>
      <c r="RG271"/>
      <c r="RH271"/>
      <c r="RI271"/>
      <c r="RJ271"/>
      <c r="RK271"/>
      <c r="RL271"/>
      <c r="RM271"/>
      <c r="RN271"/>
      <c r="RO271"/>
      <c r="RP271"/>
      <c r="RQ271"/>
      <c r="RR271"/>
      <c r="RS271"/>
      <c r="RT271"/>
      <c r="RU271"/>
      <c r="RV271"/>
      <c r="RW271"/>
      <c r="RX271"/>
      <c r="RY271"/>
      <c r="RZ271"/>
      <c r="SA271"/>
      <c r="SB271"/>
      <c r="SC271"/>
      <c r="SD271"/>
      <c r="SE271"/>
      <c r="SF271"/>
      <c r="SG271"/>
      <c r="SH271"/>
      <c r="SI271"/>
      <c r="SJ271"/>
      <c r="SK271"/>
      <c r="SL271"/>
      <c r="SM271"/>
      <c r="SN271"/>
      <c r="SO271"/>
      <c r="SP271"/>
      <c r="SQ271"/>
      <c r="SR271"/>
      <c r="SS271"/>
      <c r="ST271"/>
      <c r="SU271"/>
      <c r="SV271"/>
      <c r="SW271"/>
      <c r="SX271"/>
      <c r="SY271"/>
      <c r="SZ271"/>
      <c r="TA271"/>
      <c r="TB271"/>
      <c r="TC271"/>
      <c r="TD271"/>
      <c r="TE271"/>
      <c r="TF271"/>
      <c r="TG271"/>
      <c r="TH271"/>
      <c r="TI271"/>
      <c r="TJ271"/>
      <c r="TK271"/>
      <c r="TL271"/>
      <c r="TM271"/>
      <c r="TN271"/>
      <c r="TO271"/>
      <c r="TP271"/>
      <c r="TQ271"/>
      <c r="TR271"/>
      <c r="TS271"/>
      <c r="TT271"/>
      <c r="TU271"/>
      <c r="TV271"/>
      <c r="TW271"/>
      <c r="TX271"/>
      <c r="TY271"/>
      <c r="TZ271"/>
      <c r="UA271"/>
      <c r="UB271"/>
      <c r="UC271"/>
      <c r="UD271"/>
      <c r="UE271"/>
      <c r="UF271"/>
      <c r="UG271"/>
      <c r="UH271"/>
      <c r="UI271"/>
      <c r="UJ271"/>
      <c r="UK271"/>
      <c r="UL271"/>
      <c r="UM271"/>
      <c r="UN271"/>
      <c r="UO271"/>
      <c r="UP271"/>
      <c r="UQ271"/>
      <c r="UR271"/>
      <c r="US271"/>
      <c r="UT271"/>
      <c r="UU271"/>
      <c r="UV271"/>
      <c r="UW271"/>
      <c r="UX271"/>
      <c r="UY271"/>
      <c r="UZ271"/>
      <c r="VA271"/>
      <c r="VB271"/>
      <c r="VC271"/>
      <c r="VD271"/>
      <c r="VE271"/>
      <c r="VF271"/>
      <c r="VG271"/>
      <c r="VH271"/>
      <c r="VI271"/>
      <c r="VJ271"/>
      <c r="VK271"/>
      <c r="VL271"/>
      <c r="VM271"/>
      <c r="VN271"/>
      <c r="VO271"/>
      <c r="VP271"/>
      <c r="VQ271"/>
      <c r="VR271"/>
      <c r="VS271"/>
      <c r="VT271"/>
      <c r="VU271"/>
      <c r="VV271"/>
      <c r="VW271"/>
      <c r="VX271"/>
      <c r="VY271"/>
      <c r="VZ271"/>
      <c r="WA271"/>
      <c r="WB271"/>
      <c r="WC271"/>
      <c r="WD271"/>
      <c r="WE271"/>
      <c r="WF271"/>
      <c r="WG271"/>
      <c r="WH271"/>
      <c r="WI271"/>
      <c r="WJ271"/>
      <c r="WK271"/>
      <c r="WL271"/>
      <c r="WM271"/>
      <c r="WN271"/>
      <c r="WO271"/>
      <c r="WP271"/>
      <c r="WQ271"/>
      <c r="WR271"/>
      <c r="WS271"/>
      <c r="WT271"/>
      <c r="WU271"/>
      <c r="WV271"/>
      <c r="WW271"/>
      <c r="WX271"/>
      <c r="WY271"/>
      <c r="WZ271"/>
      <c r="XA271"/>
      <c r="XB271"/>
      <c r="XC271"/>
      <c r="XD271"/>
      <c r="XE271"/>
      <c r="XF271"/>
      <c r="XG271"/>
      <c r="XH271"/>
      <c r="XI271"/>
      <c r="XJ271"/>
      <c r="XK271"/>
      <c r="XL271"/>
      <c r="XM271"/>
      <c r="XN271"/>
      <c r="XO271"/>
      <c r="XP271"/>
      <c r="XQ271"/>
      <c r="XR271"/>
      <c r="XS271"/>
      <c r="XT271"/>
      <c r="XU271"/>
      <c r="XV271"/>
      <c r="XW271"/>
      <c r="XX271"/>
      <c r="XY271"/>
      <c r="XZ271"/>
      <c r="YA271"/>
      <c r="YB271"/>
      <c r="YC271"/>
      <c r="YD271"/>
      <c r="YE271"/>
      <c r="YF271"/>
      <c r="YG271"/>
      <c r="YH271"/>
      <c r="YI271"/>
      <c r="YJ271"/>
      <c r="YK271"/>
      <c r="YL271"/>
      <c r="YM271"/>
      <c r="YN271"/>
      <c r="YO271"/>
      <c r="YP271"/>
      <c r="YQ271"/>
      <c r="YR271"/>
      <c r="YS271"/>
      <c r="YT271"/>
      <c r="YU271"/>
      <c r="YV271"/>
      <c r="YW271"/>
      <c r="YX271"/>
      <c r="YY271"/>
      <c r="YZ271"/>
      <c r="ZA271"/>
      <c r="ZB271"/>
      <c r="ZC271"/>
      <c r="ZD271"/>
      <c r="ZE271"/>
      <c r="ZF271"/>
      <c r="ZG271"/>
      <c r="ZH271"/>
      <c r="ZI271"/>
      <c r="ZJ271"/>
      <c r="ZK271"/>
      <c r="ZL271"/>
      <c r="ZM271"/>
      <c r="ZN271"/>
      <c r="ZO271"/>
      <c r="ZP271"/>
      <c r="ZQ271"/>
      <c r="ZR271"/>
      <c r="ZS271"/>
      <c r="ZT271"/>
      <c r="ZU271"/>
      <c r="ZV271"/>
      <c r="ZW271"/>
      <c r="ZX271"/>
      <c r="ZY271"/>
      <c r="ZZ271"/>
    </row>
    <row r="272" spans="1:702" s="18" customFormat="1">
      <c r="A272" s="16" t="s">
        <v>175</v>
      </c>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c r="LQ272"/>
      <c r="LR272"/>
      <c r="LS272"/>
      <c r="LT272"/>
      <c r="LU272"/>
      <c r="LV272"/>
      <c r="LW272"/>
      <c r="LX272"/>
      <c r="LY272"/>
      <c r="LZ272"/>
      <c r="MA272"/>
      <c r="MB272"/>
      <c r="MC272"/>
      <c r="MD272"/>
      <c r="ME272"/>
      <c r="MF272"/>
      <c r="MG272"/>
      <c r="MH272"/>
      <c r="MI272"/>
      <c r="MJ272"/>
      <c r="MK272"/>
      <c r="ML272"/>
      <c r="MM272"/>
      <c r="MN272"/>
      <c r="MO272"/>
      <c r="MP272"/>
      <c r="MQ272"/>
      <c r="MR272"/>
      <c r="MS272"/>
      <c r="MT272"/>
      <c r="MU272"/>
      <c r="MV272"/>
      <c r="MW272"/>
      <c r="MX272"/>
      <c r="MY272"/>
      <c r="MZ272"/>
      <c r="NA272"/>
      <c r="NB272"/>
      <c r="NC272"/>
      <c r="ND272"/>
      <c r="NE272"/>
      <c r="NF272"/>
      <c r="NG272"/>
      <c r="NH272"/>
      <c r="NI272"/>
      <c r="NJ272"/>
      <c r="NK272"/>
      <c r="NL272"/>
      <c r="NM272"/>
      <c r="NN272"/>
      <c r="NO272"/>
      <c r="NP272"/>
      <c r="NQ272"/>
      <c r="NR272"/>
      <c r="NS272"/>
      <c r="NT272"/>
      <c r="NU272"/>
      <c r="NV272"/>
      <c r="NW272"/>
      <c r="NX272"/>
      <c r="NY272"/>
      <c r="NZ272"/>
      <c r="OA272"/>
      <c r="OB272"/>
      <c r="OC272"/>
      <c r="OD272"/>
      <c r="OE272"/>
      <c r="OF272"/>
      <c r="OG272"/>
      <c r="OH272"/>
      <c r="OI272"/>
      <c r="OJ272"/>
      <c r="OK272"/>
      <c r="OL272"/>
      <c r="OM272"/>
      <c r="ON272"/>
      <c r="OO272"/>
      <c r="OP272"/>
      <c r="OQ272"/>
      <c r="OR272"/>
      <c r="OS272"/>
      <c r="OT272"/>
      <c r="OU272"/>
      <c r="OV272"/>
      <c r="OW272"/>
      <c r="OX272"/>
      <c r="OY272"/>
      <c r="OZ272"/>
      <c r="PA272"/>
      <c r="PB272"/>
      <c r="PC272"/>
      <c r="PD272"/>
      <c r="PE272"/>
      <c r="PF272"/>
      <c r="PG272"/>
      <c r="PH272"/>
      <c r="PI272"/>
      <c r="PJ272"/>
      <c r="PK272"/>
      <c r="PL272"/>
      <c r="PM272"/>
      <c r="PN272"/>
      <c r="PO272"/>
      <c r="PP272"/>
      <c r="PQ272"/>
      <c r="PR272"/>
      <c r="PS272"/>
      <c r="PT272"/>
      <c r="PU272"/>
      <c r="PV272"/>
      <c r="PW272"/>
      <c r="PX272"/>
      <c r="PY272"/>
      <c r="PZ272"/>
      <c r="QA272"/>
      <c r="QB272"/>
      <c r="QC272"/>
      <c r="QD272"/>
      <c r="QE272"/>
      <c r="QF272"/>
      <c r="QG272"/>
      <c r="QH272"/>
      <c r="QI272"/>
      <c r="QJ272"/>
      <c r="QK272"/>
      <c r="QL272"/>
      <c r="QM272"/>
      <c r="QN272"/>
      <c r="QO272"/>
      <c r="QP272"/>
      <c r="QQ272"/>
      <c r="QR272"/>
      <c r="QS272"/>
      <c r="QT272"/>
      <c r="QU272"/>
      <c r="QV272"/>
      <c r="QW272"/>
      <c r="QX272"/>
      <c r="QY272"/>
      <c r="QZ272"/>
      <c r="RA272"/>
      <c r="RB272"/>
      <c r="RC272"/>
      <c r="RD272"/>
      <c r="RE272"/>
      <c r="RF272"/>
      <c r="RG272"/>
      <c r="RH272"/>
      <c r="RI272"/>
      <c r="RJ272"/>
      <c r="RK272"/>
      <c r="RL272"/>
      <c r="RM272"/>
      <c r="RN272"/>
      <c r="RO272"/>
      <c r="RP272"/>
      <c r="RQ272"/>
      <c r="RR272"/>
      <c r="RS272"/>
      <c r="RT272"/>
      <c r="RU272"/>
      <c r="RV272"/>
      <c r="RW272"/>
      <c r="RX272"/>
      <c r="RY272"/>
      <c r="RZ272"/>
      <c r="SA272"/>
      <c r="SB272"/>
      <c r="SC272"/>
      <c r="SD272"/>
      <c r="SE272"/>
      <c r="SF272"/>
      <c r="SG272"/>
      <c r="SH272"/>
      <c r="SI272"/>
      <c r="SJ272"/>
      <c r="SK272"/>
      <c r="SL272"/>
      <c r="SM272"/>
      <c r="SN272"/>
      <c r="SO272"/>
      <c r="SP272"/>
      <c r="SQ272"/>
      <c r="SR272"/>
      <c r="SS272"/>
      <c r="ST272"/>
      <c r="SU272"/>
      <c r="SV272"/>
      <c r="SW272"/>
      <c r="SX272"/>
      <c r="SY272"/>
      <c r="SZ272"/>
      <c r="TA272"/>
      <c r="TB272"/>
      <c r="TC272"/>
      <c r="TD272"/>
      <c r="TE272"/>
      <c r="TF272"/>
      <c r="TG272"/>
      <c r="TH272"/>
      <c r="TI272"/>
      <c r="TJ272"/>
      <c r="TK272"/>
      <c r="TL272"/>
      <c r="TM272"/>
      <c r="TN272"/>
      <c r="TO272"/>
      <c r="TP272"/>
      <c r="TQ272"/>
      <c r="TR272"/>
      <c r="TS272"/>
      <c r="TT272"/>
      <c r="TU272"/>
      <c r="TV272"/>
      <c r="TW272"/>
      <c r="TX272"/>
      <c r="TY272"/>
      <c r="TZ272"/>
      <c r="UA272"/>
      <c r="UB272"/>
      <c r="UC272"/>
      <c r="UD272"/>
      <c r="UE272"/>
      <c r="UF272"/>
      <c r="UG272"/>
      <c r="UH272"/>
      <c r="UI272"/>
      <c r="UJ272"/>
      <c r="UK272"/>
      <c r="UL272"/>
      <c r="UM272"/>
      <c r="UN272"/>
      <c r="UO272"/>
      <c r="UP272"/>
      <c r="UQ272"/>
      <c r="UR272"/>
      <c r="US272"/>
      <c r="UT272"/>
      <c r="UU272"/>
      <c r="UV272"/>
      <c r="UW272"/>
      <c r="UX272"/>
      <c r="UY272"/>
      <c r="UZ272"/>
      <c r="VA272"/>
      <c r="VB272"/>
      <c r="VC272"/>
      <c r="VD272"/>
      <c r="VE272"/>
      <c r="VF272"/>
      <c r="VG272"/>
      <c r="VH272"/>
      <c r="VI272"/>
      <c r="VJ272"/>
      <c r="VK272"/>
      <c r="VL272"/>
      <c r="VM272"/>
      <c r="VN272"/>
      <c r="VO272"/>
      <c r="VP272"/>
      <c r="VQ272"/>
      <c r="VR272"/>
      <c r="VS272"/>
      <c r="VT272"/>
      <c r="VU272"/>
      <c r="VV272"/>
      <c r="VW272"/>
      <c r="VX272"/>
      <c r="VY272"/>
      <c r="VZ272"/>
      <c r="WA272"/>
      <c r="WB272"/>
      <c r="WC272"/>
      <c r="WD272"/>
      <c r="WE272"/>
      <c r="WF272"/>
      <c r="WG272"/>
      <c r="WH272"/>
      <c r="WI272"/>
      <c r="WJ272"/>
      <c r="WK272"/>
      <c r="WL272"/>
      <c r="WM272"/>
      <c r="WN272"/>
      <c r="WO272"/>
      <c r="WP272"/>
      <c r="WQ272"/>
      <c r="WR272"/>
      <c r="WS272"/>
      <c r="WT272"/>
      <c r="WU272"/>
      <c r="WV272"/>
      <c r="WW272"/>
      <c r="WX272"/>
      <c r="WY272"/>
      <c r="WZ272"/>
      <c r="XA272"/>
      <c r="XB272"/>
      <c r="XC272"/>
      <c r="XD272"/>
      <c r="XE272"/>
      <c r="XF272"/>
      <c r="XG272"/>
      <c r="XH272"/>
      <c r="XI272"/>
      <c r="XJ272"/>
      <c r="XK272"/>
      <c r="XL272"/>
      <c r="XM272"/>
      <c r="XN272"/>
      <c r="XO272"/>
      <c r="XP272"/>
      <c r="XQ272"/>
      <c r="XR272"/>
      <c r="XS272"/>
      <c r="XT272"/>
      <c r="XU272"/>
      <c r="XV272"/>
      <c r="XW272"/>
      <c r="XX272"/>
      <c r="XY272"/>
      <c r="XZ272"/>
      <c r="YA272"/>
      <c r="YB272"/>
      <c r="YC272"/>
      <c r="YD272"/>
      <c r="YE272"/>
      <c r="YF272"/>
      <c r="YG272"/>
      <c r="YH272"/>
      <c r="YI272"/>
      <c r="YJ272"/>
      <c r="YK272"/>
      <c r="YL272"/>
      <c r="YM272"/>
      <c r="YN272"/>
      <c r="YO272"/>
      <c r="YP272"/>
      <c r="YQ272"/>
      <c r="YR272"/>
      <c r="YS272"/>
      <c r="YT272"/>
      <c r="YU272"/>
      <c r="YV272"/>
      <c r="YW272"/>
      <c r="YX272"/>
      <c r="YY272"/>
      <c r="YZ272"/>
      <c r="ZA272"/>
      <c r="ZB272"/>
      <c r="ZC272"/>
      <c r="ZD272"/>
      <c r="ZE272"/>
      <c r="ZF272"/>
      <c r="ZG272"/>
      <c r="ZH272"/>
      <c r="ZI272"/>
      <c r="ZJ272"/>
      <c r="ZK272"/>
      <c r="ZL272"/>
      <c r="ZM272"/>
      <c r="ZN272"/>
      <c r="ZO272"/>
      <c r="ZP272"/>
      <c r="ZQ272"/>
      <c r="ZR272"/>
      <c r="ZS272"/>
      <c r="ZT272"/>
      <c r="ZU272"/>
      <c r="ZV272"/>
      <c r="ZW272"/>
      <c r="ZX272"/>
      <c r="ZY272"/>
      <c r="ZZ272"/>
    </row>
    <row r="273" spans="1:702" s="18" customFormat="1">
      <c r="A273" s="16" t="s">
        <v>68</v>
      </c>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c r="LQ273"/>
      <c r="LR273"/>
      <c r="LS273"/>
      <c r="LT273"/>
      <c r="LU273"/>
      <c r="LV273"/>
      <c r="LW273"/>
      <c r="LX273"/>
      <c r="LY273"/>
      <c r="LZ273"/>
      <c r="MA273"/>
      <c r="MB273"/>
      <c r="MC273"/>
      <c r="MD273"/>
      <c r="ME273"/>
      <c r="MF273"/>
      <c r="MG273"/>
      <c r="MH273"/>
      <c r="MI273"/>
      <c r="MJ273"/>
      <c r="MK273"/>
      <c r="ML273"/>
      <c r="MM273"/>
      <c r="MN273"/>
      <c r="MO273"/>
      <c r="MP273"/>
      <c r="MQ273"/>
      <c r="MR273"/>
      <c r="MS273"/>
      <c r="MT273"/>
      <c r="MU273"/>
      <c r="MV273"/>
      <c r="MW273"/>
      <c r="MX273"/>
      <c r="MY273"/>
      <c r="MZ273"/>
      <c r="NA273"/>
      <c r="NB273"/>
      <c r="NC273"/>
      <c r="ND273"/>
      <c r="NE273"/>
      <c r="NF273"/>
      <c r="NG273"/>
      <c r="NH273"/>
      <c r="NI273"/>
      <c r="NJ273"/>
      <c r="NK273"/>
      <c r="NL273"/>
      <c r="NM273"/>
      <c r="NN273"/>
      <c r="NO273"/>
      <c r="NP273"/>
      <c r="NQ273"/>
      <c r="NR273"/>
      <c r="NS273"/>
      <c r="NT273"/>
      <c r="NU273"/>
      <c r="NV273"/>
      <c r="NW273"/>
      <c r="NX273"/>
      <c r="NY273"/>
      <c r="NZ273"/>
      <c r="OA273"/>
      <c r="OB273"/>
      <c r="OC273"/>
      <c r="OD273"/>
      <c r="OE273"/>
      <c r="OF273"/>
      <c r="OG273"/>
      <c r="OH273"/>
      <c r="OI273"/>
      <c r="OJ273"/>
      <c r="OK273"/>
      <c r="OL273"/>
      <c r="OM273"/>
      <c r="ON273"/>
      <c r="OO273"/>
      <c r="OP273"/>
      <c r="OQ273"/>
      <c r="OR273"/>
      <c r="OS273"/>
      <c r="OT273"/>
      <c r="OU273"/>
      <c r="OV273"/>
      <c r="OW273"/>
      <c r="OX273"/>
      <c r="OY273"/>
      <c r="OZ273"/>
      <c r="PA273"/>
      <c r="PB273"/>
      <c r="PC273"/>
      <c r="PD273"/>
      <c r="PE273"/>
      <c r="PF273"/>
      <c r="PG273"/>
      <c r="PH273"/>
      <c r="PI273"/>
      <c r="PJ273"/>
      <c r="PK273"/>
      <c r="PL273"/>
      <c r="PM273"/>
      <c r="PN273"/>
      <c r="PO273"/>
      <c r="PP273"/>
      <c r="PQ273"/>
      <c r="PR273"/>
      <c r="PS273"/>
      <c r="PT273"/>
      <c r="PU273"/>
      <c r="PV273"/>
      <c r="PW273"/>
      <c r="PX273"/>
      <c r="PY273"/>
      <c r="PZ273"/>
      <c r="QA273"/>
      <c r="QB273"/>
      <c r="QC273"/>
      <c r="QD273"/>
      <c r="QE273"/>
      <c r="QF273"/>
      <c r="QG273"/>
      <c r="QH273"/>
      <c r="QI273"/>
      <c r="QJ273"/>
      <c r="QK273"/>
      <c r="QL273"/>
      <c r="QM273"/>
      <c r="QN273"/>
      <c r="QO273"/>
      <c r="QP273"/>
      <c r="QQ273"/>
      <c r="QR273"/>
      <c r="QS273"/>
      <c r="QT273"/>
      <c r="QU273"/>
      <c r="QV273"/>
      <c r="QW273"/>
      <c r="QX273"/>
      <c r="QY273"/>
      <c r="QZ273"/>
      <c r="RA273"/>
      <c r="RB273"/>
      <c r="RC273"/>
      <c r="RD273"/>
      <c r="RE273"/>
      <c r="RF273"/>
      <c r="RG273"/>
      <c r="RH273"/>
      <c r="RI273"/>
      <c r="RJ273"/>
      <c r="RK273"/>
      <c r="RL273"/>
      <c r="RM273"/>
      <c r="RN273"/>
      <c r="RO273"/>
      <c r="RP273"/>
      <c r="RQ273"/>
      <c r="RR273"/>
      <c r="RS273"/>
      <c r="RT273"/>
      <c r="RU273"/>
      <c r="RV273"/>
      <c r="RW273"/>
      <c r="RX273"/>
      <c r="RY273"/>
      <c r="RZ273"/>
      <c r="SA273"/>
      <c r="SB273"/>
      <c r="SC273"/>
      <c r="SD273"/>
      <c r="SE273"/>
      <c r="SF273"/>
      <c r="SG273"/>
      <c r="SH273"/>
      <c r="SI273"/>
      <c r="SJ273"/>
      <c r="SK273"/>
      <c r="SL273"/>
      <c r="SM273"/>
      <c r="SN273"/>
      <c r="SO273"/>
      <c r="SP273"/>
      <c r="SQ273"/>
      <c r="SR273"/>
      <c r="SS273"/>
      <c r="ST273"/>
      <c r="SU273"/>
      <c r="SV273"/>
      <c r="SW273"/>
      <c r="SX273"/>
      <c r="SY273"/>
      <c r="SZ273"/>
      <c r="TA273"/>
      <c r="TB273"/>
      <c r="TC273"/>
      <c r="TD273"/>
      <c r="TE273"/>
      <c r="TF273"/>
      <c r="TG273"/>
      <c r="TH273"/>
      <c r="TI273"/>
      <c r="TJ273"/>
      <c r="TK273"/>
      <c r="TL273"/>
      <c r="TM273"/>
      <c r="TN273"/>
      <c r="TO273"/>
      <c r="TP273"/>
      <c r="TQ273"/>
      <c r="TR273"/>
      <c r="TS273"/>
      <c r="TT273"/>
      <c r="TU273"/>
      <c r="TV273"/>
      <c r="TW273"/>
      <c r="TX273"/>
      <c r="TY273"/>
      <c r="TZ273"/>
      <c r="UA273"/>
      <c r="UB273"/>
      <c r="UC273"/>
      <c r="UD273"/>
      <c r="UE273"/>
      <c r="UF273"/>
      <c r="UG273"/>
      <c r="UH273"/>
      <c r="UI273"/>
      <c r="UJ273"/>
      <c r="UK273"/>
      <c r="UL273"/>
      <c r="UM273"/>
      <c r="UN273"/>
      <c r="UO273"/>
      <c r="UP273"/>
      <c r="UQ273"/>
      <c r="UR273"/>
      <c r="US273"/>
      <c r="UT273"/>
      <c r="UU273"/>
      <c r="UV273"/>
      <c r="UW273"/>
      <c r="UX273"/>
      <c r="UY273"/>
      <c r="UZ273"/>
      <c r="VA273"/>
      <c r="VB273"/>
      <c r="VC273"/>
      <c r="VD273"/>
      <c r="VE273"/>
      <c r="VF273"/>
      <c r="VG273"/>
      <c r="VH273"/>
      <c r="VI273"/>
      <c r="VJ273"/>
      <c r="VK273"/>
      <c r="VL273"/>
      <c r="VM273"/>
      <c r="VN273"/>
      <c r="VO273"/>
      <c r="VP273"/>
      <c r="VQ273"/>
      <c r="VR273"/>
      <c r="VS273"/>
      <c r="VT273"/>
      <c r="VU273"/>
      <c r="VV273"/>
      <c r="VW273"/>
      <c r="VX273"/>
      <c r="VY273"/>
      <c r="VZ273"/>
      <c r="WA273"/>
      <c r="WB273"/>
      <c r="WC273"/>
      <c r="WD273"/>
      <c r="WE273"/>
      <c r="WF273"/>
      <c r="WG273"/>
      <c r="WH273"/>
      <c r="WI273"/>
      <c r="WJ273"/>
      <c r="WK273"/>
      <c r="WL273"/>
      <c r="WM273"/>
      <c r="WN273"/>
      <c r="WO273"/>
      <c r="WP273"/>
      <c r="WQ273"/>
      <c r="WR273"/>
      <c r="WS273"/>
      <c r="WT273"/>
      <c r="WU273"/>
      <c r="WV273"/>
      <c r="WW273"/>
      <c r="WX273"/>
      <c r="WY273"/>
      <c r="WZ273"/>
      <c r="XA273"/>
      <c r="XB273"/>
      <c r="XC273"/>
      <c r="XD273"/>
      <c r="XE273"/>
      <c r="XF273"/>
      <c r="XG273"/>
      <c r="XH273"/>
      <c r="XI273"/>
      <c r="XJ273"/>
      <c r="XK273"/>
      <c r="XL273"/>
      <c r="XM273"/>
      <c r="XN273"/>
      <c r="XO273"/>
      <c r="XP273"/>
      <c r="XQ273"/>
      <c r="XR273"/>
      <c r="XS273"/>
      <c r="XT273"/>
      <c r="XU273"/>
      <c r="XV273"/>
      <c r="XW273"/>
      <c r="XX273"/>
      <c r="XY273"/>
      <c r="XZ273"/>
      <c r="YA273"/>
      <c r="YB273"/>
      <c r="YC273"/>
      <c r="YD273"/>
      <c r="YE273"/>
      <c r="YF273"/>
      <c r="YG273"/>
      <c r="YH273"/>
      <c r="YI273"/>
      <c r="YJ273"/>
      <c r="YK273"/>
      <c r="YL273"/>
      <c r="YM273"/>
      <c r="YN273"/>
      <c r="YO273"/>
      <c r="YP273"/>
      <c r="YQ273"/>
      <c r="YR273"/>
      <c r="YS273"/>
      <c r="YT273"/>
      <c r="YU273"/>
      <c r="YV273"/>
      <c r="YW273"/>
      <c r="YX273"/>
      <c r="YY273"/>
      <c r="YZ273"/>
      <c r="ZA273"/>
      <c r="ZB273"/>
      <c r="ZC273"/>
      <c r="ZD273"/>
      <c r="ZE273"/>
      <c r="ZF273"/>
      <c r="ZG273"/>
      <c r="ZH273"/>
      <c r="ZI273"/>
      <c r="ZJ273"/>
      <c r="ZK273"/>
      <c r="ZL273"/>
      <c r="ZM273"/>
      <c r="ZN273"/>
      <c r="ZO273"/>
      <c r="ZP273"/>
      <c r="ZQ273"/>
      <c r="ZR273"/>
      <c r="ZS273"/>
      <c r="ZT273"/>
      <c r="ZU273"/>
      <c r="ZV273"/>
      <c r="ZW273"/>
      <c r="ZX273"/>
      <c r="ZY273"/>
      <c r="ZZ273"/>
    </row>
    <row r="274" spans="1:702" s="18" customFormat="1">
      <c r="A274" s="16" t="s">
        <v>69</v>
      </c>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c r="LQ274"/>
      <c r="LR274"/>
      <c r="LS274"/>
      <c r="LT274"/>
      <c r="LU274"/>
      <c r="LV274"/>
      <c r="LW274"/>
      <c r="LX274"/>
      <c r="LY274"/>
      <c r="LZ274"/>
      <c r="MA274"/>
      <c r="MB274"/>
      <c r="MC274"/>
      <c r="MD274"/>
      <c r="ME274"/>
      <c r="MF274"/>
      <c r="MG274"/>
      <c r="MH274"/>
      <c r="MI274"/>
      <c r="MJ274"/>
      <c r="MK274"/>
      <c r="ML274"/>
      <c r="MM274"/>
      <c r="MN274"/>
      <c r="MO274"/>
      <c r="MP274"/>
      <c r="MQ274"/>
      <c r="MR274"/>
      <c r="MS274"/>
      <c r="MT274"/>
      <c r="MU274"/>
      <c r="MV274"/>
      <c r="MW274"/>
      <c r="MX274"/>
      <c r="MY274"/>
      <c r="MZ274"/>
      <c r="NA274"/>
      <c r="NB274"/>
      <c r="NC274"/>
      <c r="ND274"/>
      <c r="NE274"/>
      <c r="NF274"/>
      <c r="NG274"/>
      <c r="NH274"/>
      <c r="NI274"/>
      <c r="NJ274"/>
      <c r="NK274"/>
      <c r="NL274"/>
      <c r="NM274"/>
      <c r="NN274"/>
      <c r="NO274"/>
      <c r="NP274"/>
      <c r="NQ274"/>
      <c r="NR274"/>
      <c r="NS274"/>
      <c r="NT274"/>
      <c r="NU274"/>
      <c r="NV274"/>
      <c r="NW274"/>
      <c r="NX274"/>
      <c r="NY274"/>
      <c r="NZ274"/>
      <c r="OA274"/>
      <c r="OB274"/>
      <c r="OC274"/>
      <c r="OD274"/>
      <c r="OE274"/>
      <c r="OF274"/>
      <c r="OG274"/>
      <c r="OH274"/>
      <c r="OI274"/>
      <c r="OJ274"/>
      <c r="OK274"/>
      <c r="OL274"/>
      <c r="OM274"/>
      <c r="ON274"/>
      <c r="OO274"/>
      <c r="OP274"/>
      <c r="OQ274"/>
      <c r="OR274"/>
      <c r="OS274"/>
      <c r="OT274"/>
      <c r="OU274"/>
      <c r="OV274"/>
      <c r="OW274"/>
      <c r="OX274"/>
      <c r="OY274"/>
      <c r="OZ274"/>
      <c r="PA274"/>
      <c r="PB274"/>
      <c r="PC274"/>
      <c r="PD274"/>
      <c r="PE274"/>
      <c r="PF274"/>
      <c r="PG274"/>
      <c r="PH274"/>
      <c r="PI274"/>
      <c r="PJ274"/>
      <c r="PK274"/>
      <c r="PL274"/>
      <c r="PM274"/>
      <c r="PN274"/>
      <c r="PO274"/>
      <c r="PP274"/>
      <c r="PQ274"/>
      <c r="PR274"/>
      <c r="PS274"/>
      <c r="PT274"/>
      <c r="PU274"/>
      <c r="PV274"/>
      <c r="PW274"/>
      <c r="PX274"/>
      <c r="PY274"/>
      <c r="PZ274"/>
      <c r="QA274"/>
      <c r="QB274"/>
      <c r="QC274"/>
      <c r="QD274"/>
      <c r="QE274"/>
      <c r="QF274"/>
      <c r="QG274"/>
      <c r="QH274"/>
      <c r="QI274"/>
      <c r="QJ274"/>
      <c r="QK274"/>
      <c r="QL274"/>
      <c r="QM274"/>
      <c r="QN274"/>
      <c r="QO274"/>
      <c r="QP274"/>
      <c r="QQ274"/>
      <c r="QR274"/>
      <c r="QS274"/>
      <c r="QT274"/>
      <c r="QU274"/>
      <c r="QV274"/>
      <c r="QW274"/>
      <c r="QX274"/>
      <c r="QY274"/>
      <c r="QZ274"/>
      <c r="RA274"/>
      <c r="RB274"/>
      <c r="RC274"/>
      <c r="RD274"/>
      <c r="RE274"/>
      <c r="RF274"/>
      <c r="RG274"/>
      <c r="RH274"/>
      <c r="RI274"/>
      <c r="RJ274"/>
      <c r="RK274"/>
      <c r="RL274"/>
      <c r="RM274"/>
      <c r="RN274"/>
      <c r="RO274"/>
      <c r="RP274"/>
      <c r="RQ274"/>
      <c r="RR274"/>
      <c r="RS274"/>
      <c r="RT274"/>
      <c r="RU274"/>
      <c r="RV274"/>
      <c r="RW274"/>
      <c r="RX274"/>
      <c r="RY274"/>
      <c r="RZ274"/>
      <c r="SA274"/>
      <c r="SB274"/>
      <c r="SC274"/>
      <c r="SD274"/>
      <c r="SE274"/>
      <c r="SF274"/>
      <c r="SG274"/>
      <c r="SH274"/>
      <c r="SI274"/>
      <c r="SJ274"/>
      <c r="SK274"/>
      <c r="SL274"/>
      <c r="SM274"/>
      <c r="SN274"/>
      <c r="SO274"/>
      <c r="SP274"/>
      <c r="SQ274"/>
      <c r="SR274"/>
      <c r="SS274"/>
      <c r="ST274"/>
      <c r="SU274"/>
      <c r="SV274"/>
      <c r="SW274"/>
      <c r="SX274"/>
      <c r="SY274"/>
      <c r="SZ274"/>
      <c r="TA274"/>
      <c r="TB274"/>
      <c r="TC274"/>
      <c r="TD274"/>
      <c r="TE274"/>
      <c r="TF274"/>
      <c r="TG274"/>
      <c r="TH274"/>
      <c r="TI274"/>
      <c r="TJ274"/>
      <c r="TK274"/>
      <c r="TL274"/>
      <c r="TM274"/>
      <c r="TN274"/>
      <c r="TO274"/>
      <c r="TP274"/>
      <c r="TQ274"/>
      <c r="TR274"/>
      <c r="TS274"/>
      <c r="TT274"/>
      <c r="TU274"/>
      <c r="TV274"/>
      <c r="TW274"/>
      <c r="TX274"/>
      <c r="TY274"/>
      <c r="TZ274"/>
      <c r="UA274"/>
      <c r="UB274"/>
      <c r="UC274"/>
      <c r="UD274"/>
      <c r="UE274"/>
      <c r="UF274"/>
      <c r="UG274"/>
      <c r="UH274"/>
      <c r="UI274"/>
      <c r="UJ274"/>
      <c r="UK274"/>
      <c r="UL274"/>
      <c r="UM274"/>
      <c r="UN274"/>
      <c r="UO274"/>
      <c r="UP274"/>
      <c r="UQ274"/>
      <c r="UR274"/>
      <c r="US274"/>
      <c r="UT274"/>
      <c r="UU274"/>
      <c r="UV274"/>
      <c r="UW274"/>
      <c r="UX274"/>
      <c r="UY274"/>
      <c r="UZ274"/>
      <c r="VA274"/>
      <c r="VB274"/>
      <c r="VC274"/>
      <c r="VD274"/>
      <c r="VE274"/>
      <c r="VF274"/>
      <c r="VG274"/>
      <c r="VH274"/>
      <c r="VI274"/>
      <c r="VJ274"/>
      <c r="VK274"/>
      <c r="VL274"/>
      <c r="VM274"/>
      <c r="VN274"/>
      <c r="VO274"/>
      <c r="VP274"/>
      <c r="VQ274"/>
      <c r="VR274"/>
      <c r="VS274"/>
      <c r="VT274"/>
      <c r="VU274"/>
      <c r="VV274"/>
      <c r="VW274"/>
      <c r="VX274"/>
      <c r="VY274"/>
      <c r="VZ274"/>
      <c r="WA274"/>
      <c r="WB274"/>
      <c r="WC274"/>
      <c r="WD274"/>
      <c r="WE274"/>
      <c r="WF274"/>
      <c r="WG274"/>
      <c r="WH274"/>
      <c r="WI274"/>
      <c r="WJ274"/>
      <c r="WK274"/>
      <c r="WL274"/>
      <c r="WM274"/>
      <c r="WN274"/>
      <c r="WO274"/>
      <c r="WP274"/>
      <c r="WQ274"/>
      <c r="WR274"/>
      <c r="WS274"/>
      <c r="WT274"/>
      <c r="WU274"/>
      <c r="WV274"/>
      <c r="WW274"/>
      <c r="WX274"/>
      <c r="WY274"/>
      <c r="WZ274"/>
      <c r="XA274"/>
      <c r="XB274"/>
      <c r="XC274"/>
      <c r="XD274"/>
      <c r="XE274"/>
      <c r="XF274"/>
      <c r="XG274"/>
      <c r="XH274"/>
      <c r="XI274"/>
      <c r="XJ274"/>
      <c r="XK274"/>
      <c r="XL274"/>
      <c r="XM274"/>
      <c r="XN274"/>
      <c r="XO274"/>
      <c r="XP274"/>
      <c r="XQ274"/>
      <c r="XR274"/>
      <c r="XS274"/>
      <c r="XT274"/>
      <c r="XU274"/>
      <c r="XV274"/>
      <c r="XW274"/>
      <c r="XX274"/>
      <c r="XY274"/>
      <c r="XZ274"/>
      <c r="YA274"/>
      <c r="YB274"/>
      <c r="YC274"/>
      <c r="YD274"/>
      <c r="YE274"/>
      <c r="YF274"/>
      <c r="YG274"/>
      <c r="YH274"/>
      <c r="YI274"/>
      <c r="YJ274"/>
      <c r="YK274"/>
      <c r="YL274"/>
      <c r="YM274"/>
      <c r="YN274"/>
      <c r="YO274"/>
      <c r="YP274"/>
      <c r="YQ274"/>
      <c r="YR274"/>
      <c r="YS274"/>
      <c r="YT274"/>
      <c r="YU274"/>
      <c r="YV274"/>
      <c r="YW274"/>
      <c r="YX274"/>
      <c r="YY274"/>
      <c r="YZ274"/>
      <c r="ZA274"/>
      <c r="ZB274"/>
      <c r="ZC274"/>
      <c r="ZD274"/>
      <c r="ZE274"/>
      <c r="ZF274"/>
      <c r="ZG274"/>
      <c r="ZH274"/>
      <c r="ZI274"/>
      <c r="ZJ274"/>
      <c r="ZK274"/>
      <c r="ZL274"/>
      <c r="ZM274"/>
      <c r="ZN274"/>
      <c r="ZO274"/>
      <c r="ZP274"/>
      <c r="ZQ274"/>
      <c r="ZR274"/>
      <c r="ZS274"/>
      <c r="ZT274"/>
      <c r="ZU274"/>
      <c r="ZV274"/>
      <c r="ZW274"/>
      <c r="ZX274"/>
      <c r="ZY274"/>
      <c r="ZZ274"/>
    </row>
    <row r="275" spans="1:702" s="18" customFormat="1">
      <c r="A275" s="16" t="s">
        <v>189</v>
      </c>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c r="LQ275"/>
      <c r="LR275"/>
      <c r="LS275"/>
      <c r="LT275"/>
      <c r="LU275"/>
      <c r="LV275"/>
      <c r="LW275"/>
      <c r="LX275"/>
      <c r="LY275"/>
      <c r="LZ275"/>
      <c r="MA275"/>
      <c r="MB275"/>
      <c r="MC275"/>
      <c r="MD275"/>
      <c r="ME275"/>
      <c r="MF275"/>
      <c r="MG275"/>
      <c r="MH275"/>
      <c r="MI275"/>
      <c r="MJ275"/>
      <c r="MK275"/>
      <c r="ML275"/>
      <c r="MM275"/>
      <c r="MN275"/>
      <c r="MO275"/>
      <c r="MP275"/>
      <c r="MQ275"/>
      <c r="MR275"/>
      <c r="MS275"/>
      <c r="MT275"/>
      <c r="MU275"/>
      <c r="MV275"/>
      <c r="MW275"/>
      <c r="MX275"/>
      <c r="MY275"/>
      <c r="MZ275"/>
      <c r="NA275"/>
      <c r="NB275"/>
      <c r="NC275"/>
      <c r="ND275"/>
      <c r="NE275"/>
      <c r="NF275"/>
      <c r="NG275"/>
      <c r="NH275"/>
      <c r="NI275"/>
      <c r="NJ275"/>
      <c r="NK275"/>
      <c r="NL275"/>
      <c r="NM275"/>
      <c r="NN275"/>
      <c r="NO275"/>
      <c r="NP275"/>
      <c r="NQ275"/>
      <c r="NR275"/>
      <c r="NS275"/>
      <c r="NT275"/>
      <c r="NU275"/>
      <c r="NV275"/>
      <c r="NW275"/>
      <c r="NX275"/>
      <c r="NY275"/>
      <c r="NZ275"/>
      <c r="OA275"/>
      <c r="OB275"/>
      <c r="OC275"/>
      <c r="OD275"/>
      <c r="OE275"/>
      <c r="OF275"/>
      <c r="OG275"/>
      <c r="OH275"/>
      <c r="OI275"/>
      <c r="OJ275"/>
      <c r="OK275"/>
      <c r="OL275"/>
      <c r="OM275"/>
      <c r="ON275"/>
      <c r="OO275"/>
      <c r="OP275"/>
      <c r="OQ275"/>
      <c r="OR275"/>
      <c r="OS275"/>
      <c r="OT275"/>
      <c r="OU275"/>
      <c r="OV275"/>
      <c r="OW275"/>
      <c r="OX275"/>
      <c r="OY275"/>
      <c r="OZ275"/>
      <c r="PA275"/>
      <c r="PB275"/>
      <c r="PC275"/>
      <c r="PD275"/>
      <c r="PE275"/>
      <c r="PF275"/>
      <c r="PG275"/>
      <c r="PH275"/>
      <c r="PI275"/>
      <c r="PJ275"/>
      <c r="PK275"/>
      <c r="PL275"/>
      <c r="PM275"/>
      <c r="PN275"/>
      <c r="PO275"/>
      <c r="PP275"/>
      <c r="PQ275"/>
      <c r="PR275"/>
      <c r="PS275"/>
      <c r="PT275"/>
      <c r="PU275"/>
      <c r="PV275"/>
      <c r="PW275"/>
      <c r="PX275"/>
      <c r="PY275"/>
      <c r="PZ275"/>
      <c r="QA275"/>
      <c r="QB275"/>
      <c r="QC275"/>
      <c r="QD275"/>
      <c r="QE275"/>
      <c r="QF275"/>
      <c r="QG275"/>
      <c r="QH275"/>
      <c r="QI275"/>
      <c r="QJ275"/>
      <c r="QK275"/>
      <c r="QL275"/>
      <c r="QM275"/>
      <c r="QN275"/>
      <c r="QO275"/>
      <c r="QP275"/>
      <c r="QQ275"/>
      <c r="QR275"/>
      <c r="QS275"/>
      <c r="QT275"/>
      <c r="QU275"/>
      <c r="QV275"/>
      <c r="QW275"/>
      <c r="QX275"/>
      <c r="QY275"/>
      <c r="QZ275"/>
      <c r="RA275"/>
      <c r="RB275"/>
      <c r="RC275"/>
      <c r="RD275"/>
      <c r="RE275"/>
      <c r="RF275"/>
      <c r="RG275"/>
      <c r="RH275"/>
      <c r="RI275"/>
      <c r="RJ275"/>
      <c r="RK275"/>
      <c r="RL275"/>
      <c r="RM275"/>
      <c r="RN275"/>
      <c r="RO275"/>
      <c r="RP275"/>
      <c r="RQ275"/>
      <c r="RR275"/>
      <c r="RS275"/>
      <c r="RT275"/>
      <c r="RU275"/>
      <c r="RV275"/>
      <c r="RW275"/>
      <c r="RX275"/>
      <c r="RY275"/>
      <c r="RZ275"/>
      <c r="SA275"/>
      <c r="SB275"/>
      <c r="SC275"/>
      <c r="SD275"/>
      <c r="SE275"/>
      <c r="SF275"/>
      <c r="SG275"/>
      <c r="SH275"/>
      <c r="SI275"/>
      <c r="SJ275"/>
      <c r="SK275"/>
      <c r="SL275"/>
      <c r="SM275"/>
      <c r="SN275"/>
      <c r="SO275"/>
      <c r="SP275"/>
      <c r="SQ275"/>
      <c r="SR275"/>
      <c r="SS275"/>
      <c r="ST275"/>
      <c r="SU275"/>
      <c r="SV275"/>
      <c r="SW275"/>
      <c r="SX275"/>
      <c r="SY275"/>
      <c r="SZ275"/>
      <c r="TA275"/>
      <c r="TB275"/>
      <c r="TC275"/>
      <c r="TD275"/>
      <c r="TE275"/>
      <c r="TF275"/>
      <c r="TG275"/>
      <c r="TH275"/>
      <c r="TI275"/>
      <c r="TJ275"/>
      <c r="TK275"/>
      <c r="TL275"/>
      <c r="TM275"/>
      <c r="TN275"/>
      <c r="TO275"/>
      <c r="TP275"/>
      <c r="TQ275"/>
      <c r="TR275"/>
      <c r="TS275"/>
      <c r="TT275"/>
      <c r="TU275"/>
      <c r="TV275"/>
      <c r="TW275"/>
      <c r="TX275"/>
      <c r="TY275"/>
      <c r="TZ275"/>
      <c r="UA275"/>
      <c r="UB275"/>
      <c r="UC275"/>
      <c r="UD275"/>
      <c r="UE275"/>
      <c r="UF275"/>
      <c r="UG275"/>
      <c r="UH275"/>
      <c r="UI275"/>
      <c r="UJ275"/>
      <c r="UK275"/>
      <c r="UL275"/>
      <c r="UM275"/>
      <c r="UN275"/>
      <c r="UO275"/>
      <c r="UP275"/>
      <c r="UQ275"/>
      <c r="UR275"/>
      <c r="US275"/>
      <c r="UT275"/>
      <c r="UU275"/>
      <c r="UV275"/>
      <c r="UW275"/>
      <c r="UX275"/>
      <c r="UY275"/>
      <c r="UZ275"/>
      <c r="VA275"/>
      <c r="VB275"/>
      <c r="VC275"/>
      <c r="VD275"/>
      <c r="VE275"/>
      <c r="VF275"/>
      <c r="VG275"/>
      <c r="VH275"/>
      <c r="VI275"/>
      <c r="VJ275"/>
      <c r="VK275"/>
      <c r="VL275"/>
      <c r="VM275"/>
      <c r="VN275"/>
      <c r="VO275"/>
      <c r="VP275"/>
      <c r="VQ275"/>
      <c r="VR275"/>
      <c r="VS275"/>
      <c r="VT275"/>
      <c r="VU275"/>
      <c r="VV275"/>
      <c r="VW275"/>
      <c r="VX275"/>
      <c r="VY275"/>
      <c r="VZ275"/>
      <c r="WA275"/>
      <c r="WB275"/>
      <c r="WC275"/>
      <c r="WD275"/>
      <c r="WE275"/>
      <c r="WF275"/>
      <c r="WG275"/>
      <c r="WH275"/>
      <c r="WI275"/>
      <c r="WJ275"/>
      <c r="WK275"/>
      <c r="WL275"/>
      <c r="WM275"/>
      <c r="WN275"/>
      <c r="WO275"/>
      <c r="WP275"/>
      <c r="WQ275"/>
      <c r="WR275"/>
      <c r="WS275"/>
      <c r="WT275"/>
      <c r="WU275"/>
      <c r="WV275"/>
      <c r="WW275"/>
      <c r="WX275"/>
      <c r="WY275"/>
      <c r="WZ275"/>
      <c r="XA275"/>
      <c r="XB275"/>
      <c r="XC275"/>
      <c r="XD275"/>
      <c r="XE275"/>
      <c r="XF275"/>
      <c r="XG275"/>
      <c r="XH275"/>
      <c r="XI275"/>
      <c r="XJ275"/>
      <c r="XK275"/>
      <c r="XL275"/>
      <c r="XM275"/>
      <c r="XN275"/>
      <c r="XO275"/>
      <c r="XP275"/>
      <c r="XQ275"/>
      <c r="XR275"/>
      <c r="XS275"/>
      <c r="XT275"/>
      <c r="XU275"/>
      <c r="XV275"/>
      <c r="XW275"/>
      <c r="XX275"/>
      <c r="XY275"/>
      <c r="XZ275"/>
      <c r="YA275"/>
      <c r="YB275"/>
      <c r="YC275"/>
      <c r="YD275"/>
      <c r="YE275"/>
      <c r="YF275"/>
      <c r="YG275"/>
      <c r="YH275"/>
      <c r="YI275"/>
      <c r="YJ275"/>
      <c r="YK275"/>
      <c r="YL275"/>
      <c r="YM275"/>
      <c r="YN275"/>
      <c r="YO275"/>
      <c r="YP275"/>
      <c r="YQ275"/>
      <c r="YR275"/>
      <c r="YS275"/>
      <c r="YT275"/>
      <c r="YU275"/>
      <c r="YV275"/>
      <c r="YW275"/>
      <c r="YX275"/>
      <c r="YY275"/>
      <c r="YZ275"/>
      <c r="ZA275"/>
      <c r="ZB275"/>
      <c r="ZC275"/>
      <c r="ZD275"/>
      <c r="ZE275"/>
      <c r="ZF275"/>
      <c r="ZG275"/>
      <c r="ZH275"/>
      <c r="ZI275"/>
      <c r="ZJ275"/>
      <c r="ZK275"/>
      <c r="ZL275"/>
      <c r="ZM275"/>
      <c r="ZN275"/>
      <c r="ZO275"/>
      <c r="ZP275"/>
      <c r="ZQ275"/>
      <c r="ZR275"/>
      <c r="ZS275"/>
      <c r="ZT275"/>
      <c r="ZU275"/>
      <c r="ZV275"/>
      <c r="ZW275"/>
      <c r="ZX275"/>
      <c r="ZY275"/>
      <c r="ZZ275"/>
    </row>
    <row r="276" spans="1:702" s="18" customFormat="1">
      <c r="A276" s="63" t="s">
        <v>326</v>
      </c>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c r="KT276"/>
      <c r="KU276"/>
      <c r="KV276"/>
      <c r="KW276"/>
      <c r="KX276"/>
      <c r="KY276"/>
      <c r="KZ276"/>
      <c r="LA276"/>
      <c r="LB276"/>
      <c r="LC276"/>
      <c r="LD276"/>
      <c r="LE276"/>
      <c r="LF276"/>
      <c r="LG276"/>
      <c r="LH276"/>
      <c r="LI276"/>
      <c r="LJ276"/>
      <c r="LK276"/>
      <c r="LL276"/>
      <c r="LM276"/>
      <c r="LN276"/>
      <c r="LO276"/>
      <c r="LP276"/>
      <c r="LQ276"/>
      <c r="LR276"/>
      <c r="LS276"/>
      <c r="LT276"/>
      <c r="LU276"/>
      <c r="LV276"/>
      <c r="LW276"/>
      <c r="LX276"/>
      <c r="LY276"/>
      <c r="LZ276"/>
      <c r="MA276"/>
      <c r="MB276"/>
      <c r="MC276"/>
      <c r="MD276"/>
      <c r="ME276"/>
      <c r="MF276"/>
      <c r="MG276"/>
      <c r="MH276"/>
      <c r="MI276"/>
      <c r="MJ276"/>
      <c r="MK276"/>
      <c r="ML276"/>
      <c r="MM276"/>
      <c r="MN276"/>
      <c r="MO276"/>
      <c r="MP276"/>
      <c r="MQ276"/>
      <c r="MR276"/>
      <c r="MS276"/>
      <c r="MT276"/>
      <c r="MU276"/>
      <c r="MV276"/>
      <c r="MW276"/>
      <c r="MX276"/>
      <c r="MY276"/>
      <c r="MZ276"/>
      <c r="NA276"/>
      <c r="NB276"/>
      <c r="NC276"/>
      <c r="ND276"/>
      <c r="NE276"/>
      <c r="NF276"/>
      <c r="NG276"/>
      <c r="NH276"/>
      <c r="NI276"/>
      <c r="NJ276"/>
      <c r="NK276"/>
      <c r="NL276"/>
      <c r="NM276"/>
      <c r="NN276"/>
      <c r="NO276"/>
      <c r="NP276"/>
      <c r="NQ276"/>
      <c r="NR276"/>
      <c r="NS276"/>
      <c r="NT276"/>
      <c r="NU276"/>
      <c r="NV276"/>
      <c r="NW276"/>
      <c r="NX276"/>
      <c r="NY276"/>
      <c r="NZ276"/>
      <c r="OA276"/>
      <c r="OB276"/>
      <c r="OC276"/>
      <c r="OD276"/>
      <c r="OE276"/>
      <c r="OF276"/>
      <c r="OG276"/>
      <c r="OH276"/>
      <c r="OI276"/>
      <c r="OJ276"/>
      <c r="OK276"/>
      <c r="OL276"/>
      <c r="OM276"/>
      <c r="ON276"/>
      <c r="OO276"/>
      <c r="OP276"/>
      <c r="OQ276"/>
      <c r="OR276"/>
      <c r="OS276"/>
      <c r="OT276"/>
      <c r="OU276"/>
      <c r="OV276"/>
      <c r="OW276"/>
      <c r="OX276"/>
      <c r="OY276"/>
      <c r="OZ276"/>
      <c r="PA276"/>
      <c r="PB276"/>
      <c r="PC276"/>
      <c r="PD276"/>
      <c r="PE276"/>
      <c r="PF276"/>
      <c r="PG276"/>
      <c r="PH276"/>
      <c r="PI276"/>
      <c r="PJ276"/>
      <c r="PK276"/>
      <c r="PL276"/>
      <c r="PM276"/>
      <c r="PN276"/>
      <c r="PO276"/>
      <c r="PP276"/>
      <c r="PQ276"/>
      <c r="PR276"/>
      <c r="PS276"/>
      <c r="PT276"/>
      <c r="PU276"/>
      <c r="PV276"/>
      <c r="PW276"/>
      <c r="PX276"/>
      <c r="PY276"/>
      <c r="PZ276"/>
      <c r="QA276"/>
      <c r="QB276"/>
      <c r="QC276"/>
      <c r="QD276"/>
      <c r="QE276"/>
      <c r="QF276"/>
      <c r="QG276"/>
      <c r="QH276"/>
      <c r="QI276"/>
      <c r="QJ276"/>
      <c r="QK276"/>
      <c r="QL276"/>
      <c r="QM276"/>
      <c r="QN276"/>
      <c r="QO276"/>
      <c r="QP276"/>
      <c r="QQ276"/>
      <c r="QR276"/>
      <c r="QS276"/>
      <c r="QT276"/>
      <c r="QU276"/>
      <c r="QV276"/>
      <c r="QW276"/>
      <c r="QX276"/>
      <c r="QY276"/>
      <c r="QZ276"/>
      <c r="RA276"/>
      <c r="RB276"/>
      <c r="RC276"/>
      <c r="RD276"/>
      <c r="RE276"/>
      <c r="RF276"/>
      <c r="RG276"/>
      <c r="RH276"/>
      <c r="RI276"/>
      <c r="RJ276"/>
      <c r="RK276"/>
      <c r="RL276"/>
      <c r="RM276"/>
      <c r="RN276"/>
      <c r="RO276"/>
      <c r="RP276"/>
      <c r="RQ276"/>
      <c r="RR276"/>
      <c r="RS276"/>
      <c r="RT276"/>
      <c r="RU276"/>
      <c r="RV276"/>
      <c r="RW276"/>
      <c r="RX276"/>
      <c r="RY276"/>
      <c r="RZ276"/>
      <c r="SA276"/>
      <c r="SB276"/>
      <c r="SC276"/>
      <c r="SD276"/>
      <c r="SE276"/>
      <c r="SF276"/>
      <c r="SG276"/>
      <c r="SH276"/>
      <c r="SI276"/>
      <c r="SJ276"/>
      <c r="SK276"/>
      <c r="SL276"/>
      <c r="SM276"/>
      <c r="SN276"/>
      <c r="SO276"/>
      <c r="SP276"/>
      <c r="SQ276"/>
      <c r="SR276"/>
      <c r="SS276"/>
      <c r="ST276"/>
      <c r="SU276"/>
      <c r="SV276"/>
      <c r="SW276"/>
      <c r="SX276"/>
      <c r="SY276"/>
      <c r="SZ276"/>
      <c r="TA276"/>
      <c r="TB276"/>
      <c r="TC276"/>
      <c r="TD276"/>
      <c r="TE276"/>
      <c r="TF276"/>
      <c r="TG276"/>
      <c r="TH276"/>
      <c r="TI276"/>
      <c r="TJ276"/>
      <c r="TK276"/>
      <c r="TL276"/>
      <c r="TM276"/>
      <c r="TN276"/>
      <c r="TO276"/>
      <c r="TP276"/>
      <c r="TQ276"/>
      <c r="TR276"/>
      <c r="TS276"/>
      <c r="TT276"/>
      <c r="TU276"/>
      <c r="TV276"/>
      <c r="TW276"/>
      <c r="TX276"/>
      <c r="TY276"/>
      <c r="TZ276"/>
      <c r="UA276"/>
      <c r="UB276"/>
      <c r="UC276"/>
      <c r="UD276"/>
      <c r="UE276"/>
      <c r="UF276"/>
      <c r="UG276"/>
      <c r="UH276"/>
      <c r="UI276"/>
      <c r="UJ276"/>
      <c r="UK276"/>
      <c r="UL276"/>
      <c r="UM276"/>
      <c r="UN276"/>
      <c r="UO276"/>
      <c r="UP276"/>
      <c r="UQ276"/>
      <c r="UR276"/>
      <c r="US276"/>
      <c r="UT276"/>
      <c r="UU276"/>
      <c r="UV276"/>
      <c r="UW276"/>
      <c r="UX276"/>
      <c r="UY276"/>
      <c r="UZ276"/>
      <c r="VA276"/>
      <c r="VB276"/>
      <c r="VC276"/>
      <c r="VD276"/>
      <c r="VE276"/>
      <c r="VF276"/>
      <c r="VG276"/>
      <c r="VH276"/>
      <c r="VI276"/>
      <c r="VJ276"/>
      <c r="VK276"/>
      <c r="VL276"/>
      <c r="VM276"/>
      <c r="VN276"/>
      <c r="VO276"/>
      <c r="VP276"/>
      <c r="VQ276"/>
      <c r="VR276"/>
      <c r="VS276"/>
      <c r="VT276"/>
      <c r="VU276"/>
      <c r="VV276"/>
      <c r="VW276"/>
      <c r="VX276"/>
      <c r="VY276"/>
      <c r="VZ276"/>
      <c r="WA276"/>
      <c r="WB276"/>
      <c r="WC276"/>
      <c r="WD276"/>
      <c r="WE276"/>
      <c r="WF276"/>
      <c r="WG276"/>
      <c r="WH276"/>
      <c r="WI276"/>
      <c r="WJ276"/>
      <c r="WK276"/>
      <c r="WL276"/>
      <c r="WM276"/>
      <c r="WN276"/>
      <c r="WO276"/>
      <c r="WP276"/>
      <c r="WQ276"/>
      <c r="WR276"/>
      <c r="WS276"/>
      <c r="WT276"/>
      <c r="WU276"/>
      <c r="WV276"/>
      <c r="WW276"/>
      <c r="WX276"/>
      <c r="WY276"/>
      <c r="WZ276"/>
      <c r="XA276"/>
      <c r="XB276"/>
      <c r="XC276"/>
      <c r="XD276"/>
      <c r="XE276"/>
      <c r="XF276"/>
      <c r="XG276"/>
      <c r="XH276"/>
      <c r="XI276"/>
      <c r="XJ276"/>
      <c r="XK276"/>
      <c r="XL276"/>
      <c r="XM276"/>
      <c r="XN276"/>
      <c r="XO276"/>
      <c r="XP276"/>
      <c r="XQ276"/>
      <c r="XR276"/>
      <c r="XS276"/>
      <c r="XT276"/>
      <c r="XU276"/>
      <c r="XV276"/>
      <c r="XW276"/>
      <c r="XX276"/>
      <c r="XY276"/>
      <c r="XZ276"/>
      <c r="YA276"/>
      <c r="YB276"/>
      <c r="YC276"/>
      <c r="YD276"/>
      <c r="YE276"/>
      <c r="YF276"/>
      <c r="YG276"/>
      <c r="YH276"/>
      <c r="YI276"/>
      <c r="YJ276"/>
      <c r="YK276"/>
      <c r="YL276"/>
      <c r="YM276"/>
      <c r="YN276"/>
      <c r="YO276"/>
      <c r="YP276"/>
      <c r="YQ276"/>
      <c r="YR276"/>
      <c r="YS276"/>
      <c r="YT276"/>
      <c r="YU276"/>
      <c r="YV276"/>
      <c r="YW276"/>
      <c r="YX276"/>
      <c r="YY276"/>
      <c r="YZ276"/>
      <c r="ZA276"/>
      <c r="ZB276"/>
      <c r="ZC276"/>
      <c r="ZD276"/>
      <c r="ZE276"/>
      <c r="ZF276"/>
      <c r="ZG276"/>
      <c r="ZH276"/>
      <c r="ZI276"/>
      <c r="ZJ276"/>
      <c r="ZK276"/>
      <c r="ZL276"/>
      <c r="ZM276"/>
      <c r="ZN276"/>
      <c r="ZO276"/>
      <c r="ZP276"/>
      <c r="ZQ276"/>
      <c r="ZR276"/>
      <c r="ZS276"/>
      <c r="ZT276"/>
      <c r="ZU276"/>
      <c r="ZV276"/>
      <c r="ZW276"/>
      <c r="ZX276"/>
      <c r="ZY276"/>
      <c r="ZZ276"/>
    </row>
    <row r="277" spans="1:702" s="18" customFormat="1">
      <c r="A277" s="149" t="s">
        <v>327</v>
      </c>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c r="KT277"/>
      <c r="KU277"/>
      <c r="KV277"/>
      <c r="KW277"/>
      <c r="KX277"/>
      <c r="KY277"/>
      <c r="KZ277"/>
      <c r="LA277"/>
      <c r="LB277"/>
      <c r="LC277"/>
      <c r="LD277"/>
      <c r="LE277"/>
      <c r="LF277"/>
      <c r="LG277"/>
      <c r="LH277"/>
      <c r="LI277"/>
      <c r="LJ277"/>
      <c r="LK277"/>
      <c r="LL277"/>
      <c r="LM277"/>
      <c r="LN277"/>
      <c r="LO277"/>
      <c r="LP277"/>
      <c r="LQ277"/>
      <c r="LR277"/>
      <c r="LS277"/>
      <c r="LT277"/>
      <c r="LU277"/>
      <c r="LV277"/>
      <c r="LW277"/>
      <c r="LX277"/>
      <c r="LY277"/>
      <c r="LZ277"/>
      <c r="MA277"/>
      <c r="MB277"/>
      <c r="MC277"/>
      <c r="MD277"/>
      <c r="ME277"/>
      <c r="MF277"/>
      <c r="MG277"/>
      <c r="MH277"/>
      <c r="MI277"/>
      <c r="MJ277"/>
      <c r="MK277"/>
      <c r="ML277"/>
      <c r="MM277"/>
      <c r="MN277"/>
      <c r="MO277"/>
      <c r="MP277"/>
      <c r="MQ277"/>
      <c r="MR277"/>
      <c r="MS277"/>
      <c r="MT277"/>
      <c r="MU277"/>
      <c r="MV277"/>
      <c r="MW277"/>
      <c r="MX277"/>
      <c r="MY277"/>
      <c r="MZ277"/>
      <c r="NA277"/>
      <c r="NB277"/>
      <c r="NC277"/>
      <c r="ND277"/>
      <c r="NE277"/>
      <c r="NF277"/>
      <c r="NG277"/>
      <c r="NH277"/>
      <c r="NI277"/>
      <c r="NJ277"/>
      <c r="NK277"/>
      <c r="NL277"/>
      <c r="NM277"/>
      <c r="NN277"/>
      <c r="NO277"/>
      <c r="NP277"/>
      <c r="NQ277"/>
      <c r="NR277"/>
      <c r="NS277"/>
      <c r="NT277"/>
      <c r="NU277"/>
      <c r="NV277"/>
      <c r="NW277"/>
      <c r="NX277"/>
      <c r="NY277"/>
      <c r="NZ277"/>
      <c r="OA277"/>
      <c r="OB277"/>
      <c r="OC277"/>
      <c r="OD277"/>
      <c r="OE277"/>
      <c r="OF277"/>
      <c r="OG277"/>
      <c r="OH277"/>
      <c r="OI277"/>
      <c r="OJ277"/>
      <c r="OK277"/>
      <c r="OL277"/>
      <c r="OM277"/>
      <c r="ON277"/>
      <c r="OO277"/>
      <c r="OP277"/>
      <c r="OQ277"/>
      <c r="OR277"/>
      <c r="OS277"/>
      <c r="OT277"/>
      <c r="OU277"/>
      <c r="OV277"/>
      <c r="OW277"/>
      <c r="OX277"/>
      <c r="OY277"/>
      <c r="OZ277"/>
      <c r="PA277"/>
      <c r="PB277"/>
      <c r="PC277"/>
      <c r="PD277"/>
      <c r="PE277"/>
      <c r="PF277"/>
      <c r="PG277"/>
      <c r="PH277"/>
      <c r="PI277"/>
      <c r="PJ277"/>
      <c r="PK277"/>
      <c r="PL277"/>
      <c r="PM277"/>
      <c r="PN277"/>
      <c r="PO277"/>
      <c r="PP277"/>
      <c r="PQ277"/>
      <c r="PR277"/>
      <c r="PS277"/>
      <c r="PT277"/>
      <c r="PU277"/>
      <c r="PV277"/>
      <c r="PW277"/>
      <c r="PX277"/>
      <c r="PY277"/>
      <c r="PZ277"/>
      <c r="QA277"/>
      <c r="QB277"/>
      <c r="QC277"/>
      <c r="QD277"/>
      <c r="QE277"/>
      <c r="QF277"/>
      <c r="QG277"/>
      <c r="QH277"/>
      <c r="QI277"/>
      <c r="QJ277"/>
      <c r="QK277"/>
      <c r="QL277"/>
      <c r="QM277"/>
      <c r="QN277"/>
      <c r="QO277"/>
      <c r="QP277"/>
      <c r="QQ277"/>
      <c r="QR277"/>
      <c r="QS277"/>
      <c r="QT277"/>
      <c r="QU277"/>
      <c r="QV277"/>
      <c r="QW277"/>
      <c r="QX277"/>
      <c r="QY277"/>
      <c r="QZ277"/>
      <c r="RA277"/>
      <c r="RB277"/>
      <c r="RC277"/>
      <c r="RD277"/>
      <c r="RE277"/>
      <c r="RF277"/>
      <c r="RG277"/>
      <c r="RH277"/>
      <c r="RI277"/>
      <c r="RJ277"/>
      <c r="RK277"/>
      <c r="RL277"/>
      <c r="RM277"/>
      <c r="RN277"/>
      <c r="RO277"/>
      <c r="RP277"/>
      <c r="RQ277"/>
      <c r="RR277"/>
      <c r="RS277"/>
      <c r="RT277"/>
      <c r="RU277"/>
      <c r="RV277"/>
      <c r="RW277"/>
      <c r="RX277"/>
      <c r="RY277"/>
      <c r="RZ277"/>
      <c r="SA277"/>
      <c r="SB277"/>
      <c r="SC277"/>
      <c r="SD277"/>
      <c r="SE277"/>
      <c r="SF277"/>
      <c r="SG277"/>
      <c r="SH277"/>
      <c r="SI277"/>
      <c r="SJ277"/>
      <c r="SK277"/>
      <c r="SL277"/>
      <c r="SM277"/>
      <c r="SN277"/>
      <c r="SO277"/>
      <c r="SP277"/>
      <c r="SQ277"/>
      <c r="SR277"/>
      <c r="SS277"/>
      <c r="ST277"/>
      <c r="SU277"/>
      <c r="SV277"/>
      <c r="SW277"/>
      <c r="SX277"/>
      <c r="SY277"/>
      <c r="SZ277"/>
      <c r="TA277"/>
      <c r="TB277"/>
      <c r="TC277"/>
      <c r="TD277"/>
      <c r="TE277"/>
      <c r="TF277"/>
      <c r="TG277"/>
      <c r="TH277"/>
      <c r="TI277"/>
      <c r="TJ277"/>
      <c r="TK277"/>
      <c r="TL277"/>
      <c r="TM277"/>
      <c r="TN277"/>
      <c r="TO277"/>
      <c r="TP277"/>
      <c r="TQ277"/>
      <c r="TR277"/>
      <c r="TS277"/>
      <c r="TT277"/>
      <c r="TU277"/>
      <c r="TV277"/>
      <c r="TW277"/>
      <c r="TX277"/>
      <c r="TY277"/>
      <c r="TZ277"/>
      <c r="UA277"/>
      <c r="UB277"/>
      <c r="UC277"/>
      <c r="UD277"/>
      <c r="UE277"/>
      <c r="UF277"/>
      <c r="UG277"/>
      <c r="UH277"/>
      <c r="UI277"/>
      <c r="UJ277"/>
      <c r="UK277"/>
      <c r="UL277"/>
      <c r="UM277"/>
      <c r="UN277"/>
      <c r="UO277"/>
      <c r="UP277"/>
      <c r="UQ277"/>
      <c r="UR277"/>
      <c r="US277"/>
      <c r="UT277"/>
      <c r="UU277"/>
      <c r="UV277"/>
      <c r="UW277"/>
      <c r="UX277"/>
      <c r="UY277"/>
      <c r="UZ277"/>
      <c r="VA277"/>
      <c r="VB277"/>
      <c r="VC277"/>
      <c r="VD277"/>
      <c r="VE277"/>
      <c r="VF277"/>
      <c r="VG277"/>
      <c r="VH277"/>
      <c r="VI277"/>
      <c r="VJ277"/>
      <c r="VK277"/>
      <c r="VL277"/>
      <c r="VM277"/>
      <c r="VN277"/>
      <c r="VO277"/>
      <c r="VP277"/>
      <c r="VQ277"/>
      <c r="VR277"/>
      <c r="VS277"/>
      <c r="VT277"/>
      <c r="VU277"/>
      <c r="VV277"/>
      <c r="VW277"/>
      <c r="VX277"/>
      <c r="VY277"/>
      <c r="VZ277"/>
      <c r="WA277"/>
      <c r="WB277"/>
      <c r="WC277"/>
      <c r="WD277"/>
      <c r="WE277"/>
      <c r="WF277"/>
      <c r="WG277"/>
      <c r="WH277"/>
      <c r="WI277"/>
      <c r="WJ277"/>
      <c r="WK277"/>
      <c r="WL277"/>
      <c r="WM277"/>
      <c r="WN277"/>
      <c r="WO277"/>
      <c r="WP277"/>
      <c r="WQ277"/>
      <c r="WR277"/>
      <c r="WS277"/>
      <c r="WT277"/>
      <c r="WU277"/>
      <c r="WV277"/>
      <c r="WW277"/>
      <c r="WX277"/>
      <c r="WY277"/>
      <c r="WZ277"/>
      <c r="XA277"/>
      <c r="XB277"/>
      <c r="XC277"/>
      <c r="XD277"/>
      <c r="XE277"/>
      <c r="XF277"/>
      <c r="XG277"/>
      <c r="XH277"/>
      <c r="XI277"/>
      <c r="XJ277"/>
      <c r="XK277"/>
      <c r="XL277"/>
      <c r="XM277"/>
      <c r="XN277"/>
      <c r="XO277"/>
      <c r="XP277"/>
      <c r="XQ277"/>
      <c r="XR277"/>
      <c r="XS277"/>
      <c r="XT277"/>
      <c r="XU277"/>
      <c r="XV277"/>
      <c r="XW277"/>
      <c r="XX277"/>
      <c r="XY277"/>
      <c r="XZ277"/>
      <c r="YA277"/>
      <c r="YB277"/>
      <c r="YC277"/>
      <c r="YD277"/>
      <c r="YE277"/>
      <c r="YF277"/>
      <c r="YG277"/>
      <c r="YH277"/>
      <c r="YI277"/>
      <c r="YJ277"/>
      <c r="YK277"/>
      <c r="YL277"/>
      <c r="YM277"/>
      <c r="YN277"/>
      <c r="YO277"/>
      <c r="YP277"/>
      <c r="YQ277"/>
      <c r="YR277"/>
      <c r="YS277"/>
      <c r="YT277"/>
      <c r="YU277"/>
      <c r="YV277"/>
      <c r="YW277"/>
      <c r="YX277"/>
      <c r="YY277"/>
      <c r="YZ277"/>
      <c r="ZA277"/>
      <c r="ZB277"/>
      <c r="ZC277"/>
      <c r="ZD277"/>
      <c r="ZE277"/>
      <c r="ZF277"/>
      <c r="ZG277"/>
      <c r="ZH277"/>
      <c r="ZI277"/>
      <c r="ZJ277"/>
      <c r="ZK277"/>
      <c r="ZL277"/>
      <c r="ZM277"/>
      <c r="ZN277"/>
      <c r="ZO277"/>
      <c r="ZP277"/>
      <c r="ZQ277"/>
      <c r="ZR277"/>
      <c r="ZS277"/>
      <c r="ZT277"/>
      <c r="ZU277"/>
      <c r="ZV277"/>
      <c r="ZW277"/>
      <c r="ZX277"/>
      <c r="ZY277"/>
      <c r="ZZ277"/>
    </row>
    <row r="278" spans="1:702" s="18" customFormat="1">
      <c r="A278" s="16" t="s">
        <v>175</v>
      </c>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c r="KT278"/>
      <c r="KU278"/>
      <c r="KV278"/>
      <c r="KW278"/>
      <c r="KX278"/>
      <c r="KY278"/>
      <c r="KZ278"/>
      <c r="LA278"/>
      <c r="LB278"/>
      <c r="LC278"/>
      <c r="LD278"/>
      <c r="LE278"/>
      <c r="LF278"/>
      <c r="LG278"/>
      <c r="LH278"/>
      <c r="LI278"/>
      <c r="LJ278"/>
      <c r="LK278"/>
      <c r="LL278"/>
      <c r="LM278"/>
      <c r="LN278"/>
      <c r="LO278"/>
      <c r="LP278"/>
      <c r="LQ278"/>
      <c r="LR278"/>
      <c r="LS278"/>
      <c r="LT278"/>
      <c r="LU278"/>
      <c r="LV278"/>
      <c r="LW278"/>
      <c r="LX278"/>
      <c r="LY278"/>
      <c r="LZ278"/>
      <c r="MA278"/>
      <c r="MB278"/>
      <c r="MC278"/>
      <c r="MD278"/>
      <c r="ME278"/>
      <c r="MF278"/>
      <c r="MG278"/>
      <c r="MH278"/>
      <c r="MI278"/>
      <c r="MJ278"/>
      <c r="MK278"/>
      <c r="ML278"/>
      <c r="MM278"/>
      <c r="MN278"/>
      <c r="MO278"/>
      <c r="MP278"/>
      <c r="MQ278"/>
      <c r="MR278"/>
      <c r="MS278"/>
      <c r="MT278"/>
      <c r="MU278"/>
      <c r="MV278"/>
      <c r="MW278"/>
      <c r="MX278"/>
      <c r="MY278"/>
      <c r="MZ278"/>
      <c r="NA278"/>
      <c r="NB278"/>
      <c r="NC278"/>
      <c r="ND278"/>
      <c r="NE278"/>
      <c r="NF278"/>
      <c r="NG278"/>
      <c r="NH278"/>
      <c r="NI278"/>
      <c r="NJ278"/>
      <c r="NK278"/>
      <c r="NL278"/>
      <c r="NM278"/>
      <c r="NN278"/>
      <c r="NO278"/>
      <c r="NP278"/>
      <c r="NQ278"/>
      <c r="NR278"/>
      <c r="NS278"/>
      <c r="NT278"/>
      <c r="NU278"/>
      <c r="NV278"/>
      <c r="NW278"/>
      <c r="NX278"/>
      <c r="NY278"/>
      <c r="NZ278"/>
      <c r="OA278"/>
      <c r="OB278"/>
      <c r="OC278"/>
      <c r="OD278"/>
      <c r="OE278"/>
      <c r="OF278"/>
      <c r="OG278"/>
      <c r="OH278"/>
      <c r="OI278"/>
      <c r="OJ278"/>
      <c r="OK278"/>
      <c r="OL278"/>
      <c r="OM278"/>
      <c r="ON278"/>
      <c r="OO278"/>
      <c r="OP278"/>
      <c r="OQ278"/>
      <c r="OR278"/>
      <c r="OS278"/>
      <c r="OT278"/>
      <c r="OU278"/>
      <c r="OV278"/>
      <c r="OW278"/>
      <c r="OX278"/>
      <c r="OY278"/>
      <c r="OZ278"/>
      <c r="PA278"/>
      <c r="PB278"/>
      <c r="PC278"/>
      <c r="PD278"/>
      <c r="PE278"/>
      <c r="PF278"/>
      <c r="PG278"/>
      <c r="PH278"/>
      <c r="PI278"/>
      <c r="PJ278"/>
      <c r="PK278"/>
      <c r="PL278"/>
      <c r="PM278"/>
      <c r="PN278"/>
      <c r="PO278"/>
      <c r="PP278"/>
      <c r="PQ278"/>
      <c r="PR278"/>
      <c r="PS278"/>
      <c r="PT278"/>
      <c r="PU278"/>
      <c r="PV278"/>
      <c r="PW278"/>
      <c r="PX278"/>
      <c r="PY278"/>
      <c r="PZ278"/>
      <c r="QA278"/>
      <c r="QB278"/>
      <c r="QC278"/>
      <c r="QD278"/>
      <c r="QE278"/>
      <c r="QF278"/>
      <c r="QG278"/>
      <c r="QH278"/>
      <c r="QI278"/>
      <c r="QJ278"/>
      <c r="QK278"/>
      <c r="QL278"/>
      <c r="QM278"/>
      <c r="QN278"/>
      <c r="QO278"/>
      <c r="QP278"/>
      <c r="QQ278"/>
      <c r="QR278"/>
      <c r="QS278"/>
      <c r="QT278"/>
      <c r="QU278"/>
      <c r="QV278"/>
      <c r="QW278"/>
      <c r="QX278"/>
      <c r="QY278"/>
      <c r="QZ278"/>
      <c r="RA278"/>
      <c r="RB278"/>
      <c r="RC278"/>
      <c r="RD278"/>
      <c r="RE278"/>
      <c r="RF278"/>
      <c r="RG278"/>
      <c r="RH278"/>
      <c r="RI278"/>
      <c r="RJ278"/>
      <c r="RK278"/>
      <c r="RL278"/>
      <c r="RM278"/>
      <c r="RN278"/>
      <c r="RO278"/>
      <c r="RP278"/>
      <c r="RQ278"/>
      <c r="RR278"/>
      <c r="RS278"/>
      <c r="RT278"/>
      <c r="RU278"/>
      <c r="RV278"/>
      <c r="RW278"/>
      <c r="RX278"/>
      <c r="RY278"/>
      <c r="RZ278"/>
      <c r="SA278"/>
      <c r="SB278"/>
      <c r="SC278"/>
      <c r="SD278"/>
      <c r="SE278"/>
      <c r="SF278"/>
      <c r="SG278"/>
      <c r="SH278"/>
      <c r="SI278"/>
      <c r="SJ278"/>
      <c r="SK278"/>
      <c r="SL278"/>
      <c r="SM278"/>
      <c r="SN278"/>
      <c r="SO278"/>
      <c r="SP278"/>
      <c r="SQ278"/>
      <c r="SR278"/>
      <c r="SS278"/>
      <c r="ST278"/>
      <c r="SU278"/>
      <c r="SV278"/>
      <c r="SW278"/>
      <c r="SX278"/>
      <c r="SY278"/>
      <c r="SZ278"/>
      <c r="TA278"/>
      <c r="TB278"/>
      <c r="TC278"/>
      <c r="TD278"/>
      <c r="TE278"/>
      <c r="TF278"/>
      <c r="TG278"/>
      <c r="TH278"/>
      <c r="TI278"/>
      <c r="TJ278"/>
      <c r="TK278"/>
      <c r="TL278"/>
      <c r="TM278"/>
      <c r="TN278"/>
      <c r="TO278"/>
      <c r="TP278"/>
      <c r="TQ278"/>
      <c r="TR278"/>
      <c r="TS278"/>
      <c r="TT278"/>
      <c r="TU278"/>
      <c r="TV278"/>
      <c r="TW278"/>
      <c r="TX278"/>
      <c r="TY278"/>
      <c r="TZ278"/>
      <c r="UA278"/>
      <c r="UB278"/>
      <c r="UC278"/>
      <c r="UD278"/>
      <c r="UE278"/>
      <c r="UF278"/>
      <c r="UG278"/>
      <c r="UH278"/>
      <c r="UI278"/>
      <c r="UJ278"/>
      <c r="UK278"/>
      <c r="UL278"/>
      <c r="UM278"/>
      <c r="UN278"/>
      <c r="UO278"/>
      <c r="UP278"/>
      <c r="UQ278"/>
      <c r="UR278"/>
      <c r="US278"/>
      <c r="UT278"/>
      <c r="UU278"/>
      <c r="UV278"/>
      <c r="UW278"/>
      <c r="UX278"/>
      <c r="UY278"/>
      <c r="UZ278"/>
      <c r="VA278"/>
      <c r="VB278"/>
      <c r="VC278"/>
      <c r="VD278"/>
      <c r="VE278"/>
      <c r="VF278"/>
      <c r="VG278"/>
      <c r="VH278"/>
      <c r="VI278"/>
      <c r="VJ278"/>
      <c r="VK278"/>
      <c r="VL278"/>
      <c r="VM278"/>
      <c r="VN278"/>
      <c r="VO278"/>
      <c r="VP278"/>
      <c r="VQ278"/>
      <c r="VR278"/>
      <c r="VS278"/>
      <c r="VT278"/>
      <c r="VU278"/>
      <c r="VV278"/>
      <c r="VW278"/>
      <c r="VX278"/>
      <c r="VY278"/>
      <c r="VZ278"/>
      <c r="WA278"/>
      <c r="WB278"/>
      <c r="WC278"/>
      <c r="WD278"/>
      <c r="WE278"/>
      <c r="WF278"/>
      <c r="WG278"/>
      <c r="WH278"/>
      <c r="WI278"/>
      <c r="WJ278"/>
      <c r="WK278"/>
      <c r="WL278"/>
      <c r="WM278"/>
      <c r="WN278"/>
      <c r="WO278"/>
      <c r="WP278"/>
      <c r="WQ278"/>
      <c r="WR278"/>
      <c r="WS278"/>
      <c r="WT278"/>
      <c r="WU278"/>
      <c r="WV278"/>
      <c r="WW278"/>
      <c r="WX278"/>
      <c r="WY278"/>
      <c r="WZ278"/>
      <c r="XA278"/>
      <c r="XB278"/>
      <c r="XC278"/>
      <c r="XD278"/>
      <c r="XE278"/>
      <c r="XF278"/>
      <c r="XG278"/>
      <c r="XH278"/>
      <c r="XI278"/>
      <c r="XJ278"/>
      <c r="XK278"/>
      <c r="XL278"/>
      <c r="XM278"/>
      <c r="XN278"/>
      <c r="XO278"/>
      <c r="XP278"/>
      <c r="XQ278"/>
      <c r="XR278"/>
      <c r="XS278"/>
      <c r="XT278"/>
      <c r="XU278"/>
      <c r="XV278"/>
      <c r="XW278"/>
      <c r="XX278"/>
      <c r="XY278"/>
      <c r="XZ278"/>
      <c r="YA278"/>
      <c r="YB278"/>
      <c r="YC278"/>
      <c r="YD278"/>
      <c r="YE278"/>
      <c r="YF278"/>
      <c r="YG278"/>
      <c r="YH278"/>
      <c r="YI278"/>
      <c r="YJ278"/>
      <c r="YK278"/>
      <c r="YL278"/>
      <c r="YM278"/>
      <c r="YN278"/>
      <c r="YO278"/>
      <c r="YP278"/>
      <c r="YQ278"/>
      <c r="YR278"/>
      <c r="YS278"/>
      <c r="YT278"/>
      <c r="YU278"/>
      <c r="YV278"/>
      <c r="YW278"/>
      <c r="YX278"/>
      <c r="YY278"/>
      <c r="YZ278"/>
      <c r="ZA278"/>
      <c r="ZB278"/>
      <c r="ZC278"/>
      <c r="ZD278"/>
      <c r="ZE278"/>
      <c r="ZF278"/>
      <c r="ZG278"/>
      <c r="ZH278"/>
      <c r="ZI278"/>
      <c r="ZJ278"/>
      <c r="ZK278"/>
      <c r="ZL278"/>
      <c r="ZM278"/>
      <c r="ZN278"/>
      <c r="ZO278"/>
      <c r="ZP278"/>
      <c r="ZQ278"/>
      <c r="ZR278"/>
      <c r="ZS278"/>
      <c r="ZT278"/>
      <c r="ZU278"/>
      <c r="ZV278"/>
      <c r="ZW278"/>
      <c r="ZX278"/>
      <c r="ZY278"/>
      <c r="ZZ278"/>
    </row>
    <row r="279" spans="1:702" s="18" customFormat="1">
      <c r="A279" s="16" t="s">
        <v>68</v>
      </c>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c r="KT279"/>
      <c r="KU279"/>
      <c r="KV279"/>
      <c r="KW279"/>
      <c r="KX279"/>
      <c r="KY279"/>
      <c r="KZ279"/>
      <c r="LA279"/>
      <c r="LB279"/>
      <c r="LC279"/>
      <c r="LD279"/>
      <c r="LE279"/>
      <c r="LF279"/>
      <c r="LG279"/>
      <c r="LH279"/>
      <c r="LI279"/>
      <c r="LJ279"/>
      <c r="LK279"/>
      <c r="LL279"/>
      <c r="LM279"/>
      <c r="LN279"/>
      <c r="LO279"/>
      <c r="LP279"/>
      <c r="LQ279"/>
      <c r="LR279"/>
      <c r="LS279"/>
      <c r="LT279"/>
      <c r="LU279"/>
      <c r="LV279"/>
      <c r="LW279"/>
      <c r="LX279"/>
      <c r="LY279"/>
      <c r="LZ279"/>
      <c r="MA279"/>
      <c r="MB279"/>
      <c r="MC279"/>
      <c r="MD279"/>
      <c r="ME279"/>
      <c r="MF279"/>
      <c r="MG279"/>
      <c r="MH279"/>
      <c r="MI279"/>
      <c r="MJ279"/>
      <c r="MK279"/>
      <c r="ML279"/>
      <c r="MM279"/>
      <c r="MN279"/>
      <c r="MO279"/>
      <c r="MP279"/>
      <c r="MQ279"/>
      <c r="MR279"/>
      <c r="MS279"/>
      <c r="MT279"/>
      <c r="MU279"/>
      <c r="MV279"/>
      <c r="MW279"/>
      <c r="MX279"/>
      <c r="MY279"/>
      <c r="MZ279"/>
      <c r="NA279"/>
      <c r="NB279"/>
      <c r="NC279"/>
      <c r="ND279"/>
      <c r="NE279"/>
      <c r="NF279"/>
      <c r="NG279"/>
      <c r="NH279"/>
      <c r="NI279"/>
      <c r="NJ279"/>
      <c r="NK279"/>
      <c r="NL279"/>
      <c r="NM279"/>
      <c r="NN279"/>
      <c r="NO279"/>
      <c r="NP279"/>
      <c r="NQ279"/>
      <c r="NR279"/>
      <c r="NS279"/>
      <c r="NT279"/>
      <c r="NU279"/>
      <c r="NV279"/>
      <c r="NW279"/>
      <c r="NX279"/>
      <c r="NY279"/>
      <c r="NZ279"/>
      <c r="OA279"/>
      <c r="OB279"/>
      <c r="OC279"/>
      <c r="OD279"/>
      <c r="OE279"/>
      <c r="OF279"/>
      <c r="OG279"/>
      <c r="OH279"/>
      <c r="OI279"/>
      <c r="OJ279"/>
      <c r="OK279"/>
      <c r="OL279"/>
      <c r="OM279"/>
      <c r="ON279"/>
      <c r="OO279"/>
      <c r="OP279"/>
      <c r="OQ279"/>
      <c r="OR279"/>
      <c r="OS279"/>
      <c r="OT279"/>
      <c r="OU279"/>
      <c r="OV279"/>
      <c r="OW279"/>
      <c r="OX279"/>
      <c r="OY279"/>
      <c r="OZ279"/>
      <c r="PA279"/>
      <c r="PB279"/>
      <c r="PC279"/>
      <c r="PD279"/>
      <c r="PE279"/>
      <c r="PF279"/>
      <c r="PG279"/>
      <c r="PH279"/>
      <c r="PI279"/>
      <c r="PJ279"/>
      <c r="PK279"/>
      <c r="PL279"/>
      <c r="PM279"/>
      <c r="PN279"/>
      <c r="PO279"/>
      <c r="PP279"/>
      <c r="PQ279"/>
      <c r="PR279"/>
      <c r="PS279"/>
      <c r="PT279"/>
      <c r="PU279"/>
      <c r="PV279"/>
      <c r="PW279"/>
      <c r="PX279"/>
      <c r="PY279"/>
      <c r="PZ279"/>
      <c r="QA279"/>
      <c r="QB279"/>
      <c r="QC279"/>
      <c r="QD279"/>
      <c r="QE279"/>
      <c r="QF279"/>
      <c r="QG279"/>
      <c r="QH279"/>
      <c r="QI279"/>
      <c r="QJ279"/>
      <c r="QK279"/>
      <c r="QL279"/>
      <c r="QM279"/>
      <c r="QN279"/>
      <c r="QO279"/>
      <c r="QP279"/>
      <c r="QQ279"/>
      <c r="QR279"/>
      <c r="QS279"/>
      <c r="QT279"/>
      <c r="QU279"/>
      <c r="QV279"/>
      <c r="QW279"/>
      <c r="QX279"/>
      <c r="QY279"/>
      <c r="QZ279"/>
      <c r="RA279"/>
      <c r="RB279"/>
      <c r="RC279"/>
      <c r="RD279"/>
      <c r="RE279"/>
      <c r="RF279"/>
      <c r="RG279"/>
      <c r="RH279"/>
      <c r="RI279"/>
      <c r="RJ279"/>
      <c r="RK279"/>
      <c r="RL279"/>
      <c r="RM279"/>
      <c r="RN279"/>
      <c r="RO279"/>
      <c r="RP279"/>
      <c r="RQ279"/>
      <c r="RR279"/>
      <c r="RS279"/>
      <c r="RT279"/>
      <c r="RU279"/>
      <c r="RV279"/>
      <c r="RW279"/>
      <c r="RX279"/>
      <c r="RY279"/>
      <c r="RZ279"/>
      <c r="SA279"/>
      <c r="SB279"/>
      <c r="SC279"/>
      <c r="SD279"/>
      <c r="SE279"/>
      <c r="SF279"/>
      <c r="SG279"/>
      <c r="SH279"/>
      <c r="SI279"/>
      <c r="SJ279"/>
      <c r="SK279"/>
      <c r="SL279"/>
      <c r="SM279"/>
      <c r="SN279"/>
      <c r="SO279"/>
      <c r="SP279"/>
      <c r="SQ279"/>
      <c r="SR279"/>
      <c r="SS279"/>
      <c r="ST279"/>
      <c r="SU279"/>
      <c r="SV279"/>
      <c r="SW279"/>
      <c r="SX279"/>
      <c r="SY279"/>
      <c r="SZ279"/>
      <c r="TA279"/>
      <c r="TB279"/>
      <c r="TC279"/>
      <c r="TD279"/>
      <c r="TE279"/>
      <c r="TF279"/>
      <c r="TG279"/>
      <c r="TH279"/>
      <c r="TI279"/>
      <c r="TJ279"/>
      <c r="TK279"/>
      <c r="TL279"/>
      <c r="TM279"/>
      <c r="TN279"/>
      <c r="TO279"/>
      <c r="TP279"/>
      <c r="TQ279"/>
      <c r="TR279"/>
      <c r="TS279"/>
      <c r="TT279"/>
      <c r="TU279"/>
      <c r="TV279"/>
      <c r="TW279"/>
      <c r="TX279"/>
      <c r="TY279"/>
      <c r="TZ279"/>
      <c r="UA279"/>
      <c r="UB279"/>
      <c r="UC279"/>
      <c r="UD279"/>
      <c r="UE279"/>
      <c r="UF279"/>
      <c r="UG279"/>
      <c r="UH279"/>
      <c r="UI279"/>
      <c r="UJ279"/>
      <c r="UK279"/>
      <c r="UL279"/>
      <c r="UM279"/>
      <c r="UN279"/>
      <c r="UO279"/>
      <c r="UP279"/>
      <c r="UQ279"/>
      <c r="UR279"/>
      <c r="US279"/>
      <c r="UT279"/>
      <c r="UU279"/>
      <c r="UV279"/>
      <c r="UW279"/>
      <c r="UX279"/>
      <c r="UY279"/>
      <c r="UZ279"/>
      <c r="VA279"/>
      <c r="VB279"/>
      <c r="VC279"/>
      <c r="VD279"/>
      <c r="VE279"/>
      <c r="VF279"/>
      <c r="VG279"/>
      <c r="VH279"/>
      <c r="VI279"/>
      <c r="VJ279"/>
      <c r="VK279"/>
      <c r="VL279"/>
      <c r="VM279"/>
      <c r="VN279"/>
      <c r="VO279"/>
      <c r="VP279"/>
      <c r="VQ279"/>
      <c r="VR279"/>
      <c r="VS279"/>
      <c r="VT279"/>
      <c r="VU279"/>
      <c r="VV279"/>
      <c r="VW279"/>
      <c r="VX279"/>
      <c r="VY279"/>
      <c r="VZ279"/>
      <c r="WA279"/>
      <c r="WB279"/>
      <c r="WC279"/>
      <c r="WD279"/>
      <c r="WE279"/>
      <c r="WF279"/>
      <c r="WG279"/>
      <c r="WH279"/>
      <c r="WI279"/>
      <c r="WJ279"/>
      <c r="WK279"/>
      <c r="WL279"/>
      <c r="WM279"/>
      <c r="WN279"/>
      <c r="WO279"/>
      <c r="WP279"/>
      <c r="WQ279"/>
      <c r="WR279"/>
      <c r="WS279"/>
      <c r="WT279"/>
      <c r="WU279"/>
      <c r="WV279"/>
      <c r="WW279"/>
      <c r="WX279"/>
      <c r="WY279"/>
      <c r="WZ279"/>
      <c r="XA279"/>
      <c r="XB279"/>
      <c r="XC279"/>
      <c r="XD279"/>
      <c r="XE279"/>
      <c r="XF279"/>
      <c r="XG279"/>
      <c r="XH279"/>
      <c r="XI279"/>
      <c r="XJ279"/>
      <c r="XK279"/>
      <c r="XL279"/>
      <c r="XM279"/>
      <c r="XN279"/>
      <c r="XO279"/>
      <c r="XP279"/>
      <c r="XQ279"/>
      <c r="XR279"/>
      <c r="XS279"/>
      <c r="XT279"/>
      <c r="XU279"/>
      <c r="XV279"/>
      <c r="XW279"/>
      <c r="XX279"/>
      <c r="XY279"/>
      <c r="XZ279"/>
      <c r="YA279"/>
      <c r="YB279"/>
      <c r="YC279"/>
      <c r="YD279"/>
      <c r="YE279"/>
      <c r="YF279"/>
      <c r="YG279"/>
      <c r="YH279"/>
      <c r="YI279"/>
      <c r="YJ279"/>
      <c r="YK279"/>
      <c r="YL279"/>
      <c r="YM279"/>
      <c r="YN279"/>
      <c r="YO279"/>
      <c r="YP279"/>
      <c r="YQ279"/>
      <c r="YR279"/>
      <c r="YS279"/>
      <c r="YT279"/>
      <c r="YU279"/>
      <c r="YV279"/>
      <c r="YW279"/>
      <c r="YX279"/>
      <c r="YY279"/>
      <c r="YZ279"/>
      <c r="ZA279"/>
      <c r="ZB279"/>
      <c r="ZC279"/>
      <c r="ZD279"/>
      <c r="ZE279"/>
      <c r="ZF279"/>
      <c r="ZG279"/>
      <c r="ZH279"/>
      <c r="ZI279"/>
      <c r="ZJ279"/>
      <c r="ZK279"/>
      <c r="ZL279"/>
      <c r="ZM279"/>
      <c r="ZN279"/>
      <c r="ZO279"/>
      <c r="ZP279"/>
      <c r="ZQ279"/>
      <c r="ZR279"/>
      <c r="ZS279"/>
      <c r="ZT279"/>
      <c r="ZU279"/>
      <c r="ZV279"/>
      <c r="ZW279"/>
      <c r="ZX279"/>
      <c r="ZY279"/>
      <c r="ZZ279"/>
    </row>
    <row r="280" spans="1:702" s="18" customFormat="1">
      <c r="A280" s="16" t="s">
        <v>69</v>
      </c>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c r="KT280"/>
      <c r="KU280"/>
      <c r="KV280"/>
      <c r="KW280"/>
      <c r="KX280"/>
      <c r="KY280"/>
      <c r="KZ280"/>
      <c r="LA280"/>
      <c r="LB280"/>
      <c r="LC280"/>
      <c r="LD280"/>
      <c r="LE280"/>
      <c r="LF280"/>
      <c r="LG280"/>
      <c r="LH280"/>
      <c r="LI280"/>
      <c r="LJ280"/>
      <c r="LK280"/>
      <c r="LL280"/>
      <c r="LM280"/>
      <c r="LN280"/>
      <c r="LO280"/>
      <c r="LP280"/>
      <c r="LQ280"/>
      <c r="LR280"/>
      <c r="LS280"/>
      <c r="LT280"/>
      <c r="LU280"/>
      <c r="LV280"/>
      <c r="LW280"/>
      <c r="LX280"/>
      <c r="LY280"/>
      <c r="LZ280"/>
      <c r="MA280"/>
      <c r="MB280"/>
      <c r="MC280"/>
      <c r="MD280"/>
      <c r="ME280"/>
      <c r="MF280"/>
      <c r="MG280"/>
      <c r="MH280"/>
      <c r="MI280"/>
      <c r="MJ280"/>
      <c r="MK280"/>
      <c r="ML280"/>
      <c r="MM280"/>
      <c r="MN280"/>
      <c r="MO280"/>
      <c r="MP280"/>
      <c r="MQ280"/>
      <c r="MR280"/>
      <c r="MS280"/>
      <c r="MT280"/>
      <c r="MU280"/>
      <c r="MV280"/>
      <c r="MW280"/>
      <c r="MX280"/>
      <c r="MY280"/>
      <c r="MZ280"/>
      <c r="NA280"/>
      <c r="NB280"/>
      <c r="NC280"/>
      <c r="ND280"/>
      <c r="NE280"/>
      <c r="NF280"/>
      <c r="NG280"/>
      <c r="NH280"/>
      <c r="NI280"/>
      <c r="NJ280"/>
      <c r="NK280"/>
      <c r="NL280"/>
      <c r="NM280"/>
      <c r="NN280"/>
      <c r="NO280"/>
      <c r="NP280"/>
      <c r="NQ280"/>
      <c r="NR280"/>
      <c r="NS280"/>
      <c r="NT280"/>
      <c r="NU280"/>
      <c r="NV280"/>
      <c r="NW280"/>
      <c r="NX280"/>
      <c r="NY280"/>
      <c r="NZ280"/>
      <c r="OA280"/>
      <c r="OB280"/>
      <c r="OC280"/>
      <c r="OD280"/>
      <c r="OE280"/>
      <c r="OF280"/>
      <c r="OG280"/>
      <c r="OH280"/>
      <c r="OI280"/>
      <c r="OJ280"/>
      <c r="OK280"/>
      <c r="OL280"/>
      <c r="OM280"/>
      <c r="ON280"/>
      <c r="OO280"/>
      <c r="OP280"/>
      <c r="OQ280"/>
      <c r="OR280"/>
      <c r="OS280"/>
      <c r="OT280"/>
      <c r="OU280"/>
      <c r="OV280"/>
      <c r="OW280"/>
      <c r="OX280"/>
      <c r="OY280"/>
      <c r="OZ280"/>
      <c r="PA280"/>
      <c r="PB280"/>
      <c r="PC280"/>
      <c r="PD280"/>
      <c r="PE280"/>
      <c r="PF280"/>
      <c r="PG280"/>
      <c r="PH280"/>
      <c r="PI280"/>
      <c r="PJ280"/>
      <c r="PK280"/>
      <c r="PL280"/>
      <c r="PM280"/>
      <c r="PN280"/>
      <c r="PO280"/>
      <c r="PP280"/>
      <c r="PQ280"/>
      <c r="PR280"/>
      <c r="PS280"/>
      <c r="PT280"/>
      <c r="PU280"/>
      <c r="PV280"/>
      <c r="PW280"/>
      <c r="PX280"/>
      <c r="PY280"/>
      <c r="PZ280"/>
      <c r="QA280"/>
      <c r="QB280"/>
      <c r="QC280"/>
      <c r="QD280"/>
      <c r="QE280"/>
      <c r="QF280"/>
      <c r="QG280"/>
      <c r="QH280"/>
      <c r="QI280"/>
      <c r="QJ280"/>
      <c r="QK280"/>
      <c r="QL280"/>
      <c r="QM280"/>
      <c r="QN280"/>
      <c r="QO280"/>
      <c r="QP280"/>
      <c r="QQ280"/>
      <c r="QR280"/>
      <c r="QS280"/>
      <c r="QT280"/>
      <c r="QU280"/>
      <c r="QV280"/>
      <c r="QW280"/>
      <c r="QX280"/>
      <c r="QY280"/>
      <c r="QZ280"/>
      <c r="RA280"/>
      <c r="RB280"/>
      <c r="RC280"/>
      <c r="RD280"/>
      <c r="RE280"/>
      <c r="RF280"/>
      <c r="RG280"/>
      <c r="RH280"/>
      <c r="RI280"/>
      <c r="RJ280"/>
      <c r="RK280"/>
      <c r="RL280"/>
      <c r="RM280"/>
      <c r="RN280"/>
      <c r="RO280"/>
      <c r="RP280"/>
      <c r="RQ280"/>
      <c r="RR280"/>
      <c r="RS280"/>
      <c r="RT280"/>
      <c r="RU280"/>
      <c r="RV280"/>
      <c r="RW280"/>
      <c r="RX280"/>
      <c r="RY280"/>
      <c r="RZ280"/>
      <c r="SA280"/>
      <c r="SB280"/>
      <c r="SC280"/>
      <c r="SD280"/>
      <c r="SE280"/>
      <c r="SF280"/>
      <c r="SG280"/>
      <c r="SH280"/>
      <c r="SI280"/>
      <c r="SJ280"/>
      <c r="SK280"/>
      <c r="SL280"/>
      <c r="SM280"/>
      <c r="SN280"/>
      <c r="SO280"/>
      <c r="SP280"/>
      <c r="SQ280"/>
      <c r="SR280"/>
      <c r="SS280"/>
      <c r="ST280"/>
      <c r="SU280"/>
      <c r="SV280"/>
      <c r="SW280"/>
      <c r="SX280"/>
      <c r="SY280"/>
      <c r="SZ280"/>
      <c r="TA280"/>
      <c r="TB280"/>
      <c r="TC280"/>
      <c r="TD280"/>
      <c r="TE280"/>
      <c r="TF280"/>
      <c r="TG280"/>
      <c r="TH280"/>
      <c r="TI280"/>
      <c r="TJ280"/>
      <c r="TK280"/>
      <c r="TL280"/>
      <c r="TM280"/>
      <c r="TN280"/>
      <c r="TO280"/>
      <c r="TP280"/>
      <c r="TQ280"/>
      <c r="TR280"/>
      <c r="TS280"/>
      <c r="TT280"/>
      <c r="TU280"/>
      <c r="TV280"/>
      <c r="TW280"/>
      <c r="TX280"/>
      <c r="TY280"/>
      <c r="TZ280"/>
      <c r="UA280"/>
      <c r="UB280"/>
      <c r="UC280"/>
      <c r="UD280"/>
      <c r="UE280"/>
      <c r="UF280"/>
      <c r="UG280"/>
      <c r="UH280"/>
      <c r="UI280"/>
      <c r="UJ280"/>
      <c r="UK280"/>
      <c r="UL280"/>
      <c r="UM280"/>
      <c r="UN280"/>
      <c r="UO280"/>
      <c r="UP280"/>
      <c r="UQ280"/>
      <c r="UR280"/>
      <c r="US280"/>
      <c r="UT280"/>
      <c r="UU280"/>
      <c r="UV280"/>
      <c r="UW280"/>
      <c r="UX280"/>
      <c r="UY280"/>
      <c r="UZ280"/>
      <c r="VA280"/>
      <c r="VB280"/>
      <c r="VC280"/>
      <c r="VD280"/>
      <c r="VE280"/>
      <c r="VF280"/>
      <c r="VG280"/>
      <c r="VH280"/>
      <c r="VI280"/>
      <c r="VJ280"/>
      <c r="VK280"/>
      <c r="VL280"/>
      <c r="VM280"/>
      <c r="VN280"/>
      <c r="VO280"/>
      <c r="VP280"/>
      <c r="VQ280"/>
      <c r="VR280"/>
      <c r="VS280"/>
      <c r="VT280"/>
      <c r="VU280"/>
      <c r="VV280"/>
      <c r="VW280"/>
      <c r="VX280"/>
      <c r="VY280"/>
      <c r="VZ280"/>
      <c r="WA280"/>
      <c r="WB280"/>
      <c r="WC280"/>
      <c r="WD280"/>
      <c r="WE280"/>
      <c r="WF280"/>
      <c r="WG280"/>
      <c r="WH280"/>
      <c r="WI280"/>
      <c r="WJ280"/>
      <c r="WK280"/>
      <c r="WL280"/>
      <c r="WM280"/>
      <c r="WN280"/>
      <c r="WO280"/>
      <c r="WP280"/>
      <c r="WQ280"/>
      <c r="WR280"/>
      <c r="WS280"/>
      <c r="WT280"/>
      <c r="WU280"/>
      <c r="WV280"/>
      <c r="WW280"/>
      <c r="WX280"/>
      <c r="WY280"/>
      <c r="WZ280"/>
      <c r="XA280"/>
      <c r="XB280"/>
      <c r="XC280"/>
      <c r="XD280"/>
      <c r="XE280"/>
      <c r="XF280"/>
      <c r="XG280"/>
      <c r="XH280"/>
      <c r="XI280"/>
      <c r="XJ280"/>
      <c r="XK280"/>
      <c r="XL280"/>
      <c r="XM280"/>
      <c r="XN280"/>
      <c r="XO280"/>
      <c r="XP280"/>
      <c r="XQ280"/>
      <c r="XR280"/>
      <c r="XS280"/>
      <c r="XT280"/>
      <c r="XU280"/>
      <c r="XV280"/>
      <c r="XW280"/>
      <c r="XX280"/>
      <c r="XY280"/>
      <c r="XZ280"/>
      <c r="YA280"/>
      <c r="YB280"/>
      <c r="YC280"/>
      <c r="YD280"/>
      <c r="YE280"/>
      <c r="YF280"/>
      <c r="YG280"/>
      <c r="YH280"/>
      <c r="YI280"/>
      <c r="YJ280"/>
      <c r="YK280"/>
      <c r="YL280"/>
      <c r="YM280"/>
      <c r="YN280"/>
      <c r="YO280"/>
      <c r="YP280"/>
      <c r="YQ280"/>
      <c r="YR280"/>
      <c r="YS280"/>
      <c r="YT280"/>
      <c r="YU280"/>
      <c r="YV280"/>
      <c r="YW280"/>
      <c r="YX280"/>
      <c r="YY280"/>
      <c r="YZ280"/>
      <c r="ZA280"/>
      <c r="ZB280"/>
      <c r="ZC280"/>
      <c r="ZD280"/>
      <c r="ZE280"/>
      <c r="ZF280"/>
      <c r="ZG280"/>
      <c r="ZH280"/>
      <c r="ZI280"/>
      <c r="ZJ280"/>
      <c r="ZK280"/>
      <c r="ZL280"/>
      <c r="ZM280"/>
      <c r="ZN280"/>
      <c r="ZO280"/>
      <c r="ZP280"/>
      <c r="ZQ280"/>
      <c r="ZR280"/>
      <c r="ZS280"/>
      <c r="ZT280"/>
      <c r="ZU280"/>
      <c r="ZV280"/>
      <c r="ZW280"/>
      <c r="ZX280"/>
      <c r="ZY280"/>
      <c r="ZZ280"/>
    </row>
    <row r="281" spans="1:702" s="18" customFormat="1">
      <c r="A281" s="16" t="s">
        <v>189</v>
      </c>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c r="KT281"/>
      <c r="KU281"/>
      <c r="KV281"/>
      <c r="KW281"/>
      <c r="KX281"/>
      <c r="KY281"/>
      <c r="KZ281"/>
      <c r="LA281"/>
      <c r="LB281"/>
      <c r="LC281"/>
      <c r="LD281"/>
      <c r="LE281"/>
      <c r="LF281"/>
      <c r="LG281"/>
      <c r="LH281"/>
      <c r="LI281"/>
      <c r="LJ281"/>
      <c r="LK281"/>
      <c r="LL281"/>
      <c r="LM281"/>
      <c r="LN281"/>
      <c r="LO281"/>
      <c r="LP281"/>
      <c r="LQ281"/>
      <c r="LR281"/>
      <c r="LS281"/>
      <c r="LT281"/>
      <c r="LU281"/>
      <c r="LV281"/>
      <c r="LW281"/>
      <c r="LX281"/>
      <c r="LY281"/>
      <c r="LZ281"/>
      <c r="MA281"/>
      <c r="MB281"/>
      <c r="MC281"/>
      <c r="MD281"/>
      <c r="ME281"/>
      <c r="MF281"/>
      <c r="MG281"/>
      <c r="MH281"/>
      <c r="MI281"/>
      <c r="MJ281"/>
      <c r="MK281"/>
      <c r="ML281"/>
      <c r="MM281"/>
      <c r="MN281"/>
      <c r="MO281"/>
      <c r="MP281"/>
      <c r="MQ281"/>
      <c r="MR281"/>
      <c r="MS281"/>
      <c r="MT281"/>
      <c r="MU281"/>
      <c r="MV281"/>
      <c r="MW281"/>
      <c r="MX281"/>
      <c r="MY281"/>
      <c r="MZ281"/>
      <c r="NA281"/>
      <c r="NB281"/>
      <c r="NC281"/>
      <c r="ND281"/>
      <c r="NE281"/>
      <c r="NF281"/>
      <c r="NG281"/>
      <c r="NH281"/>
      <c r="NI281"/>
      <c r="NJ281"/>
      <c r="NK281"/>
      <c r="NL281"/>
      <c r="NM281"/>
      <c r="NN281"/>
      <c r="NO281"/>
      <c r="NP281"/>
      <c r="NQ281"/>
      <c r="NR281"/>
      <c r="NS281"/>
      <c r="NT281"/>
      <c r="NU281"/>
      <c r="NV281"/>
      <c r="NW281"/>
      <c r="NX281"/>
      <c r="NY281"/>
      <c r="NZ281"/>
      <c r="OA281"/>
      <c r="OB281"/>
      <c r="OC281"/>
      <c r="OD281"/>
      <c r="OE281"/>
      <c r="OF281"/>
      <c r="OG281"/>
      <c r="OH281"/>
      <c r="OI281"/>
      <c r="OJ281"/>
      <c r="OK281"/>
      <c r="OL281"/>
      <c r="OM281"/>
      <c r="ON281"/>
      <c r="OO281"/>
      <c r="OP281"/>
      <c r="OQ281"/>
      <c r="OR281"/>
      <c r="OS281"/>
      <c r="OT281"/>
      <c r="OU281"/>
      <c r="OV281"/>
      <c r="OW281"/>
      <c r="OX281"/>
      <c r="OY281"/>
      <c r="OZ281"/>
      <c r="PA281"/>
      <c r="PB281"/>
      <c r="PC281"/>
      <c r="PD281"/>
      <c r="PE281"/>
      <c r="PF281"/>
      <c r="PG281"/>
      <c r="PH281"/>
      <c r="PI281"/>
      <c r="PJ281"/>
      <c r="PK281"/>
      <c r="PL281"/>
      <c r="PM281"/>
      <c r="PN281"/>
      <c r="PO281"/>
      <c r="PP281"/>
      <c r="PQ281"/>
      <c r="PR281"/>
      <c r="PS281"/>
      <c r="PT281"/>
      <c r="PU281"/>
      <c r="PV281"/>
      <c r="PW281"/>
      <c r="PX281"/>
      <c r="PY281"/>
      <c r="PZ281"/>
      <c r="QA281"/>
      <c r="QB281"/>
      <c r="QC281"/>
      <c r="QD281"/>
      <c r="QE281"/>
      <c r="QF281"/>
      <c r="QG281"/>
      <c r="QH281"/>
      <c r="QI281"/>
      <c r="QJ281"/>
      <c r="QK281"/>
      <c r="QL281"/>
      <c r="QM281"/>
      <c r="QN281"/>
      <c r="QO281"/>
      <c r="QP281"/>
      <c r="QQ281"/>
      <c r="QR281"/>
      <c r="QS281"/>
      <c r="QT281"/>
      <c r="QU281"/>
      <c r="QV281"/>
      <c r="QW281"/>
      <c r="QX281"/>
      <c r="QY281"/>
      <c r="QZ281"/>
      <c r="RA281"/>
      <c r="RB281"/>
      <c r="RC281"/>
      <c r="RD281"/>
      <c r="RE281"/>
      <c r="RF281"/>
      <c r="RG281"/>
      <c r="RH281"/>
      <c r="RI281"/>
      <c r="RJ281"/>
      <c r="RK281"/>
      <c r="RL281"/>
      <c r="RM281"/>
      <c r="RN281"/>
      <c r="RO281"/>
      <c r="RP281"/>
      <c r="RQ281"/>
      <c r="RR281"/>
      <c r="RS281"/>
      <c r="RT281"/>
      <c r="RU281"/>
      <c r="RV281"/>
      <c r="RW281"/>
      <c r="RX281"/>
      <c r="RY281"/>
      <c r="RZ281"/>
      <c r="SA281"/>
      <c r="SB281"/>
      <c r="SC281"/>
      <c r="SD281"/>
      <c r="SE281"/>
      <c r="SF281"/>
      <c r="SG281"/>
      <c r="SH281"/>
      <c r="SI281"/>
      <c r="SJ281"/>
      <c r="SK281"/>
      <c r="SL281"/>
      <c r="SM281"/>
      <c r="SN281"/>
      <c r="SO281"/>
      <c r="SP281"/>
      <c r="SQ281"/>
      <c r="SR281"/>
      <c r="SS281"/>
      <c r="ST281"/>
      <c r="SU281"/>
      <c r="SV281"/>
      <c r="SW281"/>
      <c r="SX281"/>
      <c r="SY281"/>
      <c r="SZ281"/>
      <c r="TA281"/>
      <c r="TB281"/>
      <c r="TC281"/>
      <c r="TD281"/>
      <c r="TE281"/>
      <c r="TF281"/>
      <c r="TG281"/>
      <c r="TH281"/>
      <c r="TI281"/>
      <c r="TJ281"/>
      <c r="TK281"/>
      <c r="TL281"/>
      <c r="TM281"/>
      <c r="TN281"/>
      <c r="TO281"/>
      <c r="TP281"/>
      <c r="TQ281"/>
      <c r="TR281"/>
      <c r="TS281"/>
      <c r="TT281"/>
      <c r="TU281"/>
      <c r="TV281"/>
      <c r="TW281"/>
      <c r="TX281"/>
      <c r="TY281"/>
      <c r="TZ281"/>
      <c r="UA281"/>
      <c r="UB281"/>
      <c r="UC281"/>
      <c r="UD281"/>
      <c r="UE281"/>
      <c r="UF281"/>
      <c r="UG281"/>
      <c r="UH281"/>
      <c r="UI281"/>
      <c r="UJ281"/>
      <c r="UK281"/>
      <c r="UL281"/>
      <c r="UM281"/>
      <c r="UN281"/>
      <c r="UO281"/>
      <c r="UP281"/>
      <c r="UQ281"/>
      <c r="UR281"/>
      <c r="US281"/>
      <c r="UT281"/>
      <c r="UU281"/>
      <c r="UV281"/>
      <c r="UW281"/>
      <c r="UX281"/>
      <c r="UY281"/>
      <c r="UZ281"/>
      <c r="VA281"/>
      <c r="VB281"/>
      <c r="VC281"/>
      <c r="VD281"/>
      <c r="VE281"/>
      <c r="VF281"/>
      <c r="VG281"/>
      <c r="VH281"/>
      <c r="VI281"/>
      <c r="VJ281"/>
      <c r="VK281"/>
      <c r="VL281"/>
      <c r="VM281"/>
      <c r="VN281"/>
      <c r="VO281"/>
      <c r="VP281"/>
      <c r="VQ281"/>
      <c r="VR281"/>
      <c r="VS281"/>
      <c r="VT281"/>
      <c r="VU281"/>
      <c r="VV281"/>
      <c r="VW281"/>
      <c r="VX281"/>
      <c r="VY281"/>
      <c r="VZ281"/>
      <c r="WA281"/>
      <c r="WB281"/>
      <c r="WC281"/>
      <c r="WD281"/>
      <c r="WE281"/>
      <c r="WF281"/>
      <c r="WG281"/>
      <c r="WH281"/>
      <c r="WI281"/>
      <c r="WJ281"/>
      <c r="WK281"/>
      <c r="WL281"/>
      <c r="WM281"/>
      <c r="WN281"/>
      <c r="WO281"/>
      <c r="WP281"/>
      <c r="WQ281"/>
      <c r="WR281"/>
      <c r="WS281"/>
      <c r="WT281"/>
      <c r="WU281"/>
      <c r="WV281"/>
      <c r="WW281"/>
      <c r="WX281"/>
      <c r="WY281"/>
      <c r="WZ281"/>
      <c r="XA281"/>
      <c r="XB281"/>
      <c r="XC281"/>
      <c r="XD281"/>
      <c r="XE281"/>
      <c r="XF281"/>
      <c r="XG281"/>
      <c r="XH281"/>
      <c r="XI281"/>
      <c r="XJ281"/>
      <c r="XK281"/>
      <c r="XL281"/>
      <c r="XM281"/>
      <c r="XN281"/>
      <c r="XO281"/>
      <c r="XP281"/>
      <c r="XQ281"/>
      <c r="XR281"/>
      <c r="XS281"/>
      <c r="XT281"/>
      <c r="XU281"/>
      <c r="XV281"/>
      <c r="XW281"/>
      <c r="XX281"/>
      <c r="XY281"/>
      <c r="XZ281"/>
      <c r="YA281"/>
      <c r="YB281"/>
      <c r="YC281"/>
      <c r="YD281"/>
      <c r="YE281"/>
      <c r="YF281"/>
      <c r="YG281"/>
      <c r="YH281"/>
      <c r="YI281"/>
      <c r="YJ281"/>
      <c r="YK281"/>
      <c r="YL281"/>
      <c r="YM281"/>
      <c r="YN281"/>
      <c r="YO281"/>
      <c r="YP281"/>
      <c r="YQ281"/>
      <c r="YR281"/>
      <c r="YS281"/>
      <c r="YT281"/>
      <c r="YU281"/>
      <c r="YV281"/>
      <c r="YW281"/>
      <c r="YX281"/>
      <c r="YY281"/>
      <c r="YZ281"/>
      <c r="ZA281"/>
      <c r="ZB281"/>
      <c r="ZC281"/>
      <c r="ZD281"/>
      <c r="ZE281"/>
      <c r="ZF281"/>
      <c r="ZG281"/>
      <c r="ZH281"/>
      <c r="ZI281"/>
      <c r="ZJ281"/>
      <c r="ZK281"/>
      <c r="ZL281"/>
      <c r="ZM281"/>
      <c r="ZN281"/>
      <c r="ZO281"/>
      <c r="ZP281"/>
      <c r="ZQ281"/>
      <c r="ZR281"/>
      <c r="ZS281"/>
      <c r="ZT281"/>
      <c r="ZU281"/>
      <c r="ZV281"/>
      <c r="ZW281"/>
      <c r="ZX281"/>
      <c r="ZY281"/>
      <c r="ZZ281"/>
    </row>
    <row r="282" spans="1:702" s="18" customFormat="1">
      <c r="A282" s="63" t="s">
        <v>326</v>
      </c>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c r="KT282"/>
      <c r="KU282"/>
      <c r="KV282"/>
      <c r="KW282"/>
      <c r="KX282"/>
      <c r="KY282"/>
      <c r="KZ282"/>
      <c r="LA282"/>
      <c r="LB282"/>
      <c r="LC282"/>
      <c r="LD282"/>
      <c r="LE282"/>
      <c r="LF282"/>
      <c r="LG282"/>
      <c r="LH282"/>
      <c r="LI282"/>
      <c r="LJ282"/>
      <c r="LK282"/>
      <c r="LL282"/>
      <c r="LM282"/>
      <c r="LN282"/>
      <c r="LO282"/>
      <c r="LP282"/>
      <c r="LQ282"/>
      <c r="LR282"/>
      <c r="LS282"/>
      <c r="LT282"/>
      <c r="LU282"/>
      <c r="LV282"/>
      <c r="LW282"/>
      <c r="LX282"/>
      <c r="LY282"/>
      <c r="LZ282"/>
      <c r="MA282"/>
      <c r="MB282"/>
      <c r="MC282"/>
      <c r="MD282"/>
      <c r="ME282"/>
      <c r="MF282"/>
      <c r="MG282"/>
      <c r="MH282"/>
      <c r="MI282"/>
      <c r="MJ282"/>
      <c r="MK282"/>
      <c r="ML282"/>
      <c r="MM282"/>
      <c r="MN282"/>
      <c r="MO282"/>
      <c r="MP282"/>
      <c r="MQ282"/>
      <c r="MR282"/>
      <c r="MS282"/>
      <c r="MT282"/>
      <c r="MU282"/>
      <c r="MV282"/>
      <c r="MW282"/>
      <c r="MX282"/>
      <c r="MY282"/>
      <c r="MZ282"/>
      <c r="NA282"/>
      <c r="NB282"/>
      <c r="NC282"/>
      <c r="ND282"/>
      <c r="NE282"/>
      <c r="NF282"/>
      <c r="NG282"/>
      <c r="NH282"/>
      <c r="NI282"/>
      <c r="NJ282"/>
      <c r="NK282"/>
      <c r="NL282"/>
      <c r="NM282"/>
      <c r="NN282"/>
      <c r="NO282"/>
      <c r="NP282"/>
      <c r="NQ282"/>
      <c r="NR282"/>
      <c r="NS282"/>
      <c r="NT282"/>
      <c r="NU282"/>
      <c r="NV282"/>
      <c r="NW282"/>
      <c r="NX282"/>
      <c r="NY282"/>
      <c r="NZ282"/>
      <c r="OA282"/>
      <c r="OB282"/>
      <c r="OC282"/>
      <c r="OD282"/>
      <c r="OE282"/>
      <c r="OF282"/>
      <c r="OG282"/>
      <c r="OH282"/>
      <c r="OI282"/>
      <c r="OJ282"/>
      <c r="OK282"/>
      <c r="OL282"/>
      <c r="OM282"/>
      <c r="ON282"/>
      <c r="OO282"/>
      <c r="OP282"/>
      <c r="OQ282"/>
      <c r="OR282"/>
      <c r="OS282"/>
      <c r="OT282"/>
      <c r="OU282"/>
      <c r="OV282"/>
      <c r="OW282"/>
      <c r="OX282"/>
      <c r="OY282"/>
      <c r="OZ282"/>
      <c r="PA282"/>
      <c r="PB282"/>
      <c r="PC282"/>
      <c r="PD282"/>
      <c r="PE282"/>
      <c r="PF282"/>
      <c r="PG282"/>
      <c r="PH282"/>
      <c r="PI282"/>
      <c r="PJ282"/>
      <c r="PK282"/>
      <c r="PL282"/>
      <c r="PM282"/>
      <c r="PN282"/>
      <c r="PO282"/>
      <c r="PP282"/>
      <c r="PQ282"/>
      <c r="PR282"/>
      <c r="PS282"/>
      <c r="PT282"/>
      <c r="PU282"/>
      <c r="PV282"/>
      <c r="PW282"/>
      <c r="PX282"/>
      <c r="PY282"/>
      <c r="PZ282"/>
      <c r="QA282"/>
      <c r="QB282"/>
      <c r="QC282"/>
      <c r="QD282"/>
      <c r="QE282"/>
      <c r="QF282"/>
      <c r="QG282"/>
      <c r="QH282"/>
      <c r="QI282"/>
      <c r="QJ282"/>
      <c r="QK282"/>
      <c r="QL282"/>
      <c r="QM282"/>
      <c r="QN282"/>
      <c r="QO282"/>
      <c r="QP282"/>
      <c r="QQ282"/>
      <c r="QR282"/>
      <c r="QS282"/>
      <c r="QT282"/>
      <c r="QU282"/>
      <c r="QV282"/>
      <c r="QW282"/>
      <c r="QX282"/>
      <c r="QY282"/>
      <c r="QZ282"/>
      <c r="RA282"/>
      <c r="RB282"/>
      <c r="RC282"/>
      <c r="RD282"/>
      <c r="RE282"/>
      <c r="RF282"/>
      <c r="RG282"/>
      <c r="RH282"/>
      <c r="RI282"/>
      <c r="RJ282"/>
      <c r="RK282"/>
      <c r="RL282"/>
      <c r="RM282"/>
      <c r="RN282"/>
      <c r="RO282"/>
      <c r="RP282"/>
      <c r="RQ282"/>
      <c r="RR282"/>
      <c r="RS282"/>
      <c r="RT282"/>
      <c r="RU282"/>
      <c r="RV282"/>
      <c r="RW282"/>
      <c r="RX282"/>
      <c r="RY282"/>
      <c r="RZ282"/>
      <c r="SA282"/>
      <c r="SB282"/>
      <c r="SC282"/>
      <c r="SD282"/>
      <c r="SE282"/>
      <c r="SF282"/>
      <c r="SG282"/>
      <c r="SH282"/>
      <c r="SI282"/>
      <c r="SJ282"/>
      <c r="SK282"/>
      <c r="SL282"/>
      <c r="SM282"/>
      <c r="SN282"/>
      <c r="SO282"/>
      <c r="SP282"/>
      <c r="SQ282"/>
      <c r="SR282"/>
      <c r="SS282"/>
      <c r="ST282"/>
      <c r="SU282"/>
      <c r="SV282"/>
      <c r="SW282"/>
      <c r="SX282"/>
      <c r="SY282"/>
      <c r="SZ282"/>
      <c r="TA282"/>
      <c r="TB282"/>
      <c r="TC282"/>
      <c r="TD282"/>
      <c r="TE282"/>
      <c r="TF282"/>
      <c r="TG282"/>
      <c r="TH282"/>
      <c r="TI282"/>
      <c r="TJ282"/>
      <c r="TK282"/>
      <c r="TL282"/>
      <c r="TM282"/>
      <c r="TN282"/>
      <c r="TO282"/>
      <c r="TP282"/>
      <c r="TQ282"/>
      <c r="TR282"/>
      <c r="TS282"/>
      <c r="TT282"/>
      <c r="TU282"/>
      <c r="TV282"/>
      <c r="TW282"/>
      <c r="TX282"/>
      <c r="TY282"/>
      <c r="TZ282"/>
      <c r="UA282"/>
      <c r="UB282"/>
      <c r="UC282"/>
      <c r="UD282"/>
      <c r="UE282"/>
      <c r="UF282"/>
      <c r="UG282"/>
      <c r="UH282"/>
      <c r="UI282"/>
      <c r="UJ282"/>
      <c r="UK282"/>
      <c r="UL282"/>
      <c r="UM282"/>
      <c r="UN282"/>
      <c r="UO282"/>
      <c r="UP282"/>
      <c r="UQ282"/>
      <c r="UR282"/>
      <c r="US282"/>
      <c r="UT282"/>
      <c r="UU282"/>
      <c r="UV282"/>
      <c r="UW282"/>
      <c r="UX282"/>
      <c r="UY282"/>
      <c r="UZ282"/>
      <c r="VA282"/>
      <c r="VB282"/>
      <c r="VC282"/>
      <c r="VD282"/>
      <c r="VE282"/>
      <c r="VF282"/>
      <c r="VG282"/>
      <c r="VH282"/>
      <c r="VI282"/>
      <c r="VJ282"/>
      <c r="VK282"/>
      <c r="VL282"/>
      <c r="VM282"/>
      <c r="VN282"/>
      <c r="VO282"/>
      <c r="VP282"/>
      <c r="VQ282"/>
      <c r="VR282"/>
      <c r="VS282"/>
      <c r="VT282"/>
      <c r="VU282"/>
      <c r="VV282"/>
      <c r="VW282"/>
      <c r="VX282"/>
      <c r="VY282"/>
      <c r="VZ282"/>
      <c r="WA282"/>
      <c r="WB282"/>
      <c r="WC282"/>
      <c r="WD282"/>
      <c r="WE282"/>
      <c r="WF282"/>
      <c r="WG282"/>
      <c r="WH282"/>
      <c r="WI282"/>
      <c r="WJ282"/>
      <c r="WK282"/>
      <c r="WL282"/>
      <c r="WM282"/>
      <c r="WN282"/>
      <c r="WO282"/>
      <c r="WP282"/>
      <c r="WQ282"/>
      <c r="WR282"/>
      <c r="WS282"/>
      <c r="WT282"/>
      <c r="WU282"/>
      <c r="WV282"/>
      <c r="WW282"/>
      <c r="WX282"/>
      <c r="WY282"/>
      <c r="WZ282"/>
      <c r="XA282"/>
      <c r="XB282"/>
      <c r="XC282"/>
      <c r="XD282"/>
      <c r="XE282"/>
      <c r="XF282"/>
      <c r="XG282"/>
      <c r="XH282"/>
      <c r="XI282"/>
      <c r="XJ282"/>
      <c r="XK282"/>
      <c r="XL282"/>
      <c r="XM282"/>
      <c r="XN282"/>
      <c r="XO282"/>
      <c r="XP282"/>
      <c r="XQ282"/>
      <c r="XR282"/>
      <c r="XS282"/>
      <c r="XT282"/>
      <c r="XU282"/>
      <c r="XV282"/>
      <c r="XW282"/>
      <c r="XX282"/>
      <c r="XY282"/>
      <c r="XZ282"/>
      <c r="YA282"/>
      <c r="YB282"/>
      <c r="YC282"/>
      <c r="YD282"/>
      <c r="YE282"/>
      <c r="YF282"/>
      <c r="YG282"/>
      <c r="YH282"/>
      <c r="YI282"/>
      <c r="YJ282"/>
      <c r="YK282"/>
      <c r="YL282"/>
      <c r="YM282"/>
      <c r="YN282"/>
      <c r="YO282"/>
      <c r="YP282"/>
      <c r="YQ282"/>
      <c r="YR282"/>
      <c r="YS282"/>
      <c r="YT282"/>
      <c r="YU282"/>
      <c r="YV282"/>
      <c r="YW282"/>
      <c r="YX282"/>
      <c r="YY282"/>
      <c r="YZ282"/>
      <c r="ZA282"/>
      <c r="ZB282"/>
      <c r="ZC282"/>
      <c r="ZD282"/>
      <c r="ZE282"/>
      <c r="ZF282"/>
      <c r="ZG282"/>
      <c r="ZH282"/>
      <c r="ZI282"/>
      <c r="ZJ282"/>
      <c r="ZK282"/>
      <c r="ZL282"/>
      <c r="ZM282"/>
      <c r="ZN282"/>
      <c r="ZO282"/>
      <c r="ZP282"/>
      <c r="ZQ282"/>
      <c r="ZR282"/>
      <c r="ZS282"/>
      <c r="ZT282"/>
      <c r="ZU282"/>
      <c r="ZV282"/>
      <c r="ZW282"/>
      <c r="ZX282"/>
      <c r="ZY282"/>
      <c r="ZZ282"/>
    </row>
    <row r="283" spans="1:702" s="18" customFormat="1">
      <c r="A283" s="149" t="s">
        <v>327</v>
      </c>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c r="KT283"/>
      <c r="KU283"/>
      <c r="KV283"/>
      <c r="KW283"/>
      <c r="KX283"/>
      <c r="KY283"/>
      <c r="KZ283"/>
      <c r="LA283"/>
      <c r="LB283"/>
      <c r="LC283"/>
      <c r="LD283"/>
      <c r="LE283"/>
      <c r="LF283"/>
      <c r="LG283"/>
      <c r="LH283"/>
      <c r="LI283"/>
      <c r="LJ283"/>
      <c r="LK283"/>
      <c r="LL283"/>
      <c r="LM283"/>
      <c r="LN283"/>
      <c r="LO283"/>
      <c r="LP283"/>
      <c r="LQ283"/>
      <c r="LR283"/>
      <c r="LS283"/>
      <c r="LT283"/>
      <c r="LU283"/>
      <c r="LV283"/>
      <c r="LW283"/>
      <c r="LX283"/>
      <c r="LY283"/>
      <c r="LZ283"/>
      <c r="MA283"/>
      <c r="MB283"/>
      <c r="MC283"/>
      <c r="MD283"/>
      <c r="ME283"/>
      <c r="MF283"/>
      <c r="MG283"/>
      <c r="MH283"/>
      <c r="MI283"/>
      <c r="MJ283"/>
      <c r="MK283"/>
      <c r="ML283"/>
      <c r="MM283"/>
      <c r="MN283"/>
      <c r="MO283"/>
      <c r="MP283"/>
      <c r="MQ283"/>
      <c r="MR283"/>
      <c r="MS283"/>
      <c r="MT283"/>
      <c r="MU283"/>
      <c r="MV283"/>
      <c r="MW283"/>
      <c r="MX283"/>
      <c r="MY283"/>
      <c r="MZ283"/>
      <c r="NA283"/>
      <c r="NB283"/>
      <c r="NC283"/>
      <c r="ND283"/>
      <c r="NE283"/>
      <c r="NF283"/>
      <c r="NG283"/>
      <c r="NH283"/>
      <c r="NI283"/>
      <c r="NJ283"/>
      <c r="NK283"/>
      <c r="NL283"/>
      <c r="NM283"/>
      <c r="NN283"/>
      <c r="NO283"/>
      <c r="NP283"/>
      <c r="NQ283"/>
      <c r="NR283"/>
      <c r="NS283"/>
      <c r="NT283"/>
      <c r="NU283"/>
      <c r="NV283"/>
      <c r="NW283"/>
      <c r="NX283"/>
      <c r="NY283"/>
      <c r="NZ283"/>
      <c r="OA283"/>
      <c r="OB283"/>
      <c r="OC283"/>
      <c r="OD283"/>
      <c r="OE283"/>
      <c r="OF283"/>
      <c r="OG283"/>
      <c r="OH283"/>
      <c r="OI283"/>
      <c r="OJ283"/>
      <c r="OK283"/>
      <c r="OL283"/>
      <c r="OM283"/>
      <c r="ON283"/>
      <c r="OO283"/>
      <c r="OP283"/>
      <c r="OQ283"/>
      <c r="OR283"/>
      <c r="OS283"/>
      <c r="OT283"/>
      <c r="OU283"/>
      <c r="OV283"/>
      <c r="OW283"/>
      <c r="OX283"/>
      <c r="OY283"/>
      <c r="OZ283"/>
      <c r="PA283"/>
      <c r="PB283"/>
      <c r="PC283"/>
      <c r="PD283"/>
      <c r="PE283"/>
      <c r="PF283"/>
      <c r="PG283"/>
      <c r="PH283"/>
      <c r="PI283"/>
      <c r="PJ283"/>
      <c r="PK283"/>
      <c r="PL283"/>
      <c r="PM283"/>
      <c r="PN283"/>
      <c r="PO283"/>
      <c r="PP283"/>
      <c r="PQ283"/>
      <c r="PR283"/>
      <c r="PS283"/>
      <c r="PT283"/>
      <c r="PU283"/>
      <c r="PV283"/>
      <c r="PW283"/>
      <c r="PX283"/>
      <c r="PY283"/>
      <c r="PZ283"/>
      <c r="QA283"/>
      <c r="QB283"/>
      <c r="QC283"/>
      <c r="QD283"/>
      <c r="QE283"/>
      <c r="QF283"/>
      <c r="QG283"/>
      <c r="QH283"/>
      <c r="QI283"/>
      <c r="QJ283"/>
      <c r="QK283"/>
      <c r="QL283"/>
      <c r="QM283"/>
      <c r="QN283"/>
      <c r="QO283"/>
      <c r="QP283"/>
      <c r="QQ283"/>
      <c r="QR283"/>
      <c r="QS283"/>
      <c r="QT283"/>
      <c r="QU283"/>
      <c r="QV283"/>
      <c r="QW283"/>
      <c r="QX283"/>
      <c r="QY283"/>
      <c r="QZ283"/>
      <c r="RA283"/>
      <c r="RB283"/>
      <c r="RC283"/>
      <c r="RD283"/>
      <c r="RE283"/>
      <c r="RF283"/>
      <c r="RG283"/>
      <c r="RH283"/>
      <c r="RI283"/>
      <c r="RJ283"/>
      <c r="RK283"/>
      <c r="RL283"/>
      <c r="RM283"/>
      <c r="RN283"/>
      <c r="RO283"/>
      <c r="RP283"/>
      <c r="RQ283"/>
      <c r="RR283"/>
      <c r="RS283"/>
      <c r="RT283"/>
      <c r="RU283"/>
      <c r="RV283"/>
      <c r="RW283"/>
      <c r="RX283"/>
      <c r="RY283"/>
      <c r="RZ283"/>
      <c r="SA283"/>
      <c r="SB283"/>
      <c r="SC283"/>
      <c r="SD283"/>
      <c r="SE283"/>
      <c r="SF283"/>
      <c r="SG283"/>
      <c r="SH283"/>
      <c r="SI283"/>
      <c r="SJ283"/>
      <c r="SK283"/>
      <c r="SL283"/>
      <c r="SM283"/>
      <c r="SN283"/>
      <c r="SO283"/>
      <c r="SP283"/>
      <c r="SQ283"/>
      <c r="SR283"/>
      <c r="SS283"/>
      <c r="ST283"/>
      <c r="SU283"/>
      <c r="SV283"/>
      <c r="SW283"/>
      <c r="SX283"/>
      <c r="SY283"/>
      <c r="SZ283"/>
      <c r="TA283"/>
      <c r="TB283"/>
      <c r="TC283"/>
      <c r="TD283"/>
      <c r="TE283"/>
      <c r="TF283"/>
      <c r="TG283"/>
      <c r="TH283"/>
      <c r="TI283"/>
      <c r="TJ283"/>
      <c r="TK283"/>
      <c r="TL283"/>
      <c r="TM283"/>
      <c r="TN283"/>
      <c r="TO283"/>
      <c r="TP283"/>
      <c r="TQ283"/>
      <c r="TR283"/>
      <c r="TS283"/>
      <c r="TT283"/>
      <c r="TU283"/>
      <c r="TV283"/>
      <c r="TW283"/>
      <c r="TX283"/>
      <c r="TY283"/>
      <c r="TZ283"/>
      <c r="UA283"/>
      <c r="UB283"/>
      <c r="UC283"/>
      <c r="UD283"/>
      <c r="UE283"/>
      <c r="UF283"/>
      <c r="UG283"/>
      <c r="UH283"/>
      <c r="UI283"/>
      <c r="UJ283"/>
      <c r="UK283"/>
      <c r="UL283"/>
      <c r="UM283"/>
      <c r="UN283"/>
      <c r="UO283"/>
      <c r="UP283"/>
      <c r="UQ283"/>
      <c r="UR283"/>
      <c r="US283"/>
      <c r="UT283"/>
      <c r="UU283"/>
      <c r="UV283"/>
      <c r="UW283"/>
      <c r="UX283"/>
      <c r="UY283"/>
      <c r="UZ283"/>
      <c r="VA283"/>
      <c r="VB283"/>
      <c r="VC283"/>
      <c r="VD283"/>
      <c r="VE283"/>
      <c r="VF283"/>
      <c r="VG283"/>
      <c r="VH283"/>
      <c r="VI283"/>
      <c r="VJ283"/>
      <c r="VK283"/>
      <c r="VL283"/>
      <c r="VM283"/>
      <c r="VN283"/>
      <c r="VO283"/>
      <c r="VP283"/>
      <c r="VQ283"/>
      <c r="VR283"/>
      <c r="VS283"/>
      <c r="VT283"/>
      <c r="VU283"/>
      <c r="VV283"/>
      <c r="VW283"/>
      <c r="VX283"/>
      <c r="VY283"/>
      <c r="VZ283"/>
      <c r="WA283"/>
      <c r="WB283"/>
      <c r="WC283"/>
      <c r="WD283"/>
      <c r="WE283"/>
      <c r="WF283"/>
      <c r="WG283"/>
      <c r="WH283"/>
      <c r="WI283"/>
      <c r="WJ283"/>
      <c r="WK283"/>
      <c r="WL283"/>
      <c r="WM283"/>
      <c r="WN283"/>
      <c r="WO283"/>
      <c r="WP283"/>
      <c r="WQ283"/>
      <c r="WR283"/>
      <c r="WS283"/>
      <c r="WT283"/>
      <c r="WU283"/>
      <c r="WV283"/>
      <c r="WW283"/>
      <c r="WX283"/>
      <c r="WY283"/>
      <c r="WZ283"/>
      <c r="XA283"/>
      <c r="XB283"/>
      <c r="XC283"/>
      <c r="XD283"/>
      <c r="XE283"/>
      <c r="XF283"/>
      <c r="XG283"/>
      <c r="XH283"/>
      <c r="XI283"/>
      <c r="XJ283"/>
      <c r="XK283"/>
      <c r="XL283"/>
      <c r="XM283"/>
      <c r="XN283"/>
      <c r="XO283"/>
      <c r="XP283"/>
      <c r="XQ283"/>
      <c r="XR283"/>
      <c r="XS283"/>
      <c r="XT283"/>
      <c r="XU283"/>
      <c r="XV283"/>
      <c r="XW283"/>
      <c r="XX283"/>
      <c r="XY283"/>
      <c r="XZ283"/>
      <c r="YA283"/>
      <c r="YB283"/>
      <c r="YC283"/>
      <c r="YD283"/>
      <c r="YE283"/>
      <c r="YF283"/>
      <c r="YG283"/>
      <c r="YH283"/>
      <c r="YI283"/>
      <c r="YJ283"/>
      <c r="YK283"/>
      <c r="YL283"/>
      <c r="YM283"/>
      <c r="YN283"/>
      <c r="YO283"/>
      <c r="YP283"/>
      <c r="YQ283"/>
      <c r="YR283"/>
      <c r="YS283"/>
      <c r="YT283"/>
      <c r="YU283"/>
      <c r="YV283"/>
      <c r="YW283"/>
      <c r="YX283"/>
      <c r="YY283"/>
      <c r="YZ283"/>
      <c r="ZA283"/>
      <c r="ZB283"/>
      <c r="ZC283"/>
      <c r="ZD283"/>
      <c r="ZE283"/>
      <c r="ZF283"/>
      <c r="ZG283"/>
      <c r="ZH283"/>
      <c r="ZI283"/>
      <c r="ZJ283"/>
      <c r="ZK283"/>
      <c r="ZL283"/>
      <c r="ZM283"/>
      <c r="ZN283"/>
      <c r="ZO283"/>
      <c r="ZP283"/>
      <c r="ZQ283"/>
      <c r="ZR283"/>
      <c r="ZS283"/>
      <c r="ZT283"/>
      <c r="ZU283"/>
      <c r="ZV283"/>
      <c r="ZW283"/>
      <c r="ZX283"/>
      <c r="ZY283"/>
      <c r="ZZ283"/>
    </row>
    <row r="284" spans="1:702" s="18" customFormat="1">
      <c r="A284" s="16" t="s">
        <v>175</v>
      </c>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c r="KT284"/>
      <c r="KU284"/>
      <c r="KV284"/>
      <c r="KW284"/>
      <c r="KX284"/>
      <c r="KY284"/>
      <c r="KZ284"/>
      <c r="LA284"/>
      <c r="LB284"/>
      <c r="LC284"/>
      <c r="LD284"/>
      <c r="LE284"/>
      <c r="LF284"/>
      <c r="LG284"/>
      <c r="LH284"/>
      <c r="LI284"/>
      <c r="LJ284"/>
      <c r="LK284"/>
      <c r="LL284"/>
      <c r="LM284"/>
      <c r="LN284"/>
      <c r="LO284"/>
      <c r="LP284"/>
      <c r="LQ284"/>
      <c r="LR284"/>
      <c r="LS284"/>
      <c r="LT284"/>
      <c r="LU284"/>
      <c r="LV284"/>
      <c r="LW284"/>
      <c r="LX284"/>
      <c r="LY284"/>
      <c r="LZ284"/>
      <c r="MA284"/>
      <c r="MB284"/>
      <c r="MC284"/>
      <c r="MD284"/>
      <c r="ME284"/>
      <c r="MF284"/>
      <c r="MG284"/>
      <c r="MH284"/>
      <c r="MI284"/>
      <c r="MJ284"/>
      <c r="MK284"/>
      <c r="ML284"/>
      <c r="MM284"/>
      <c r="MN284"/>
      <c r="MO284"/>
      <c r="MP284"/>
      <c r="MQ284"/>
      <c r="MR284"/>
      <c r="MS284"/>
      <c r="MT284"/>
      <c r="MU284"/>
      <c r="MV284"/>
      <c r="MW284"/>
      <c r="MX284"/>
      <c r="MY284"/>
      <c r="MZ284"/>
      <c r="NA284"/>
      <c r="NB284"/>
      <c r="NC284"/>
      <c r="ND284"/>
      <c r="NE284"/>
      <c r="NF284"/>
      <c r="NG284"/>
      <c r="NH284"/>
      <c r="NI284"/>
      <c r="NJ284"/>
      <c r="NK284"/>
      <c r="NL284"/>
      <c r="NM284"/>
      <c r="NN284"/>
      <c r="NO284"/>
      <c r="NP284"/>
      <c r="NQ284"/>
      <c r="NR284"/>
      <c r="NS284"/>
      <c r="NT284"/>
      <c r="NU284"/>
      <c r="NV284"/>
      <c r="NW284"/>
      <c r="NX284"/>
      <c r="NY284"/>
      <c r="NZ284"/>
      <c r="OA284"/>
      <c r="OB284"/>
      <c r="OC284"/>
      <c r="OD284"/>
      <c r="OE284"/>
      <c r="OF284"/>
      <c r="OG284"/>
      <c r="OH284"/>
      <c r="OI284"/>
      <c r="OJ284"/>
      <c r="OK284"/>
      <c r="OL284"/>
      <c r="OM284"/>
      <c r="ON284"/>
      <c r="OO284"/>
      <c r="OP284"/>
      <c r="OQ284"/>
      <c r="OR284"/>
      <c r="OS284"/>
      <c r="OT284"/>
      <c r="OU284"/>
      <c r="OV284"/>
      <c r="OW284"/>
      <c r="OX284"/>
      <c r="OY284"/>
      <c r="OZ284"/>
      <c r="PA284"/>
      <c r="PB284"/>
      <c r="PC284"/>
      <c r="PD284"/>
      <c r="PE284"/>
      <c r="PF284"/>
      <c r="PG284"/>
      <c r="PH284"/>
      <c r="PI284"/>
      <c r="PJ284"/>
      <c r="PK284"/>
      <c r="PL284"/>
      <c r="PM284"/>
      <c r="PN284"/>
      <c r="PO284"/>
      <c r="PP284"/>
      <c r="PQ284"/>
      <c r="PR284"/>
      <c r="PS284"/>
      <c r="PT284"/>
      <c r="PU284"/>
      <c r="PV284"/>
      <c r="PW284"/>
      <c r="PX284"/>
      <c r="PY284"/>
      <c r="PZ284"/>
      <c r="QA284"/>
      <c r="QB284"/>
      <c r="QC284"/>
      <c r="QD284"/>
      <c r="QE284"/>
      <c r="QF284"/>
      <c r="QG284"/>
      <c r="QH284"/>
      <c r="QI284"/>
      <c r="QJ284"/>
      <c r="QK284"/>
      <c r="QL284"/>
      <c r="QM284"/>
      <c r="QN284"/>
      <c r="QO284"/>
      <c r="QP284"/>
      <c r="QQ284"/>
      <c r="QR284"/>
      <c r="QS284"/>
      <c r="QT284"/>
      <c r="QU284"/>
      <c r="QV284"/>
      <c r="QW284"/>
      <c r="QX284"/>
      <c r="QY284"/>
      <c r="QZ284"/>
      <c r="RA284"/>
      <c r="RB284"/>
      <c r="RC284"/>
      <c r="RD284"/>
      <c r="RE284"/>
      <c r="RF284"/>
      <c r="RG284"/>
      <c r="RH284"/>
      <c r="RI284"/>
      <c r="RJ284"/>
      <c r="RK284"/>
      <c r="RL284"/>
      <c r="RM284"/>
      <c r="RN284"/>
      <c r="RO284"/>
      <c r="RP284"/>
      <c r="RQ284"/>
      <c r="RR284"/>
      <c r="RS284"/>
      <c r="RT284"/>
      <c r="RU284"/>
      <c r="RV284"/>
      <c r="RW284"/>
      <c r="RX284"/>
      <c r="RY284"/>
      <c r="RZ284"/>
      <c r="SA284"/>
      <c r="SB284"/>
      <c r="SC284"/>
      <c r="SD284"/>
      <c r="SE284"/>
      <c r="SF284"/>
      <c r="SG284"/>
      <c r="SH284"/>
      <c r="SI284"/>
      <c r="SJ284"/>
      <c r="SK284"/>
      <c r="SL284"/>
      <c r="SM284"/>
      <c r="SN284"/>
      <c r="SO284"/>
      <c r="SP284"/>
      <c r="SQ284"/>
      <c r="SR284"/>
      <c r="SS284"/>
      <c r="ST284"/>
      <c r="SU284"/>
      <c r="SV284"/>
      <c r="SW284"/>
      <c r="SX284"/>
      <c r="SY284"/>
      <c r="SZ284"/>
      <c r="TA284"/>
      <c r="TB284"/>
      <c r="TC284"/>
      <c r="TD284"/>
      <c r="TE284"/>
      <c r="TF284"/>
      <c r="TG284"/>
      <c r="TH284"/>
      <c r="TI284"/>
      <c r="TJ284"/>
      <c r="TK284"/>
      <c r="TL284"/>
      <c r="TM284"/>
      <c r="TN284"/>
      <c r="TO284"/>
      <c r="TP284"/>
      <c r="TQ284"/>
      <c r="TR284"/>
      <c r="TS284"/>
      <c r="TT284"/>
      <c r="TU284"/>
      <c r="TV284"/>
      <c r="TW284"/>
      <c r="TX284"/>
      <c r="TY284"/>
      <c r="TZ284"/>
      <c r="UA284"/>
      <c r="UB284"/>
      <c r="UC284"/>
      <c r="UD284"/>
      <c r="UE284"/>
      <c r="UF284"/>
      <c r="UG284"/>
      <c r="UH284"/>
      <c r="UI284"/>
      <c r="UJ284"/>
      <c r="UK284"/>
      <c r="UL284"/>
      <c r="UM284"/>
      <c r="UN284"/>
      <c r="UO284"/>
      <c r="UP284"/>
      <c r="UQ284"/>
      <c r="UR284"/>
      <c r="US284"/>
      <c r="UT284"/>
      <c r="UU284"/>
      <c r="UV284"/>
      <c r="UW284"/>
      <c r="UX284"/>
      <c r="UY284"/>
      <c r="UZ284"/>
      <c r="VA284"/>
      <c r="VB284"/>
      <c r="VC284"/>
      <c r="VD284"/>
      <c r="VE284"/>
      <c r="VF284"/>
      <c r="VG284"/>
      <c r="VH284"/>
      <c r="VI284"/>
      <c r="VJ284"/>
      <c r="VK284"/>
      <c r="VL284"/>
      <c r="VM284"/>
      <c r="VN284"/>
      <c r="VO284"/>
      <c r="VP284"/>
      <c r="VQ284"/>
      <c r="VR284"/>
      <c r="VS284"/>
      <c r="VT284"/>
      <c r="VU284"/>
      <c r="VV284"/>
      <c r="VW284"/>
      <c r="VX284"/>
      <c r="VY284"/>
      <c r="VZ284"/>
      <c r="WA284"/>
      <c r="WB284"/>
      <c r="WC284"/>
      <c r="WD284"/>
      <c r="WE284"/>
      <c r="WF284"/>
      <c r="WG284"/>
      <c r="WH284"/>
      <c r="WI284"/>
      <c r="WJ284"/>
      <c r="WK284"/>
      <c r="WL284"/>
      <c r="WM284"/>
      <c r="WN284"/>
      <c r="WO284"/>
      <c r="WP284"/>
      <c r="WQ284"/>
      <c r="WR284"/>
      <c r="WS284"/>
      <c r="WT284"/>
      <c r="WU284"/>
      <c r="WV284"/>
      <c r="WW284"/>
      <c r="WX284"/>
      <c r="WY284"/>
      <c r="WZ284"/>
      <c r="XA284"/>
      <c r="XB284"/>
      <c r="XC284"/>
      <c r="XD284"/>
      <c r="XE284"/>
      <c r="XF284"/>
      <c r="XG284"/>
      <c r="XH284"/>
      <c r="XI284"/>
      <c r="XJ284"/>
      <c r="XK284"/>
      <c r="XL284"/>
      <c r="XM284"/>
      <c r="XN284"/>
      <c r="XO284"/>
      <c r="XP284"/>
      <c r="XQ284"/>
      <c r="XR284"/>
      <c r="XS284"/>
      <c r="XT284"/>
      <c r="XU284"/>
      <c r="XV284"/>
      <c r="XW284"/>
      <c r="XX284"/>
      <c r="XY284"/>
      <c r="XZ284"/>
      <c r="YA284"/>
      <c r="YB284"/>
      <c r="YC284"/>
      <c r="YD284"/>
      <c r="YE284"/>
      <c r="YF284"/>
      <c r="YG284"/>
      <c r="YH284"/>
      <c r="YI284"/>
      <c r="YJ284"/>
      <c r="YK284"/>
      <c r="YL284"/>
      <c r="YM284"/>
      <c r="YN284"/>
      <c r="YO284"/>
      <c r="YP284"/>
      <c r="YQ284"/>
      <c r="YR284"/>
      <c r="YS284"/>
      <c r="YT284"/>
      <c r="YU284"/>
      <c r="YV284"/>
      <c r="YW284"/>
      <c r="YX284"/>
      <c r="YY284"/>
      <c r="YZ284"/>
      <c r="ZA284"/>
      <c r="ZB284"/>
      <c r="ZC284"/>
      <c r="ZD284"/>
      <c r="ZE284"/>
      <c r="ZF284"/>
      <c r="ZG284"/>
      <c r="ZH284"/>
      <c r="ZI284"/>
      <c r="ZJ284"/>
      <c r="ZK284"/>
      <c r="ZL284"/>
      <c r="ZM284"/>
      <c r="ZN284"/>
      <c r="ZO284"/>
      <c r="ZP284"/>
      <c r="ZQ284"/>
      <c r="ZR284"/>
      <c r="ZS284"/>
      <c r="ZT284"/>
      <c r="ZU284"/>
      <c r="ZV284"/>
      <c r="ZW284"/>
      <c r="ZX284"/>
      <c r="ZY284"/>
      <c r="ZZ284"/>
    </row>
    <row r="285" spans="1:702" s="18" customFormat="1">
      <c r="A285" s="16" t="s">
        <v>68</v>
      </c>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c r="KT285"/>
      <c r="KU285"/>
      <c r="KV285"/>
      <c r="KW285"/>
      <c r="KX285"/>
      <c r="KY285"/>
      <c r="KZ285"/>
      <c r="LA285"/>
      <c r="LB285"/>
      <c r="LC285"/>
      <c r="LD285"/>
      <c r="LE285"/>
      <c r="LF285"/>
      <c r="LG285"/>
      <c r="LH285"/>
      <c r="LI285"/>
      <c r="LJ285"/>
      <c r="LK285"/>
      <c r="LL285"/>
      <c r="LM285"/>
      <c r="LN285"/>
      <c r="LO285"/>
      <c r="LP285"/>
      <c r="LQ285"/>
      <c r="LR285"/>
      <c r="LS285"/>
      <c r="LT285"/>
      <c r="LU285"/>
      <c r="LV285"/>
      <c r="LW285"/>
      <c r="LX285"/>
      <c r="LY285"/>
      <c r="LZ285"/>
      <c r="MA285"/>
      <c r="MB285"/>
      <c r="MC285"/>
      <c r="MD285"/>
      <c r="ME285"/>
      <c r="MF285"/>
      <c r="MG285"/>
      <c r="MH285"/>
      <c r="MI285"/>
      <c r="MJ285"/>
      <c r="MK285"/>
      <c r="ML285"/>
      <c r="MM285"/>
      <c r="MN285"/>
      <c r="MO285"/>
      <c r="MP285"/>
      <c r="MQ285"/>
      <c r="MR285"/>
      <c r="MS285"/>
      <c r="MT285"/>
      <c r="MU285"/>
      <c r="MV285"/>
      <c r="MW285"/>
      <c r="MX285"/>
      <c r="MY285"/>
      <c r="MZ285"/>
      <c r="NA285"/>
      <c r="NB285"/>
      <c r="NC285"/>
      <c r="ND285"/>
      <c r="NE285"/>
      <c r="NF285"/>
      <c r="NG285"/>
      <c r="NH285"/>
      <c r="NI285"/>
      <c r="NJ285"/>
      <c r="NK285"/>
      <c r="NL285"/>
      <c r="NM285"/>
      <c r="NN285"/>
      <c r="NO285"/>
      <c r="NP285"/>
      <c r="NQ285"/>
      <c r="NR285"/>
      <c r="NS285"/>
      <c r="NT285"/>
      <c r="NU285"/>
      <c r="NV285"/>
      <c r="NW285"/>
      <c r="NX285"/>
      <c r="NY285"/>
      <c r="NZ285"/>
      <c r="OA285"/>
      <c r="OB285"/>
      <c r="OC285"/>
      <c r="OD285"/>
      <c r="OE285"/>
      <c r="OF285"/>
      <c r="OG285"/>
      <c r="OH285"/>
      <c r="OI285"/>
      <c r="OJ285"/>
      <c r="OK285"/>
      <c r="OL285"/>
      <c r="OM285"/>
      <c r="ON285"/>
      <c r="OO285"/>
      <c r="OP285"/>
      <c r="OQ285"/>
      <c r="OR285"/>
      <c r="OS285"/>
      <c r="OT285"/>
      <c r="OU285"/>
      <c r="OV285"/>
      <c r="OW285"/>
      <c r="OX285"/>
      <c r="OY285"/>
      <c r="OZ285"/>
      <c r="PA285"/>
      <c r="PB285"/>
      <c r="PC285"/>
      <c r="PD285"/>
      <c r="PE285"/>
      <c r="PF285"/>
      <c r="PG285"/>
      <c r="PH285"/>
      <c r="PI285"/>
      <c r="PJ285"/>
      <c r="PK285"/>
      <c r="PL285"/>
      <c r="PM285"/>
      <c r="PN285"/>
      <c r="PO285"/>
      <c r="PP285"/>
      <c r="PQ285"/>
      <c r="PR285"/>
      <c r="PS285"/>
      <c r="PT285"/>
      <c r="PU285"/>
      <c r="PV285"/>
      <c r="PW285"/>
      <c r="PX285"/>
      <c r="PY285"/>
      <c r="PZ285"/>
      <c r="QA285"/>
      <c r="QB285"/>
      <c r="QC285"/>
      <c r="QD285"/>
      <c r="QE285"/>
      <c r="QF285"/>
      <c r="QG285"/>
      <c r="QH285"/>
      <c r="QI285"/>
      <c r="QJ285"/>
      <c r="QK285"/>
      <c r="QL285"/>
      <c r="QM285"/>
      <c r="QN285"/>
      <c r="QO285"/>
      <c r="QP285"/>
      <c r="QQ285"/>
      <c r="QR285"/>
      <c r="QS285"/>
      <c r="QT285"/>
      <c r="QU285"/>
      <c r="QV285"/>
      <c r="QW285"/>
      <c r="QX285"/>
      <c r="QY285"/>
      <c r="QZ285"/>
      <c r="RA285"/>
      <c r="RB285"/>
      <c r="RC285"/>
      <c r="RD285"/>
      <c r="RE285"/>
      <c r="RF285"/>
      <c r="RG285"/>
      <c r="RH285"/>
      <c r="RI285"/>
      <c r="RJ285"/>
      <c r="RK285"/>
      <c r="RL285"/>
      <c r="RM285"/>
      <c r="RN285"/>
      <c r="RO285"/>
      <c r="RP285"/>
      <c r="RQ285"/>
      <c r="RR285"/>
      <c r="RS285"/>
      <c r="RT285"/>
      <c r="RU285"/>
      <c r="RV285"/>
      <c r="RW285"/>
      <c r="RX285"/>
      <c r="RY285"/>
      <c r="RZ285"/>
      <c r="SA285"/>
      <c r="SB285"/>
      <c r="SC285"/>
      <c r="SD285"/>
      <c r="SE285"/>
      <c r="SF285"/>
      <c r="SG285"/>
      <c r="SH285"/>
      <c r="SI285"/>
      <c r="SJ285"/>
      <c r="SK285"/>
      <c r="SL285"/>
      <c r="SM285"/>
      <c r="SN285"/>
      <c r="SO285"/>
      <c r="SP285"/>
      <c r="SQ285"/>
      <c r="SR285"/>
      <c r="SS285"/>
      <c r="ST285"/>
      <c r="SU285"/>
      <c r="SV285"/>
      <c r="SW285"/>
      <c r="SX285"/>
      <c r="SY285"/>
      <c r="SZ285"/>
      <c r="TA285"/>
      <c r="TB285"/>
      <c r="TC285"/>
      <c r="TD285"/>
      <c r="TE285"/>
      <c r="TF285"/>
      <c r="TG285"/>
      <c r="TH285"/>
      <c r="TI285"/>
      <c r="TJ285"/>
      <c r="TK285"/>
      <c r="TL285"/>
      <c r="TM285"/>
      <c r="TN285"/>
      <c r="TO285"/>
      <c r="TP285"/>
      <c r="TQ285"/>
      <c r="TR285"/>
      <c r="TS285"/>
      <c r="TT285"/>
      <c r="TU285"/>
      <c r="TV285"/>
      <c r="TW285"/>
      <c r="TX285"/>
      <c r="TY285"/>
      <c r="TZ285"/>
      <c r="UA285"/>
      <c r="UB285"/>
      <c r="UC285"/>
      <c r="UD285"/>
      <c r="UE285"/>
      <c r="UF285"/>
      <c r="UG285"/>
      <c r="UH285"/>
      <c r="UI285"/>
      <c r="UJ285"/>
      <c r="UK285"/>
      <c r="UL285"/>
      <c r="UM285"/>
      <c r="UN285"/>
      <c r="UO285"/>
      <c r="UP285"/>
      <c r="UQ285"/>
      <c r="UR285"/>
      <c r="US285"/>
      <c r="UT285"/>
      <c r="UU285"/>
      <c r="UV285"/>
      <c r="UW285"/>
      <c r="UX285"/>
      <c r="UY285"/>
      <c r="UZ285"/>
      <c r="VA285"/>
      <c r="VB285"/>
      <c r="VC285"/>
      <c r="VD285"/>
      <c r="VE285"/>
      <c r="VF285"/>
      <c r="VG285"/>
      <c r="VH285"/>
      <c r="VI285"/>
      <c r="VJ285"/>
      <c r="VK285"/>
      <c r="VL285"/>
      <c r="VM285"/>
      <c r="VN285"/>
      <c r="VO285"/>
      <c r="VP285"/>
      <c r="VQ285"/>
      <c r="VR285"/>
      <c r="VS285"/>
      <c r="VT285"/>
      <c r="VU285"/>
      <c r="VV285"/>
      <c r="VW285"/>
      <c r="VX285"/>
      <c r="VY285"/>
      <c r="VZ285"/>
      <c r="WA285"/>
      <c r="WB285"/>
      <c r="WC285"/>
      <c r="WD285"/>
      <c r="WE285"/>
      <c r="WF285"/>
      <c r="WG285"/>
      <c r="WH285"/>
      <c r="WI285"/>
      <c r="WJ285"/>
      <c r="WK285"/>
      <c r="WL285"/>
      <c r="WM285"/>
      <c r="WN285"/>
      <c r="WO285"/>
      <c r="WP285"/>
      <c r="WQ285"/>
      <c r="WR285"/>
      <c r="WS285"/>
      <c r="WT285"/>
      <c r="WU285"/>
      <c r="WV285"/>
      <c r="WW285"/>
      <c r="WX285"/>
      <c r="WY285"/>
      <c r="WZ285"/>
      <c r="XA285"/>
      <c r="XB285"/>
      <c r="XC285"/>
      <c r="XD285"/>
      <c r="XE285"/>
      <c r="XF285"/>
      <c r="XG285"/>
      <c r="XH285"/>
      <c r="XI285"/>
      <c r="XJ285"/>
      <c r="XK285"/>
      <c r="XL285"/>
      <c r="XM285"/>
      <c r="XN285"/>
      <c r="XO285"/>
      <c r="XP285"/>
      <c r="XQ285"/>
      <c r="XR285"/>
      <c r="XS285"/>
      <c r="XT285"/>
      <c r="XU285"/>
      <c r="XV285"/>
      <c r="XW285"/>
      <c r="XX285"/>
      <c r="XY285"/>
      <c r="XZ285"/>
      <c r="YA285"/>
      <c r="YB285"/>
      <c r="YC285"/>
      <c r="YD285"/>
      <c r="YE285"/>
      <c r="YF285"/>
      <c r="YG285"/>
      <c r="YH285"/>
      <c r="YI285"/>
      <c r="YJ285"/>
      <c r="YK285"/>
      <c r="YL285"/>
      <c r="YM285"/>
      <c r="YN285"/>
      <c r="YO285"/>
      <c r="YP285"/>
      <c r="YQ285"/>
      <c r="YR285"/>
      <c r="YS285"/>
      <c r="YT285"/>
      <c r="YU285"/>
      <c r="YV285"/>
      <c r="YW285"/>
      <c r="YX285"/>
      <c r="YY285"/>
      <c r="YZ285"/>
      <c r="ZA285"/>
      <c r="ZB285"/>
      <c r="ZC285"/>
      <c r="ZD285"/>
      <c r="ZE285"/>
      <c r="ZF285"/>
      <c r="ZG285"/>
      <c r="ZH285"/>
      <c r="ZI285"/>
      <c r="ZJ285"/>
      <c r="ZK285"/>
      <c r="ZL285"/>
      <c r="ZM285"/>
      <c r="ZN285"/>
      <c r="ZO285"/>
      <c r="ZP285"/>
      <c r="ZQ285"/>
      <c r="ZR285"/>
      <c r="ZS285"/>
      <c r="ZT285"/>
      <c r="ZU285"/>
      <c r="ZV285"/>
      <c r="ZW285"/>
      <c r="ZX285"/>
      <c r="ZY285"/>
      <c r="ZZ285"/>
    </row>
    <row r="286" spans="1:702" s="18" customFormat="1">
      <c r="A286" s="16" t="s">
        <v>69</v>
      </c>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c r="KT286"/>
      <c r="KU286"/>
      <c r="KV286"/>
      <c r="KW286"/>
      <c r="KX286"/>
      <c r="KY286"/>
      <c r="KZ286"/>
      <c r="LA286"/>
      <c r="LB286"/>
      <c r="LC286"/>
      <c r="LD286"/>
      <c r="LE286"/>
      <c r="LF286"/>
      <c r="LG286"/>
      <c r="LH286"/>
      <c r="LI286"/>
      <c r="LJ286"/>
      <c r="LK286"/>
      <c r="LL286"/>
      <c r="LM286"/>
      <c r="LN286"/>
      <c r="LO286"/>
      <c r="LP286"/>
      <c r="LQ286"/>
      <c r="LR286"/>
      <c r="LS286"/>
      <c r="LT286"/>
      <c r="LU286"/>
      <c r="LV286"/>
      <c r="LW286"/>
      <c r="LX286"/>
      <c r="LY286"/>
      <c r="LZ286"/>
      <c r="MA286"/>
      <c r="MB286"/>
      <c r="MC286"/>
      <c r="MD286"/>
      <c r="ME286"/>
      <c r="MF286"/>
      <c r="MG286"/>
      <c r="MH286"/>
      <c r="MI286"/>
      <c r="MJ286"/>
      <c r="MK286"/>
      <c r="ML286"/>
      <c r="MM286"/>
      <c r="MN286"/>
      <c r="MO286"/>
      <c r="MP286"/>
      <c r="MQ286"/>
      <c r="MR286"/>
      <c r="MS286"/>
      <c r="MT286"/>
      <c r="MU286"/>
      <c r="MV286"/>
      <c r="MW286"/>
      <c r="MX286"/>
      <c r="MY286"/>
      <c r="MZ286"/>
      <c r="NA286"/>
      <c r="NB286"/>
      <c r="NC286"/>
      <c r="ND286"/>
      <c r="NE286"/>
      <c r="NF286"/>
      <c r="NG286"/>
      <c r="NH286"/>
      <c r="NI286"/>
      <c r="NJ286"/>
      <c r="NK286"/>
      <c r="NL286"/>
      <c r="NM286"/>
      <c r="NN286"/>
      <c r="NO286"/>
      <c r="NP286"/>
      <c r="NQ286"/>
      <c r="NR286"/>
      <c r="NS286"/>
      <c r="NT286"/>
      <c r="NU286"/>
      <c r="NV286"/>
      <c r="NW286"/>
      <c r="NX286"/>
      <c r="NY286"/>
      <c r="NZ286"/>
      <c r="OA286"/>
      <c r="OB286"/>
      <c r="OC286"/>
      <c r="OD286"/>
      <c r="OE286"/>
      <c r="OF286"/>
      <c r="OG286"/>
      <c r="OH286"/>
      <c r="OI286"/>
      <c r="OJ286"/>
      <c r="OK286"/>
      <c r="OL286"/>
      <c r="OM286"/>
      <c r="ON286"/>
      <c r="OO286"/>
      <c r="OP286"/>
      <c r="OQ286"/>
      <c r="OR286"/>
      <c r="OS286"/>
      <c r="OT286"/>
      <c r="OU286"/>
      <c r="OV286"/>
      <c r="OW286"/>
      <c r="OX286"/>
      <c r="OY286"/>
      <c r="OZ286"/>
      <c r="PA286"/>
      <c r="PB286"/>
      <c r="PC286"/>
      <c r="PD286"/>
      <c r="PE286"/>
      <c r="PF286"/>
      <c r="PG286"/>
      <c r="PH286"/>
      <c r="PI286"/>
      <c r="PJ286"/>
      <c r="PK286"/>
      <c r="PL286"/>
      <c r="PM286"/>
      <c r="PN286"/>
      <c r="PO286"/>
      <c r="PP286"/>
      <c r="PQ286"/>
      <c r="PR286"/>
      <c r="PS286"/>
      <c r="PT286"/>
      <c r="PU286"/>
      <c r="PV286"/>
      <c r="PW286"/>
      <c r="PX286"/>
      <c r="PY286"/>
      <c r="PZ286"/>
      <c r="QA286"/>
      <c r="QB286"/>
      <c r="QC286"/>
      <c r="QD286"/>
      <c r="QE286"/>
      <c r="QF286"/>
      <c r="QG286"/>
      <c r="QH286"/>
      <c r="QI286"/>
      <c r="QJ286"/>
      <c r="QK286"/>
      <c r="QL286"/>
      <c r="QM286"/>
      <c r="QN286"/>
      <c r="QO286"/>
      <c r="QP286"/>
      <c r="QQ286"/>
      <c r="QR286"/>
      <c r="QS286"/>
      <c r="QT286"/>
      <c r="QU286"/>
      <c r="QV286"/>
      <c r="QW286"/>
      <c r="QX286"/>
      <c r="QY286"/>
      <c r="QZ286"/>
      <c r="RA286"/>
      <c r="RB286"/>
      <c r="RC286"/>
      <c r="RD286"/>
      <c r="RE286"/>
      <c r="RF286"/>
      <c r="RG286"/>
      <c r="RH286"/>
      <c r="RI286"/>
      <c r="RJ286"/>
      <c r="RK286"/>
      <c r="RL286"/>
      <c r="RM286"/>
      <c r="RN286"/>
      <c r="RO286"/>
      <c r="RP286"/>
      <c r="RQ286"/>
      <c r="RR286"/>
      <c r="RS286"/>
      <c r="RT286"/>
      <c r="RU286"/>
      <c r="RV286"/>
      <c r="RW286"/>
      <c r="RX286"/>
      <c r="RY286"/>
      <c r="RZ286"/>
      <c r="SA286"/>
      <c r="SB286"/>
      <c r="SC286"/>
      <c r="SD286"/>
      <c r="SE286"/>
      <c r="SF286"/>
      <c r="SG286"/>
      <c r="SH286"/>
      <c r="SI286"/>
      <c r="SJ286"/>
      <c r="SK286"/>
      <c r="SL286"/>
      <c r="SM286"/>
      <c r="SN286"/>
      <c r="SO286"/>
      <c r="SP286"/>
      <c r="SQ286"/>
      <c r="SR286"/>
      <c r="SS286"/>
      <c r="ST286"/>
      <c r="SU286"/>
      <c r="SV286"/>
      <c r="SW286"/>
      <c r="SX286"/>
      <c r="SY286"/>
      <c r="SZ286"/>
      <c r="TA286"/>
      <c r="TB286"/>
      <c r="TC286"/>
      <c r="TD286"/>
      <c r="TE286"/>
      <c r="TF286"/>
      <c r="TG286"/>
      <c r="TH286"/>
      <c r="TI286"/>
      <c r="TJ286"/>
      <c r="TK286"/>
      <c r="TL286"/>
      <c r="TM286"/>
      <c r="TN286"/>
      <c r="TO286"/>
      <c r="TP286"/>
      <c r="TQ286"/>
      <c r="TR286"/>
      <c r="TS286"/>
      <c r="TT286"/>
      <c r="TU286"/>
      <c r="TV286"/>
      <c r="TW286"/>
      <c r="TX286"/>
      <c r="TY286"/>
      <c r="TZ286"/>
      <c r="UA286"/>
      <c r="UB286"/>
      <c r="UC286"/>
      <c r="UD286"/>
      <c r="UE286"/>
      <c r="UF286"/>
      <c r="UG286"/>
      <c r="UH286"/>
      <c r="UI286"/>
      <c r="UJ286"/>
      <c r="UK286"/>
      <c r="UL286"/>
      <c r="UM286"/>
      <c r="UN286"/>
      <c r="UO286"/>
      <c r="UP286"/>
      <c r="UQ286"/>
      <c r="UR286"/>
      <c r="US286"/>
      <c r="UT286"/>
      <c r="UU286"/>
      <c r="UV286"/>
      <c r="UW286"/>
      <c r="UX286"/>
      <c r="UY286"/>
      <c r="UZ286"/>
      <c r="VA286"/>
      <c r="VB286"/>
      <c r="VC286"/>
      <c r="VD286"/>
      <c r="VE286"/>
      <c r="VF286"/>
      <c r="VG286"/>
      <c r="VH286"/>
      <c r="VI286"/>
      <c r="VJ286"/>
      <c r="VK286"/>
      <c r="VL286"/>
      <c r="VM286"/>
      <c r="VN286"/>
      <c r="VO286"/>
      <c r="VP286"/>
      <c r="VQ286"/>
      <c r="VR286"/>
      <c r="VS286"/>
      <c r="VT286"/>
      <c r="VU286"/>
      <c r="VV286"/>
      <c r="VW286"/>
      <c r="VX286"/>
      <c r="VY286"/>
      <c r="VZ286"/>
      <c r="WA286"/>
      <c r="WB286"/>
      <c r="WC286"/>
      <c r="WD286"/>
      <c r="WE286"/>
      <c r="WF286"/>
      <c r="WG286"/>
      <c r="WH286"/>
      <c r="WI286"/>
      <c r="WJ286"/>
      <c r="WK286"/>
      <c r="WL286"/>
      <c r="WM286"/>
      <c r="WN286"/>
      <c r="WO286"/>
      <c r="WP286"/>
      <c r="WQ286"/>
      <c r="WR286"/>
      <c r="WS286"/>
      <c r="WT286"/>
      <c r="WU286"/>
      <c r="WV286"/>
      <c r="WW286"/>
      <c r="WX286"/>
      <c r="WY286"/>
      <c r="WZ286"/>
      <c r="XA286"/>
      <c r="XB286"/>
      <c r="XC286"/>
      <c r="XD286"/>
      <c r="XE286"/>
      <c r="XF286"/>
      <c r="XG286"/>
      <c r="XH286"/>
      <c r="XI286"/>
      <c r="XJ286"/>
      <c r="XK286"/>
      <c r="XL286"/>
      <c r="XM286"/>
      <c r="XN286"/>
      <c r="XO286"/>
      <c r="XP286"/>
      <c r="XQ286"/>
      <c r="XR286"/>
      <c r="XS286"/>
      <c r="XT286"/>
      <c r="XU286"/>
      <c r="XV286"/>
      <c r="XW286"/>
      <c r="XX286"/>
      <c r="XY286"/>
      <c r="XZ286"/>
      <c r="YA286"/>
      <c r="YB286"/>
      <c r="YC286"/>
      <c r="YD286"/>
      <c r="YE286"/>
      <c r="YF286"/>
      <c r="YG286"/>
      <c r="YH286"/>
      <c r="YI286"/>
      <c r="YJ286"/>
      <c r="YK286"/>
      <c r="YL286"/>
      <c r="YM286"/>
      <c r="YN286"/>
      <c r="YO286"/>
      <c r="YP286"/>
      <c r="YQ286"/>
      <c r="YR286"/>
      <c r="YS286"/>
      <c r="YT286"/>
      <c r="YU286"/>
      <c r="YV286"/>
      <c r="YW286"/>
      <c r="YX286"/>
      <c r="YY286"/>
      <c r="YZ286"/>
      <c r="ZA286"/>
      <c r="ZB286"/>
      <c r="ZC286"/>
      <c r="ZD286"/>
      <c r="ZE286"/>
      <c r="ZF286"/>
      <c r="ZG286"/>
      <c r="ZH286"/>
      <c r="ZI286"/>
      <c r="ZJ286"/>
      <c r="ZK286"/>
      <c r="ZL286"/>
      <c r="ZM286"/>
      <c r="ZN286"/>
      <c r="ZO286"/>
      <c r="ZP286"/>
      <c r="ZQ286"/>
      <c r="ZR286"/>
      <c r="ZS286"/>
      <c r="ZT286"/>
      <c r="ZU286"/>
      <c r="ZV286"/>
      <c r="ZW286"/>
      <c r="ZX286"/>
      <c r="ZY286"/>
      <c r="ZZ286"/>
    </row>
    <row r="287" spans="1:702" s="18" customFormat="1">
      <c r="A287" s="16" t="s">
        <v>189</v>
      </c>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c r="KT287"/>
      <c r="KU287"/>
      <c r="KV287"/>
      <c r="KW287"/>
      <c r="KX287"/>
      <c r="KY287"/>
      <c r="KZ287"/>
      <c r="LA287"/>
      <c r="LB287"/>
      <c r="LC287"/>
      <c r="LD287"/>
      <c r="LE287"/>
      <c r="LF287"/>
      <c r="LG287"/>
      <c r="LH287"/>
      <c r="LI287"/>
      <c r="LJ287"/>
      <c r="LK287"/>
      <c r="LL287"/>
      <c r="LM287"/>
      <c r="LN287"/>
      <c r="LO287"/>
      <c r="LP287"/>
      <c r="LQ287"/>
      <c r="LR287"/>
      <c r="LS287"/>
      <c r="LT287"/>
      <c r="LU287"/>
      <c r="LV287"/>
      <c r="LW287"/>
      <c r="LX287"/>
      <c r="LY287"/>
      <c r="LZ287"/>
      <c r="MA287"/>
      <c r="MB287"/>
      <c r="MC287"/>
      <c r="MD287"/>
      <c r="ME287"/>
      <c r="MF287"/>
      <c r="MG287"/>
      <c r="MH287"/>
      <c r="MI287"/>
      <c r="MJ287"/>
      <c r="MK287"/>
      <c r="ML287"/>
      <c r="MM287"/>
      <c r="MN287"/>
      <c r="MO287"/>
      <c r="MP287"/>
      <c r="MQ287"/>
      <c r="MR287"/>
      <c r="MS287"/>
      <c r="MT287"/>
      <c r="MU287"/>
      <c r="MV287"/>
      <c r="MW287"/>
      <c r="MX287"/>
      <c r="MY287"/>
      <c r="MZ287"/>
      <c r="NA287"/>
      <c r="NB287"/>
      <c r="NC287"/>
      <c r="ND287"/>
      <c r="NE287"/>
      <c r="NF287"/>
      <c r="NG287"/>
      <c r="NH287"/>
      <c r="NI287"/>
      <c r="NJ287"/>
      <c r="NK287"/>
      <c r="NL287"/>
      <c r="NM287"/>
      <c r="NN287"/>
      <c r="NO287"/>
      <c r="NP287"/>
      <c r="NQ287"/>
      <c r="NR287"/>
      <c r="NS287"/>
      <c r="NT287"/>
      <c r="NU287"/>
      <c r="NV287"/>
      <c r="NW287"/>
      <c r="NX287"/>
      <c r="NY287"/>
      <c r="NZ287"/>
      <c r="OA287"/>
      <c r="OB287"/>
      <c r="OC287"/>
      <c r="OD287"/>
      <c r="OE287"/>
      <c r="OF287"/>
      <c r="OG287"/>
      <c r="OH287"/>
      <c r="OI287"/>
      <c r="OJ287"/>
      <c r="OK287"/>
      <c r="OL287"/>
      <c r="OM287"/>
      <c r="ON287"/>
      <c r="OO287"/>
      <c r="OP287"/>
      <c r="OQ287"/>
      <c r="OR287"/>
      <c r="OS287"/>
      <c r="OT287"/>
      <c r="OU287"/>
      <c r="OV287"/>
      <c r="OW287"/>
      <c r="OX287"/>
      <c r="OY287"/>
      <c r="OZ287"/>
      <c r="PA287"/>
      <c r="PB287"/>
      <c r="PC287"/>
      <c r="PD287"/>
      <c r="PE287"/>
      <c r="PF287"/>
      <c r="PG287"/>
      <c r="PH287"/>
      <c r="PI287"/>
      <c r="PJ287"/>
      <c r="PK287"/>
      <c r="PL287"/>
      <c r="PM287"/>
      <c r="PN287"/>
      <c r="PO287"/>
      <c r="PP287"/>
      <c r="PQ287"/>
      <c r="PR287"/>
      <c r="PS287"/>
      <c r="PT287"/>
      <c r="PU287"/>
      <c r="PV287"/>
      <c r="PW287"/>
      <c r="PX287"/>
      <c r="PY287"/>
      <c r="PZ287"/>
      <c r="QA287"/>
      <c r="QB287"/>
      <c r="QC287"/>
      <c r="QD287"/>
      <c r="QE287"/>
      <c r="QF287"/>
      <c r="QG287"/>
      <c r="QH287"/>
      <c r="QI287"/>
      <c r="QJ287"/>
      <c r="QK287"/>
      <c r="QL287"/>
      <c r="QM287"/>
      <c r="QN287"/>
      <c r="QO287"/>
      <c r="QP287"/>
      <c r="QQ287"/>
      <c r="QR287"/>
      <c r="QS287"/>
      <c r="QT287"/>
      <c r="QU287"/>
      <c r="QV287"/>
      <c r="QW287"/>
      <c r="QX287"/>
      <c r="QY287"/>
      <c r="QZ287"/>
      <c r="RA287"/>
      <c r="RB287"/>
      <c r="RC287"/>
      <c r="RD287"/>
      <c r="RE287"/>
      <c r="RF287"/>
      <c r="RG287"/>
      <c r="RH287"/>
      <c r="RI287"/>
      <c r="RJ287"/>
      <c r="RK287"/>
      <c r="RL287"/>
      <c r="RM287"/>
      <c r="RN287"/>
      <c r="RO287"/>
      <c r="RP287"/>
      <c r="RQ287"/>
      <c r="RR287"/>
      <c r="RS287"/>
      <c r="RT287"/>
      <c r="RU287"/>
      <c r="RV287"/>
      <c r="RW287"/>
      <c r="RX287"/>
      <c r="RY287"/>
      <c r="RZ287"/>
      <c r="SA287"/>
      <c r="SB287"/>
      <c r="SC287"/>
      <c r="SD287"/>
      <c r="SE287"/>
      <c r="SF287"/>
      <c r="SG287"/>
      <c r="SH287"/>
      <c r="SI287"/>
      <c r="SJ287"/>
      <c r="SK287"/>
      <c r="SL287"/>
      <c r="SM287"/>
      <c r="SN287"/>
      <c r="SO287"/>
      <c r="SP287"/>
      <c r="SQ287"/>
      <c r="SR287"/>
      <c r="SS287"/>
      <c r="ST287"/>
      <c r="SU287"/>
      <c r="SV287"/>
      <c r="SW287"/>
      <c r="SX287"/>
      <c r="SY287"/>
      <c r="SZ287"/>
      <c r="TA287"/>
      <c r="TB287"/>
      <c r="TC287"/>
      <c r="TD287"/>
      <c r="TE287"/>
      <c r="TF287"/>
      <c r="TG287"/>
      <c r="TH287"/>
      <c r="TI287"/>
      <c r="TJ287"/>
      <c r="TK287"/>
      <c r="TL287"/>
      <c r="TM287"/>
      <c r="TN287"/>
      <c r="TO287"/>
      <c r="TP287"/>
      <c r="TQ287"/>
      <c r="TR287"/>
      <c r="TS287"/>
      <c r="TT287"/>
      <c r="TU287"/>
      <c r="TV287"/>
      <c r="TW287"/>
      <c r="TX287"/>
      <c r="TY287"/>
      <c r="TZ287"/>
      <c r="UA287"/>
      <c r="UB287"/>
      <c r="UC287"/>
      <c r="UD287"/>
      <c r="UE287"/>
      <c r="UF287"/>
      <c r="UG287"/>
      <c r="UH287"/>
      <c r="UI287"/>
      <c r="UJ287"/>
      <c r="UK287"/>
      <c r="UL287"/>
      <c r="UM287"/>
      <c r="UN287"/>
      <c r="UO287"/>
      <c r="UP287"/>
      <c r="UQ287"/>
      <c r="UR287"/>
      <c r="US287"/>
      <c r="UT287"/>
      <c r="UU287"/>
      <c r="UV287"/>
      <c r="UW287"/>
      <c r="UX287"/>
      <c r="UY287"/>
      <c r="UZ287"/>
      <c r="VA287"/>
      <c r="VB287"/>
      <c r="VC287"/>
      <c r="VD287"/>
      <c r="VE287"/>
      <c r="VF287"/>
      <c r="VG287"/>
      <c r="VH287"/>
      <c r="VI287"/>
      <c r="VJ287"/>
      <c r="VK287"/>
      <c r="VL287"/>
      <c r="VM287"/>
      <c r="VN287"/>
      <c r="VO287"/>
      <c r="VP287"/>
      <c r="VQ287"/>
      <c r="VR287"/>
      <c r="VS287"/>
      <c r="VT287"/>
      <c r="VU287"/>
      <c r="VV287"/>
      <c r="VW287"/>
      <c r="VX287"/>
      <c r="VY287"/>
      <c r="VZ287"/>
      <c r="WA287"/>
      <c r="WB287"/>
      <c r="WC287"/>
      <c r="WD287"/>
      <c r="WE287"/>
      <c r="WF287"/>
      <c r="WG287"/>
      <c r="WH287"/>
      <c r="WI287"/>
      <c r="WJ287"/>
      <c r="WK287"/>
      <c r="WL287"/>
      <c r="WM287"/>
      <c r="WN287"/>
      <c r="WO287"/>
      <c r="WP287"/>
      <c r="WQ287"/>
      <c r="WR287"/>
      <c r="WS287"/>
      <c r="WT287"/>
      <c r="WU287"/>
      <c r="WV287"/>
      <c r="WW287"/>
      <c r="WX287"/>
      <c r="WY287"/>
      <c r="WZ287"/>
      <c r="XA287"/>
      <c r="XB287"/>
      <c r="XC287"/>
      <c r="XD287"/>
      <c r="XE287"/>
      <c r="XF287"/>
      <c r="XG287"/>
      <c r="XH287"/>
      <c r="XI287"/>
      <c r="XJ287"/>
      <c r="XK287"/>
      <c r="XL287"/>
      <c r="XM287"/>
      <c r="XN287"/>
      <c r="XO287"/>
      <c r="XP287"/>
      <c r="XQ287"/>
      <c r="XR287"/>
      <c r="XS287"/>
      <c r="XT287"/>
      <c r="XU287"/>
      <c r="XV287"/>
      <c r="XW287"/>
      <c r="XX287"/>
      <c r="XY287"/>
      <c r="XZ287"/>
      <c r="YA287"/>
      <c r="YB287"/>
      <c r="YC287"/>
      <c r="YD287"/>
      <c r="YE287"/>
      <c r="YF287"/>
      <c r="YG287"/>
      <c r="YH287"/>
      <c r="YI287"/>
      <c r="YJ287"/>
      <c r="YK287"/>
      <c r="YL287"/>
      <c r="YM287"/>
      <c r="YN287"/>
      <c r="YO287"/>
      <c r="YP287"/>
      <c r="YQ287"/>
      <c r="YR287"/>
      <c r="YS287"/>
      <c r="YT287"/>
      <c r="YU287"/>
      <c r="YV287"/>
      <c r="YW287"/>
      <c r="YX287"/>
      <c r="YY287"/>
      <c r="YZ287"/>
      <c r="ZA287"/>
      <c r="ZB287"/>
      <c r="ZC287"/>
      <c r="ZD287"/>
      <c r="ZE287"/>
      <c r="ZF287"/>
      <c r="ZG287"/>
      <c r="ZH287"/>
      <c r="ZI287"/>
      <c r="ZJ287"/>
      <c r="ZK287"/>
      <c r="ZL287"/>
      <c r="ZM287"/>
      <c r="ZN287"/>
      <c r="ZO287"/>
      <c r="ZP287"/>
      <c r="ZQ287"/>
      <c r="ZR287"/>
      <c r="ZS287"/>
      <c r="ZT287"/>
      <c r="ZU287"/>
      <c r="ZV287"/>
      <c r="ZW287"/>
      <c r="ZX287"/>
      <c r="ZY287"/>
      <c r="ZZ287"/>
    </row>
    <row r="288" spans="1:702" s="18" customFormat="1">
      <c r="A288" s="63" t="s">
        <v>326</v>
      </c>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c r="KT288"/>
      <c r="KU288"/>
      <c r="KV288"/>
      <c r="KW288"/>
      <c r="KX288"/>
      <c r="KY288"/>
      <c r="KZ288"/>
      <c r="LA288"/>
      <c r="LB288"/>
      <c r="LC288"/>
      <c r="LD288"/>
      <c r="LE288"/>
      <c r="LF288"/>
      <c r="LG288"/>
      <c r="LH288"/>
      <c r="LI288"/>
      <c r="LJ288"/>
      <c r="LK288"/>
      <c r="LL288"/>
      <c r="LM288"/>
      <c r="LN288"/>
      <c r="LO288"/>
      <c r="LP288"/>
      <c r="LQ288"/>
      <c r="LR288"/>
      <c r="LS288"/>
      <c r="LT288"/>
      <c r="LU288"/>
      <c r="LV288"/>
      <c r="LW288"/>
      <c r="LX288"/>
      <c r="LY288"/>
      <c r="LZ288"/>
      <c r="MA288"/>
      <c r="MB288"/>
      <c r="MC288"/>
      <c r="MD288"/>
      <c r="ME288"/>
      <c r="MF288"/>
      <c r="MG288"/>
      <c r="MH288"/>
      <c r="MI288"/>
      <c r="MJ288"/>
      <c r="MK288"/>
      <c r="ML288"/>
      <c r="MM288"/>
      <c r="MN288"/>
      <c r="MO288"/>
      <c r="MP288"/>
      <c r="MQ288"/>
      <c r="MR288"/>
      <c r="MS288"/>
      <c r="MT288"/>
      <c r="MU288"/>
      <c r="MV288"/>
      <c r="MW288"/>
      <c r="MX288"/>
      <c r="MY288"/>
      <c r="MZ288"/>
      <c r="NA288"/>
      <c r="NB288"/>
      <c r="NC288"/>
      <c r="ND288"/>
      <c r="NE288"/>
      <c r="NF288"/>
      <c r="NG288"/>
      <c r="NH288"/>
      <c r="NI288"/>
      <c r="NJ288"/>
      <c r="NK288"/>
      <c r="NL288"/>
      <c r="NM288"/>
      <c r="NN288"/>
      <c r="NO288"/>
      <c r="NP288"/>
      <c r="NQ288"/>
      <c r="NR288"/>
      <c r="NS288"/>
      <c r="NT288"/>
      <c r="NU288"/>
      <c r="NV288"/>
      <c r="NW288"/>
      <c r="NX288"/>
      <c r="NY288"/>
      <c r="NZ288"/>
      <c r="OA288"/>
      <c r="OB288"/>
      <c r="OC288"/>
      <c r="OD288"/>
      <c r="OE288"/>
      <c r="OF288"/>
      <c r="OG288"/>
      <c r="OH288"/>
      <c r="OI288"/>
      <c r="OJ288"/>
      <c r="OK288"/>
      <c r="OL288"/>
      <c r="OM288"/>
      <c r="ON288"/>
      <c r="OO288"/>
      <c r="OP288"/>
      <c r="OQ288"/>
      <c r="OR288"/>
      <c r="OS288"/>
      <c r="OT288"/>
      <c r="OU288"/>
      <c r="OV288"/>
      <c r="OW288"/>
      <c r="OX288"/>
      <c r="OY288"/>
      <c r="OZ288"/>
      <c r="PA288"/>
      <c r="PB288"/>
      <c r="PC288"/>
      <c r="PD288"/>
      <c r="PE288"/>
      <c r="PF288"/>
      <c r="PG288"/>
      <c r="PH288"/>
      <c r="PI288"/>
      <c r="PJ288"/>
      <c r="PK288"/>
      <c r="PL288"/>
      <c r="PM288"/>
      <c r="PN288"/>
      <c r="PO288"/>
      <c r="PP288"/>
      <c r="PQ288"/>
      <c r="PR288"/>
      <c r="PS288"/>
      <c r="PT288"/>
      <c r="PU288"/>
      <c r="PV288"/>
      <c r="PW288"/>
      <c r="PX288"/>
      <c r="PY288"/>
      <c r="PZ288"/>
      <c r="QA288"/>
      <c r="QB288"/>
      <c r="QC288"/>
      <c r="QD288"/>
      <c r="QE288"/>
      <c r="QF288"/>
      <c r="QG288"/>
      <c r="QH288"/>
      <c r="QI288"/>
      <c r="QJ288"/>
      <c r="QK288"/>
      <c r="QL288"/>
      <c r="QM288"/>
      <c r="QN288"/>
      <c r="QO288"/>
      <c r="QP288"/>
      <c r="QQ288"/>
      <c r="QR288"/>
      <c r="QS288"/>
      <c r="QT288"/>
      <c r="QU288"/>
      <c r="QV288"/>
      <c r="QW288"/>
      <c r="QX288"/>
      <c r="QY288"/>
      <c r="QZ288"/>
      <c r="RA288"/>
      <c r="RB288"/>
      <c r="RC288"/>
      <c r="RD288"/>
      <c r="RE288"/>
      <c r="RF288"/>
      <c r="RG288"/>
      <c r="RH288"/>
      <c r="RI288"/>
      <c r="RJ288"/>
      <c r="RK288"/>
      <c r="RL288"/>
      <c r="RM288"/>
      <c r="RN288"/>
      <c r="RO288"/>
      <c r="RP288"/>
      <c r="RQ288"/>
      <c r="RR288"/>
      <c r="RS288"/>
      <c r="RT288"/>
      <c r="RU288"/>
      <c r="RV288"/>
      <c r="RW288"/>
      <c r="RX288"/>
      <c r="RY288"/>
      <c r="RZ288"/>
      <c r="SA288"/>
      <c r="SB288"/>
      <c r="SC288"/>
      <c r="SD288"/>
      <c r="SE288"/>
      <c r="SF288"/>
      <c r="SG288"/>
      <c r="SH288"/>
      <c r="SI288"/>
      <c r="SJ288"/>
      <c r="SK288"/>
      <c r="SL288"/>
      <c r="SM288"/>
      <c r="SN288"/>
      <c r="SO288"/>
      <c r="SP288"/>
      <c r="SQ288"/>
      <c r="SR288"/>
      <c r="SS288"/>
      <c r="ST288"/>
      <c r="SU288"/>
      <c r="SV288"/>
      <c r="SW288"/>
      <c r="SX288"/>
      <c r="SY288"/>
      <c r="SZ288"/>
      <c r="TA288"/>
      <c r="TB288"/>
      <c r="TC288"/>
      <c r="TD288"/>
      <c r="TE288"/>
      <c r="TF288"/>
      <c r="TG288"/>
      <c r="TH288"/>
      <c r="TI288"/>
      <c r="TJ288"/>
      <c r="TK288"/>
      <c r="TL288"/>
      <c r="TM288"/>
      <c r="TN288"/>
      <c r="TO288"/>
      <c r="TP288"/>
      <c r="TQ288"/>
      <c r="TR288"/>
      <c r="TS288"/>
      <c r="TT288"/>
      <c r="TU288"/>
      <c r="TV288"/>
      <c r="TW288"/>
      <c r="TX288"/>
      <c r="TY288"/>
      <c r="TZ288"/>
      <c r="UA288"/>
      <c r="UB288"/>
      <c r="UC288"/>
      <c r="UD288"/>
      <c r="UE288"/>
      <c r="UF288"/>
      <c r="UG288"/>
      <c r="UH288"/>
      <c r="UI288"/>
      <c r="UJ288"/>
      <c r="UK288"/>
      <c r="UL288"/>
      <c r="UM288"/>
      <c r="UN288"/>
      <c r="UO288"/>
      <c r="UP288"/>
      <c r="UQ288"/>
      <c r="UR288"/>
      <c r="US288"/>
      <c r="UT288"/>
      <c r="UU288"/>
      <c r="UV288"/>
      <c r="UW288"/>
      <c r="UX288"/>
      <c r="UY288"/>
      <c r="UZ288"/>
      <c r="VA288"/>
      <c r="VB288"/>
      <c r="VC288"/>
      <c r="VD288"/>
      <c r="VE288"/>
      <c r="VF288"/>
      <c r="VG288"/>
      <c r="VH288"/>
      <c r="VI288"/>
      <c r="VJ288"/>
      <c r="VK288"/>
      <c r="VL288"/>
      <c r="VM288"/>
      <c r="VN288"/>
      <c r="VO288"/>
      <c r="VP288"/>
      <c r="VQ288"/>
      <c r="VR288"/>
      <c r="VS288"/>
      <c r="VT288"/>
      <c r="VU288"/>
      <c r="VV288"/>
      <c r="VW288"/>
      <c r="VX288"/>
      <c r="VY288"/>
      <c r="VZ288"/>
      <c r="WA288"/>
      <c r="WB288"/>
      <c r="WC288"/>
      <c r="WD288"/>
      <c r="WE288"/>
      <c r="WF288"/>
      <c r="WG288"/>
      <c r="WH288"/>
      <c r="WI288"/>
      <c r="WJ288"/>
      <c r="WK288"/>
      <c r="WL288"/>
      <c r="WM288"/>
      <c r="WN288"/>
      <c r="WO288"/>
      <c r="WP288"/>
      <c r="WQ288"/>
      <c r="WR288"/>
      <c r="WS288"/>
      <c r="WT288"/>
      <c r="WU288"/>
      <c r="WV288"/>
      <c r="WW288"/>
      <c r="WX288"/>
      <c r="WY288"/>
      <c r="WZ288"/>
      <c r="XA288"/>
      <c r="XB288"/>
      <c r="XC288"/>
      <c r="XD288"/>
      <c r="XE288"/>
      <c r="XF288"/>
      <c r="XG288"/>
      <c r="XH288"/>
      <c r="XI288"/>
      <c r="XJ288"/>
      <c r="XK288"/>
      <c r="XL288"/>
      <c r="XM288"/>
      <c r="XN288"/>
      <c r="XO288"/>
      <c r="XP288"/>
      <c r="XQ288"/>
      <c r="XR288"/>
      <c r="XS288"/>
      <c r="XT288"/>
      <c r="XU288"/>
      <c r="XV288"/>
      <c r="XW288"/>
      <c r="XX288"/>
      <c r="XY288"/>
      <c r="XZ288"/>
      <c r="YA288"/>
      <c r="YB288"/>
      <c r="YC288"/>
      <c r="YD288"/>
      <c r="YE288"/>
      <c r="YF288"/>
      <c r="YG288"/>
      <c r="YH288"/>
      <c r="YI288"/>
      <c r="YJ288"/>
      <c r="YK288"/>
      <c r="YL288"/>
      <c r="YM288"/>
      <c r="YN288"/>
      <c r="YO288"/>
      <c r="YP288"/>
      <c r="YQ288"/>
      <c r="YR288"/>
      <c r="YS288"/>
      <c r="YT288"/>
      <c r="YU288"/>
      <c r="YV288"/>
      <c r="YW288"/>
      <c r="YX288"/>
      <c r="YY288"/>
      <c r="YZ288"/>
      <c r="ZA288"/>
      <c r="ZB288"/>
      <c r="ZC288"/>
      <c r="ZD288"/>
      <c r="ZE288"/>
      <c r="ZF288"/>
      <c r="ZG288"/>
      <c r="ZH288"/>
      <c r="ZI288"/>
      <c r="ZJ288"/>
      <c r="ZK288"/>
      <c r="ZL288"/>
      <c r="ZM288"/>
      <c r="ZN288"/>
      <c r="ZO288"/>
      <c r="ZP288"/>
      <c r="ZQ288"/>
      <c r="ZR288"/>
      <c r="ZS288"/>
      <c r="ZT288"/>
      <c r="ZU288"/>
      <c r="ZV288"/>
      <c r="ZW288"/>
      <c r="ZX288"/>
      <c r="ZY288"/>
      <c r="ZZ288"/>
    </row>
    <row r="289" spans="1:702" s="18" customFormat="1">
      <c r="A289" s="149" t="s">
        <v>327</v>
      </c>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c r="KT289"/>
      <c r="KU289"/>
      <c r="KV289"/>
      <c r="KW289"/>
      <c r="KX289"/>
      <c r="KY289"/>
      <c r="KZ289"/>
      <c r="LA289"/>
      <c r="LB289"/>
      <c r="LC289"/>
      <c r="LD289"/>
      <c r="LE289"/>
      <c r="LF289"/>
      <c r="LG289"/>
      <c r="LH289"/>
      <c r="LI289"/>
      <c r="LJ289"/>
      <c r="LK289"/>
      <c r="LL289"/>
      <c r="LM289"/>
      <c r="LN289"/>
      <c r="LO289"/>
      <c r="LP289"/>
      <c r="LQ289"/>
      <c r="LR289"/>
      <c r="LS289"/>
      <c r="LT289"/>
      <c r="LU289"/>
      <c r="LV289"/>
      <c r="LW289"/>
      <c r="LX289"/>
      <c r="LY289"/>
      <c r="LZ289"/>
      <c r="MA289"/>
      <c r="MB289"/>
      <c r="MC289"/>
      <c r="MD289"/>
      <c r="ME289"/>
      <c r="MF289"/>
      <c r="MG289"/>
      <c r="MH289"/>
      <c r="MI289"/>
      <c r="MJ289"/>
      <c r="MK289"/>
      <c r="ML289"/>
      <c r="MM289"/>
      <c r="MN289"/>
      <c r="MO289"/>
      <c r="MP289"/>
      <c r="MQ289"/>
      <c r="MR289"/>
      <c r="MS289"/>
      <c r="MT289"/>
      <c r="MU289"/>
      <c r="MV289"/>
      <c r="MW289"/>
      <c r="MX289"/>
      <c r="MY289"/>
      <c r="MZ289"/>
      <c r="NA289"/>
      <c r="NB289"/>
      <c r="NC289"/>
      <c r="ND289"/>
      <c r="NE289"/>
      <c r="NF289"/>
      <c r="NG289"/>
      <c r="NH289"/>
      <c r="NI289"/>
      <c r="NJ289"/>
      <c r="NK289"/>
      <c r="NL289"/>
      <c r="NM289"/>
      <c r="NN289"/>
      <c r="NO289"/>
      <c r="NP289"/>
      <c r="NQ289"/>
      <c r="NR289"/>
      <c r="NS289"/>
      <c r="NT289"/>
      <c r="NU289"/>
      <c r="NV289"/>
      <c r="NW289"/>
      <c r="NX289"/>
      <c r="NY289"/>
      <c r="NZ289"/>
      <c r="OA289"/>
      <c r="OB289"/>
      <c r="OC289"/>
      <c r="OD289"/>
      <c r="OE289"/>
      <c r="OF289"/>
      <c r="OG289"/>
      <c r="OH289"/>
      <c r="OI289"/>
      <c r="OJ289"/>
      <c r="OK289"/>
      <c r="OL289"/>
      <c r="OM289"/>
      <c r="ON289"/>
      <c r="OO289"/>
      <c r="OP289"/>
      <c r="OQ289"/>
      <c r="OR289"/>
      <c r="OS289"/>
      <c r="OT289"/>
      <c r="OU289"/>
      <c r="OV289"/>
      <c r="OW289"/>
      <c r="OX289"/>
      <c r="OY289"/>
      <c r="OZ289"/>
      <c r="PA289"/>
      <c r="PB289"/>
      <c r="PC289"/>
      <c r="PD289"/>
      <c r="PE289"/>
      <c r="PF289"/>
      <c r="PG289"/>
      <c r="PH289"/>
      <c r="PI289"/>
      <c r="PJ289"/>
      <c r="PK289"/>
      <c r="PL289"/>
      <c r="PM289"/>
      <c r="PN289"/>
      <c r="PO289"/>
      <c r="PP289"/>
      <c r="PQ289"/>
      <c r="PR289"/>
      <c r="PS289"/>
      <c r="PT289"/>
      <c r="PU289"/>
      <c r="PV289"/>
      <c r="PW289"/>
      <c r="PX289"/>
      <c r="PY289"/>
      <c r="PZ289"/>
      <c r="QA289"/>
      <c r="QB289"/>
      <c r="QC289"/>
      <c r="QD289"/>
      <c r="QE289"/>
      <c r="QF289"/>
      <c r="QG289"/>
      <c r="QH289"/>
      <c r="QI289"/>
      <c r="QJ289"/>
      <c r="QK289"/>
      <c r="QL289"/>
      <c r="QM289"/>
      <c r="QN289"/>
      <c r="QO289"/>
      <c r="QP289"/>
      <c r="QQ289"/>
      <c r="QR289"/>
      <c r="QS289"/>
      <c r="QT289"/>
      <c r="QU289"/>
      <c r="QV289"/>
      <c r="QW289"/>
      <c r="QX289"/>
      <c r="QY289"/>
      <c r="QZ289"/>
      <c r="RA289"/>
      <c r="RB289"/>
      <c r="RC289"/>
      <c r="RD289"/>
      <c r="RE289"/>
      <c r="RF289"/>
      <c r="RG289"/>
      <c r="RH289"/>
      <c r="RI289"/>
      <c r="RJ289"/>
      <c r="RK289"/>
      <c r="RL289"/>
      <c r="RM289"/>
      <c r="RN289"/>
      <c r="RO289"/>
      <c r="RP289"/>
      <c r="RQ289"/>
      <c r="RR289"/>
      <c r="RS289"/>
      <c r="RT289"/>
      <c r="RU289"/>
      <c r="RV289"/>
      <c r="RW289"/>
      <c r="RX289"/>
      <c r="RY289"/>
      <c r="RZ289"/>
      <c r="SA289"/>
      <c r="SB289"/>
      <c r="SC289"/>
      <c r="SD289"/>
      <c r="SE289"/>
      <c r="SF289"/>
      <c r="SG289"/>
      <c r="SH289"/>
      <c r="SI289"/>
      <c r="SJ289"/>
      <c r="SK289"/>
      <c r="SL289"/>
      <c r="SM289"/>
      <c r="SN289"/>
      <c r="SO289"/>
      <c r="SP289"/>
      <c r="SQ289"/>
      <c r="SR289"/>
      <c r="SS289"/>
      <c r="ST289"/>
      <c r="SU289"/>
      <c r="SV289"/>
      <c r="SW289"/>
      <c r="SX289"/>
      <c r="SY289"/>
      <c r="SZ289"/>
      <c r="TA289"/>
      <c r="TB289"/>
      <c r="TC289"/>
      <c r="TD289"/>
      <c r="TE289"/>
      <c r="TF289"/>
      <c r="TG289"/>
      <c r="TH289"/>
      <c r="TI289"/>
      <c r="TJ289"/>
      <c r="TK289"/>
      <c r="TL289"/>
      <c r="TM289"/>
      <c r="TN289"/>
      <c r="TO289"/>
      <c r="TP289"/>
      <c r="TQ289"/>
      <c r="TR289"/>
      <c r="TS289"/>
      <c r="TT289"/>
      <c r="TU289"/>
      <c r="TV289"/>
      <c r="TW289"/>
      <c r="TX289"/>
      <c r="TY289"/>
      <c r="TZ289"/>
      <c r="UA289"/>
      <c r="UB289"/>
      <c r="UC289"/>
      <c r="UD289"/>
      <c r="UE289"/>
      <c r="UF289"/>
      <c r="UG289"/>
      <c r="UH289"/>
      <c r="UI289"/>
      <c r="UJ289"/>
      <c r="UK289"/>
      <c r="UL289"/>
      <c r="UM289"/>
      <c r="UN289"/>
      <c r="UO289"/>
      <c r="UP289"/>
      <c r="UQ289"/>
      <c r="UR289"/>
      <c r="US289"/>
      <c r="UT289"/>
      <c r="UU289"/>
      <c r="UV289"/>
      <c r="UW289"/>
      <c r="UX289"/>
      <c r="UY289"/>
      <c r="UZ289"/>
      <c r="VA289"/>
      <c r="VB289"/>
      <c r="VC289"/>
      <c r="VD289"/>
      <c r="VE289"/>
      <c r="VF289"/>
      <c r="VG289"/>
      <c r="VH289"/>
      <c r="VI289"/>
      <c r="VJ289"/>
      <c r="VK289"/>
      <c r="VL289"/>
      <c r="VM289"/>
      <c r="VN289"/>
      <c r="VO289"/>
      <c r="VP289"/>
      <c r="VQ289"/>
      <c r="VR289"/>
      <c r="VS289"/>
      <c r="VT289"/>
      <c r="VU289"/>
      <c r="VV289"/>
      <c r="VW289"/>
      <c r="VX289"/>
      <c r="VY289"/>
      <c r="VZ289"/>
      <c r="WA289"/>
      <c r="WB289"/>
      <c r="WC289"/>
      <c r="WD289"/>
      <c r="WE289"/>
      <c r="WF289"/>
      <c r="WG289"/>
      <c r="WH289"/>
      <c r="WI289"/>
      <c r="WJ289"/>
      <c r="WK289"/>
      <c r="WL289"/>
      <c r="WM289"/>
      <c r="WN289"/>
      <c r="WO289"/>
      <c r="WP289"/>
      <c r="WQ289"/>
      <c r="WR289"/>
      <c r="WS289"/>
      <c r="WT289"/>
      <c r="WU289"/>
      <c r="WV289"/>
      <c r="WW289"/>
      <c r="WX289"/>
      <c r="WY289"/>
      <c r="WZ289"/>
      <c r="XA289"/>
      <c r="XB289"/>
      <c r="XC289"/>
      <c r="XD289"/>
      <c r="XE289"/>
      <c r="XF289"/>
      <c r="XG289"/>
      <c r="XH289"/>
      <c r="XI289"/>
      <c r="XJ289"/>
      <c r="XK289"/>
      <c r="XL289"/>
      <c r="XM289"/>
      <c r="XN289"/>
      <c r="XO289"/>
      <c r="XP289"/>
      <c r="XQ289"/>
      <c r="XR289"/>
      <c r="XS289"/>
      <c r="XT289"/>
      <c r="XU289"/>
      <c r="XV289"/>
      <c r="XW289"/>
      <c r="XX289"/>
      <c r="XY289"/>
      <c r="XZ289"/>
      <c r="YA289"/>
      <c r="YB289"/>
      <c r="YC289"/>
      <c r="YD289"/>
      <c r="YE289"/>
      <c r="YF289"/>
      <c r="YG289"/>
      <c r="YH289"/>
      <c r="YI289"/>
      <c r="YJ289"/>
      <c r="YK289"/>
      <c r="YL289"/>
      <c r="YM289"/>
      <c r="YN289"/>
      <c r="YO289"/>
      <c r="YP289"/>
      <c r="YQ289"/>
      <c r="YR289"/>
      <c r="YS289"/>
      <c r="YT289"/>
      <c r="YU289"/>
      <c r="YV289"/>
      <c r="YW289"/>
      <c r="YX289"/>
      <c r="YY289"/>
      <c r="YZ289"/>
      <c r="ZA289"/>
      <c r="ZB289"/>
      <c r="ZC289"/>
      <c r="ZD289"/>
      <c r="ZE289"/>
      <c r="ZF289"/>
      <c r="ZG289"/>
      <c r="ZH289"/>
      <c r="ZI289"/>
      <c r="ZJ289"/>
      <c r="ZK289"/>
      <c r="ZL289"/>
      <c r="ZM289"/>
      <c r="ZN289"/>
      <c r="ZO289"/>
      <c r="ZP289"/>
      <c r="ZQ289"/>
      <c r="ZR289"/>
      <c r="ZS289"/>
      <c r="ZT289"/>
      <c r="ZU289"/>
      <c r="ZV289"/>
      <c r="ZW289"/>
      <c r="ZX289"/>
      <c r="ZY289"/>
      <c r="ZZ289"/>
    </row>
    <row r="290" spans="1:702" s="18" customFormat="1">
      <c r="A290" s="16" t="s">
        <v>175</v>
      </c>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c r="KT290"/>
      <c r="KU290"/>
      <c r="KV290"/>
      <c r="KW290"/>
      <c r="KX290"/>
      <c r="KY290"/>
      <c r="KZ290"/>
      <c r="LA290"/>
      <c r="LB290"/>
      <c r="LC290"/>
      <c r="LD290"/>
      <c r="LE290"/>
      <c r="LF290"/>
      <c r="LG290"/>
      <c r="LH290"/>
      <c r="LI290"/>
      <c r="LJ290"/>
      <c r="LK290"/>
      <c r="LL290"/>
      <c r="LM290"/>
      <c r="LN290"/>
      <c r="LO290"/>
      <c r="LP290"/>
      <c r="LQ290"/>
      <c r="LR290"/>
      <c r="LS290"/>
      <c r="LT290"/>
      <c r="LU290"/>
      <c r="LV290"/>
      <c r="LW290"/>
      <c r="LX290"/>
      <c r="LY290"/>
      <c r="LZ290"/>
      <c r="MA290"/>
      <c r="MB290"/>
      <c r="MC290"/>
      <c r="MD290"/>
      <c r="ME290"/>
      <c r="MF290"/>
      <c r="MG290"/>
      <c r="MH290"/>
      <c r="MI290"/>
      <c r="MJ290"/>
      <c r="MK290"/>
      <c r="ML290"/>
      <c r="MM290"/>
      <c r="MN290"/>
      <c r="MO290"/>
      <c r="MP290"/>
      <c r="MQ290"/>
      <c r="MR290"/>
      <c r="MS290"/>
      <c r="MT290"/>
      <c r="MU290"/>
      <c r="MV290"/>
      <c r="MW290"/>
      <c r="MX290"/>
      <c r="MY290"/>
      <c r="MZ290"/>
      <c r="NA290"/>
      <c r="NB290"/>
      <c r="NC290"/>
      <c r="ND290"/>
      <c r="NE290"/>
      <c r="NF290"/>
      <c r="NG290"/>
      <c r="NH290"/>
      <c r="NI290"/>
      <c r="NJ290"/>
      <c r="NK290"/>
      <c r="NL290"/>
      <c r="NM290"/>
      <c r="NN290"/>
      <c r="NO290"/>
      <c r="NP290"/>
      <c r="NQ290"/>
      <c r="NR290"/>
      <c r="NS290"/>
      <c r="NT290"/>
      <c r="NU290"/>
      <c r="NV290"/>
      <c r="NW290"/>
      <c r="NX290"/>
      <c r="NY290"/>
      <c r="NZ290"/>
      <c r="OA290"/>
      <c r="OB290"/>
      <c r="OC290"/>
      <c r="OD290"/>
      <c r="OE290"/>
      <c r="OF290"/>
      <c r="OG290"/>
      <c r="OH290"/>
      <c r="OI290"/>
      <c r="OJ290"/>
      <c r="OK290"/>
      <c r="OL290"/>
      <c r="OM290"/>
      <c r="ON290"/>
      <c r="OO290"/>
      <c r="OP290"/>
      <c r="OQ290"/>
      <c r="OR290"/>
      <c r="OS290"/>
      <c r="OT290"/>
      <c r="OU290"/>
      <c r="OV290"/>
      <c r="OW290"/>
      <c r="OX290"/>
      <c r="OY290"/>
      <c r="OZ290"/>
      <c r="PA290"/>
      <c r="PB290"/>
      <c r="PC290"/>
      <c r="PD290"/>
      <c r="PE290"/>
      <c r="PF290"/>
      <c r="PG290"/>
      <c r="PH290"/>
      <c r="PI290"/>
      <c r="PJ290"/>
      <c r="PK290"/>
      <c r="PL290"/>
      <c r="PM290"/>
      <c r="PN290"/>
      <c r="PO290"/>
      <c r="PP290"/>
      <c r="PQ290"/>
      <c r="PR290"/>
      <c r="PS290"/>
      <c r="PT290"/>
      <c r="PU290"/>
      <c r="PV290"/>
      <c r="PW290"/>
      <c r="PX290"/>
      <c r="PY290"/>
      <c r="PZ290"/>
      <c r="QA290"/>
      <c r="QB290"/>
      <c r="QC290"/>
      <c r="QD290"/>
      <c r="QE290"/>
      <c r="QF290"/>
      <c r="QG290"/>
      <c r="QH290"/>
      <c r="QI290"/>
      <c r="QJ290"/>
      <c r="QK290"/>
      <c r="QL290"/>
      <c r="QM290"/>
      <c r="QN290"/>
      <c r="QO290"/>
      <c r="QP290"/>
      <c r="QQ290"/>
      <c r="QR290"/>
      <c r="QS290"/>
      <c r="QT290"/>
      <c r="QU290"/>
      <c r="QV290"/>
      <c r="QW290"/>
      <c r="QX290"/>
      <c r="QY290"/>
      <c r="QZ290"/>
      <c r="RA290"/>
      <c r="RB290"/>
      <c r="RC290"/>
      <c r="RD290"/>
      <c r="RE290"/>
      <c r="RF290"/>
      <c r="RG290"/>
      <c r="RH290"/>
      <c r="RI290"/>
      <c r="RJ290"/>
      <c r="RK290"/>
      <c r="RL290"/>
      <c r="RM290"/>
      <c r="RN290"/>
      <c r="RO290"/>
      <c r="RP290"/>
      <c r="RQ290"/>
      <c r="RR290"/>
      <c r="RS290"/>
      <c r="RT290"/>
      <c r="RU290"/>
      <c r="RV290"/>
      <c r="RW290"/>
      <c r="RX290"/>
      <c r="RY290"/>
      <c r="RZ290"/>
      <c r="SA290"/>
      <c r="SB290"/>
      <c r="SC290"/>
      <c r="SD290"/>
      <c r="SE290"/>
      <c r="SF290"/>
      <c r="SG290"/>
      <c r="SH290"/>
      <c r="SI290"/>
      <c r="SJ290"/>
      <c r="SK290"/>
      <c r="SL290"/>
      <c r="SM290"/>
      <c r="SN290"/>
      <c r="SO290"/>
      <c r="SP290"/>
      <c r="SQ290"/>
      <c r="SR290"/>
      <c r="SS290"/>
      <c r="ST290"/>
      <c r="SU290"/>
      <c r="SV290"/>
      <c r="SW290"/>
      <c r="SX290"/>
      <c r="SY290"/>
      <c r="SZ290"/>
      <c r="TA290"/>
      <c r="TB290"/>
      <c r="TC290"/>
      <c r="TD290"/>
      <c r="TE290"/>
      <c r="TF290"/>
      <c r="TG290"/>
      <c r="TH290"/>
      <c r="TI290"/>
      <c r="TJ290"/>
      <c r="TK290"/>
      <c r="TL290"/>
      <c r="TM290"/>
      <c r="TN290"/>
      <c r="TO290"/>
      <c r="TP290"/>
      <c r="TQ290"/>
      <c r="TR290"/>
      <c r="TS290"/>
      <c r="TT290"/>
      <c r="TU290"/>
      <c r="TV290"/>
      <c r="TW290"/>
      <c r="TX290"/>
      <c r="TY290"/>
      <c r="TZ290"/>
      <c r="UA290"/>
      <c r="UB290"/>
      <c r="UC290"/>
      <c r="UD290"/>
      <c r="UE290"/>
      <c r="UF290"/>
      <c r="UG290"/>
      <c r="UH290"/>
      <c r="UI290"/>
      <c r="UJ290"/>
      <c r="UK290"/>
      <c r="UL290"/>
      <c r="UM290"/>
      <c r="UN290"/>
      <c r="UO290"/>
      <c r="UP290"/>
      <c r="UQ290"/>
      <c r="UR290"/>
      <c r="US290"/>
      <c r="UT290"/>
      <c r="UU290"/>
      <c r="UV290"/>
      <c r="UW290"/>
      <c r="UX290"/>
      <c r="UY290"/>
      <c r="UZ290"/>
      <c r="VA290"/>
      <c r="VB290"/>
      <c r="VC290"/>
      <c r="VD290"/>
      <c r="VE290"/>
      <c r="VF290"/>
      <c r="VG290"/>
      <c r="VH290"/>
      <c r="VI290"/>
      <c r="VJ290"/>
      <c r="VK290"/>
      <c r="VL290"/>
      <c r="VM290"/>
      <c r="VN290"/>
      <c r="VO290"/>
      <c r="VP290"/>
      <c r="VQ290"/>
      <c r="VR290"/>
      <c r="VS290"/>
      <c r="VT290"/>
      <c r="VU290"/>
      <c r="VV290"/>
      <c r="VW290"/>
      <c r="VX290"/>
      <c r="VY290"/>
      <c r="VZ290"/>
      <c r="WA290"/>
      <c r="WB290"/>
      <c r="WC290"/>
      <c r="WD290"/>
      <c r="WE290"/>
      <c r="WF290"/>
      <c r="WG290"/>
      <c r="WH290"/>
      <c r="WI290"/>
      <c r="WJ290"/>
      <c r="WK290"/>
      <c r="WL290"/>
      <c r="WM290"/>
      <c r="WN290"/>
      <c r="WO290"/>
      <c r="WP290"/>
      <c r="WQ290"/>
      <c r="WR290"/>
      <c r="WS290"/>
      <c r="WT290"/>
      <c r="WU290"/>
      <c r="WV290"/>
      <c r="WW290"/>
      <c r="WX290"/>
      <c r="WY290"/>
      <c r="WZ290"/>
      <c r="XA290"/>
      <c r="XB290"/>
      <c r="XC290"/>
      <c r="XD290"/>
      <c r="XE290"/>
      <c r="XF290"/>
      <c r="XG290"/>
      <c r="XH290"/>
      <c r="XI290"/>
      <c r="XJ290"/>
      <c r="XK290"/>
      <c r="XL290"/>
      <c r="XM290"/>
      <c r="XN290"/>
      <c r="XO290"/>
      <c r="XP290"/>
      <c r="XQ290"/>
      <c r="XR290"/>
      <c r="XS290"/>
      <c r="XT290"/>
      <c r="XU290"/>
      <c r="XV290"/>
      <c r="XW290"/>
      <c r="XX290"/>
      <c r="XY290"/>
      <c r="XZ290"/>
      <c r="YA290"/>
      <c r="YB290"/>
      <c r="YC290"/>
      <c r="YD290"/>
      <c r="YE290"/>
      <c r="YF290"/>
      <c r="YG290"/>
      <c r="YH290"/>
      <c r="YI290"/>
      <c r="YJ290"/>
      <c r="YK290"/>
      <c r="YL290"/>
      <c r="YM290"/>
      <c r="YN290"/>
      <c r="YO290"/>
      <c r="YP290"/>
      <c r="YQ290"/>
      <c r="YR290"/>
      <c r="YS290"/>
      <c r="YT290"/>
      <c r="YU290"/>
      <c r="YV290"/>
      <c r="YW290"/>
      <c r="YX290"/>
      <c r="YY290"/>
      <c r="YZ290"/>
      <c r="ZA290"/>
      <c r="ZB290"/>
      <c r="ZC290"/>
      <c r="ZD290"/>
      <c r="ZE290"/>
      <c r="ZF290"/>
      <c r="ZG290"/>
      <c r="ZH290"/>
      <c r="ZI290"/>
      <c r="ZJ290"/>
      <c r="ZK290"/>
      <c r="ZL290"/>
      <c r="ZM290"/>
      <c r="ZN290"/>
      <c r="ZO290"/>
      <c r="ZP290"/>
      <c r="ZQ290"/>
      <c r="ZR290"/>
      <c r="ZS290"/>
      <c r="ZT290"/>
      <c r="ZU290"/>
      <c r="ZV290"/>
      <c r="ZW290"/>
      <c r="ZX290"/>
      <c r="ZY290"/>
      <c r="ZZ290"/>
    </row>
    <row r="291" spans="1:702" s="18" customFormat="1">
      <c r="A291" s="16" t="s">
        <v>68</v>
      </c>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c r="KT291"/>
      <c r="KU291"/>
      <c r="KV291"/>
      <c r="KW291"/>
      <c r="KX291"/>
      <c r="KY291"/>
      <c r="KZ291"/>
      <c r="LA291"/>
      <c r="LB291"/>
      <c r="LC291"/>
      <c r="LD291"/>
      <c r="LE291"/>
      <c r="LF291"/>
      <c r="LG291"/>
      <c r="LH291"/>
      <c r="LI291"/>
      <c r="LJ291"/>
      <c r="LK291"/>
      <c r="LL291"/>
      <c r="LM291"/>
      <c r="LN291"/>
      <c r="LO291"/>
      <c r="LP291"/>
      <c r="LQ291"/>
      <c r="LR291"/>
      <c r="LS291"/>
      <c r="LT291"/>
      <c r="LU291"/>
      <c r="LV291"/>
      <c r="LW291"/>
      <c r="LX291"/>
      <c r="LY291"/>
      <c r="LZ291"/>
      <c r="MA291"/>
      <c r="MB291"/>
      <c r="MC291"/>
      <c r="MD291"/>
      <c r="ME291"/>
      <c r="MF291"/>
      <c r="MG291"/>
      <c r="MH291"/>
      <c r="MI291"/>
      <c r="MJ291"/>
      <c r="MK291"/>
      <c r="ML291"/>
      <c r="MM291"/>
      <c r="MN291"/>
      <c r="MO291"/>
      <c r="MP291"/>
      <c r="MQ291"/>
      <c r="MR291"/>
      <c r="MS291"/>
      <c r="MT291"/>
      <c r="MU291"/>
      <c r="MV291"/>
      <c r="MW291"/>
      <c r="MX291"/>
      <c r="MY291"/>
      <c r="MZ291"/>
      <c r="NA291"/>
      <c r="NB291"/>
      <c r="NC291"/>
      <c r="ND291"/>
      <c r="NE291"/>
      <c r="NF291"/>
      <c r="NG291"/>
      <c r="NH291"/>
      <c r="NI291"/>
      <c r="NJ291"/>
      <c r="NK291"/>
      <c r="NL291"/>
      <c r="NM291"/>
      <c r="NN291"/>
      <c r="NO291"/>
      <c r="NP291"/>
      <c r="NQ291"/>
      <c r="NR291"/>
      <c r="NS291"/>
      <c r="NT291"/>
      <c r="NU291"/>
      <c r="NV291"/>
      <c r="NW291"/>
      <c r="NX291"/>
      <c r="NY291"/>
      <c r="NZ291"/>
      <c r="OA291"/>
      <c r="OB291"/>
      <c r="OC291"/>
      <c r="OD291"/>
      <c r="OE291"/>
      <c r="OF291"/>
      <c r="OG291"/>
      <c r="OH291"/>
      <c r="OI291"/>
      <c r="OJ291"/>
      <c r="OK291"/>
      <c r="OL291"/>
      <c r="OM291"/>
      <c r="ON291"/>
      <c r="OO291"/>
      <c r="OP291"/>
      <c r="OQ291"/>
      <c r="OR291"/>
      <c r="OS291"/>
      <c r="OT291"/>
      <c r="OU291"/>
      <c r="OV291"/>
      <c r="OW291"/>
      <c r="OX291"/>
      <c r="OY291"/>
      <c r="OZ291"/>
      <c r="PA291"/>
      <c r="PB291"/>
      <c r="PC291"/>
      <c r="PD291"/>
      <c r="PE291"/>
      <c r="PF291"/>
      <c r="PG291"/>
      <c r="PH291"/>
      <c r="PI291"/>
      <c r="PJ291"/>
      <c r="PK291"/>
      <c r="PL291"/>
      <c r="PM291"/>
      <c r="PN291"/>
      <c r="PO291"/>
      <c r="PP291"/>
      <c r="PQ291"/>
      <c r="PR291"/>
      <c r="PS291"/>
      <c r="PT291"/>
      <c r="PU291"/>
      <c r="PV291"/>
      <c r="PW291"/>
      <c r="PX291"/>
      <c r="PY291"/>
      <c r="PZ291"/>
      <c r="QA291"/>
      <c r="QB291"/>
      <c r="QC291"/>
      <c r="QD291"/>
      <c r="QE291"/>
      <c r="QF291"/>
      <c r="QG291"/>
      <c r="QH291"/>
      <c r="QI291"/>
      <c r="QJ291"/>
      <c r="QK291"/>
      <c r="QL291"/>
      <c r="QM291"/>
      <c r="QN291"/>
      <c r="QO291"/>
      <c r="QP291"/>
      <c r="QQ291"/>
      <c r="QR291"/>
      <c r="QS291"/>
      <c r="QT291"/>
      <c r="QU291"/>
      <c r="QV291"/>
      <c r="QW291"/>
      <c r="QX291"/>
      <c r="QY291"/>
      <c r="QZ291"/>
      <c r="RA291"/>
      <c r="RB291"/>
      <c r="RC291"/>
      <c r="RD291"/>
      <c r="RE291"/>
      <c r="RF291"/>
      <c r="RG291"/>
      <c r="RH291"/>
      <c r="RI291"/>
      <c r="RJ291"/>
      <c r="RK291"/>
      <c r="RL291"/>
      <c r="RM291"/>
      <c r="RN291"/>
      <c r="RO291"/>
      <c r="RP291"/>
      <c r="RQ291"/>
      <c r="RR291"/>
      <c r="RS291"/>
      <c r="RT291"/>
      <c r="RU291"/>
      <c r="RV291"/>
      <c r="RW291"/>
      <c r="RX291"/>
      <c r="RY291"/>
      <c r="RZ291"/>
      <c r="SA291"/>
      <c r="SB291"/>
      <c r="SC291"/>
      <c r="SD291"/>
      <c r="SE291"/>
      <c r="SF291"/>
      <c r="SG291"/>
      <c r="SH291"/>
      <c r="SI291"/>
      <c r="SJ291"/>
      <c r="SK291"/>
      <c r="SL291"/>
      <c r="SM291"/>
      <c r="SN291"/>
      <c r="SO291"/>
      <c r="SP291"/>
      <c r="SQ291"/>
      <c r="SR291"/>
      <c r="SS291"/>
      <c r="ST291"/>
      <c r="SU291"/>
      <c r="SV291"/>
      <c r="SW291"/>
      <c r="SX291"/>
      <c r="SY291"/>
      <c r="SZ291"/>
      <c r="TA291"/>
      <c r="TB291"/>
      <c r="TC291"/>
      <c r="TD291"/>
      <c r="TE291"/>
      <c r="TF291"/>
      <c r="TG291"/>
      <c r="TH291"/>
      <c r="TI291"/>
      <c r="TJ291"/>
      <c r="TK291"/>
      <c r="TL291"/>
      <c r="TM291"/>
      <c r="TN291"/>
      <c r="TO291"/>
      <c r="TP291"/>
      <c r="TQ291"/>
      <c r="TR291"/>
      <c r="TS291"/>
      <c r="TT291"/>
      <c r="TU291"/>
      <c r="TV291"/>
      <c r="TW291"/>
      <c r="TX291"/>
      <c r="TY291"/>
      <c r="TZ291"/>
      <c r="UA291"/>
      <c r="UB291"/>
      <c r="UC291"/>
      <c r="UD291"/>
      <c r="UE291"/>
      <c r="UF291"/>
      <c r="UG291"/>
      <c r="UH291"/>
      <c r="UI291"/>
      <c r="UJ291"/>
      <c r="UK291"/>
      <c r="UL291"/>
      <c r="UM291"/>
      <c r="UN291"/>
      <c r="UO291"/>
      <c r="UP291"/>
      <c r="UQ291"/>
      <c r="UR291"/>
      <c r="US291"/>
      <c r="UT291"/>
      <c r="UU291"/>
      <c r="UV291"/>
      <c r="UW291"/>
      <c r="UX291"/>
      <c r="UY291"/>
      <c r="UZ291"/>
      <c r="VA291"/>
      <c r="VB291"/>
      <c r="VC291"/>
      <c r="VD291"/>
      <c r="VE291"/>
      <c r="VF291"/>
      <c r="VG291"/>
      <c r="VH291"/>
      <c r="VI291"/>
      <c r="VJ291"/>
      <c r="VK291"/>
      <c r="VL291"/>
      <c r="VM291"/>
      <c r="VN291"/>
      <c r="VO291"/>
      <c r="VP291"/>
      <c r="VQ291"/>
      <c r="VR291"/>
      <c r="VS291"/>
      <c r="VT291"/>
      <c r="VU291"/>
      <c r="VV291"/>
      <c r="VW291"/>
      <c r="VX291"/>
      <c r="VY291"/>
      <c r="VZ291"/>
      <c r="WA291"/>
      <c r="WB291"/>
      <c r="WC291"/>
      <c r="WD291"/>
      <c r="WE291"/>
      <c r="WF291"/>
      <c r="WG291"/>
      <c r="WH291"/>
      <c r="WI291"/>
      <c r="WJ291"/>
      <c r="WK291"/>
      <c r="WL291"/>
      <c r="WM291"/>
      <c r="WN291"/>
      <c r="WO291"/>
      <c r="WP291"/>
      <c r="WQ291"/>
      <c r="WR291"/>
      <c r="WS291"/>
      <c r="WT291"/>
      <c r="WU291"/>
      <c r="WV291"/>
      <c r="WW291"/>
      <c r="WX291"/>
      <c r="WY291"/>
      <c r="WZ291"/>
      <c r="XA291"/>
      <c r="XB291"/>
      <c r="XC291"/>
      <c r="XD291"/>
      <c r="XE291"/>
      <c r="XF291"/>
      <c r="XG291"/>
      <c r="XH291"/>
      <c r="XI291"/>
      <c r="XJ291"/>
      <c r="XK291"/>
      <c r="XL291"/>
      <c r="XM291"/>
      <c r="XN291"/>
      <c r="XO291"/>
      <c r="XP291"/>
      <c r="XQ291"/>
      <c r="XR291"/>
      <c r="XS291"/>
      <c r="XT291"/>
      <c r="XU291"/>
      <c r="XV291"/>
      <c r="XW291"/>
      <c r="XX291"/>
      <c r="XY291"/>
      <c r="XZ291"/>
      <c r="YA291"/>
      <c r="YB291"/>
      <c r="YC291"/>
      <c r="YD291"/>
      <c r="YE291"/>
      <c r="YF291"/>
      <c r="YG291"/>
      <c r="YH291"/>
      <c r="YI291"/>
      <c r="YJ291"/>
      <c r="YK291"/>
      <c r="YL291"/>
      <c r="YM291"/>
      <c r="YN291"/>
      <c r="YO291"/>
      <c r="YP291"/>
      <c r="YQ291"/>
      <c r="YR291"/>
      <c r="YS291"/>
      <c r="YT291"/>
      <c r="YU291"/>
      <c r="YV291"/>
      <c r="YW291"/>
      <c r="YX291"/>
      <c r="YY291"/>
      <c r="YZ291"/>
      <c r="ZA291"/>
      <c r="ZB291"/>
      <c r="ZC291"/>
      <c r="ZD291"/>
      <c r="ZE291"/>
      <c r="ZF291"/>
      <c r="ZG291"/>
      <c r="ZH291"/>
      <c r="ZI291"/>
      <c r="ZJ291"/>
      <c r="ZK291"/>
      <c r="ZL291"/>
      <c r="ZM291"/>
      <c r="ZN291"/>
      <c r="ZO291"/>
      <c r="ZP291"/>
      <c r="ZQ291"/>
      <c r="ZR291"/>
      <c r="ZS291"/>
      <c r="ZT291"/>
      <c r="ZU291"/>
      <c r="ZV291"/>
      <c r="ZW291"/>
      <c r="ZX291"/>
      <c r="ZY291"/>
      <c r="ZZ291"/>
    </row>
    <row r="292" spans="1:702" s="18" customFormat="1">
      <c r="A292" s="16" t="s">
        <v>69</v>
      </c>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c r="KT292"/>
      <c r="KU292"/>
      <c r="KV292"/>
      <c r="KW292"/>
      <c r="KX292"/>
      <c r="KY292"/>
      <c r="KZ292"/>
      <c r="LA292"/>
      <c r="LB292"/>
      <c r="LC292"/>
      <c r="LD292"/>
      <c r="LE292"/>
      <c r="LF292"/>
      <c r="LG292"/>
      <c r="LH292"/>
      <c r="LI292"/>
      <c r="LJ292"/>
      <c r="LK292"/>
      <c r="LL292"/>
      <c r="LM292"/>
      <c r="LN292"/>
      <c r="LO292"/>
      <c r="LP292"/>
      <c r="LQ292"/>
      <c r="LR292"/>
      <c r="LS292"/>
      <c r="LT292"/>
      <c r="LU292"/>
      <c r="LV292"/>
      <c r="LW292"/>
      <c r="LX292"/>
      <c r="LY292"/>
      <c r="LZ292"/>
      <c r="MA292"/>
      <c r="MB292"/>
      <c r="MC292"/>
      <c r="MD292"/>
      <c r="ME292"/>
      <c r="MF292"/>
      <c r="MG292"/>
      <c r="MH292"/>
      <c r="MI292"/>
      <c r="MJ292"/>
      <c r="MK292"/>
      <c r="ML292"/>
      <c r="MM292"/>
      <c r="MN292"/>
      <c r="MO292"/>
      <c r="MP292"/>
      <c r="MQ292"/>
      <c r="MR292"/>
      <c r="MS292"/>
      <c r="MT292"/>
      <c r="MU292"/>
      <c r="MV292"/>
      <c r="MW292"/>
      <c r="MX292"/>
      <c r="MY292"/>
      <c r="MZ292"/>
      <c r="NA292"/>
      <c r="NB292"/>
      <c r="NC292"/>
      <c r="ND292"/>
      <c r="NE292"/>
      <c r="NF292"/>
      <c r="NG292"/>
      <c r="NH292"/>
      <c r="NI292"/>
      <c r="NJ292"/>
      <c r="NK292"/>
      <c r="NL292"/>
      <c r="NM292"/>
      <c r="NN292"/>
      <c r="NO292"/>
      <c r="NP292"/>
      <c r="NQ292"/>
      <c r="NR292"/>
      <c r="NS292"/>
      <c r="NT292"/>
      <c r="NU292"/>
      <c r="NV292"/>
      <c r="NW292"/>
      <c r="NX292"/>
      <c r="NY292"/>
      <c r="NZ292"/>
      <c r="OA292"/>
      <c r="OB292"/>
      <c r="OC292"/>
      <c r="OD292"/>
      <c r="OE292"/>
      <c r="OF292"/>
      <c r="OG292"/>
      <c r="OH292"/>
      <c r="OI292"/>
      <c r="OJ292"/>
      <c r="OK292"/>
      <c r="OL292"/>
      <c r="OM292"/>
      <c r="ON292"/>
      <c r="OO292"/>
      <c r="OP292"/>
      <c r="OQ292"/>
      <c r="OR292"/>
      <c r="OS292"/>
      <c r="OT292"/>
      <c r="OU292"/>
      <c r="OV292"/>
      <c r="OW292"/>
      <c r="OX292"/>
      <c r="OY292"/>
      <c r="OZ292"/>
      <c r="PA292"/>
      <c r="PB292"/>
      <c r="PC292"/>
      <c r="PD292"/>
      <c r="PE292"/>
      <c r="PF292"/>
      <c r="PG292"/>
      <c r="PH292"/>
      <c r="PI292"/>
      <c r="PJ292"/>
      <c r="PK292"/>
      <c r="PL292"/>
      <c r="PM292"/>
      <c r="PN292"/>
      <c r="PO292"/>
      <c r="PP292"/>
      <c r="PQ292"/>
      <c r="PR292"/>
      <c r="PS292"/>
      <c r="PT292"/>
      <c r="PU292"/>
      <c r="PV292"/>
      <c r="PW292"/>
      <c r="PX292"/>
      <c r="PY292"/>
      <c r="PZ292"/>
      <c r="QA292"/>
      <c r="QB292"/>
      <c r="QC292"/>
      <c r="QD292"/>
      <c r="QE292"/>
      <c r="QF292"/>
      <c r="QG292"/>
      <c r="QH292"/>
      <c r="QI292"/>
      <c r="QJ292"/>
      <c r="QK292"/>
      <c r="QL292"/>
      <c r="QM292"/>
      <c r="QN292"/>
      <c r="QO292"/>
      <c r="QP292"/>
      <c r="QQ292"/>
      <c r="QR292"/>
      <c r="QS292"/>
      <c r="QT292"/>
      <c r="QU292"/>
      <c r="QV292"/>
      <c r="QW292"/>
      <c r="QX292"/>
      <c r="QY292"/>
      <c r="QZ292"/>
      <c r="RA292"/>
      <c r="RB292"/>
      <c r="RC292"/>
      <c r="RD292"/>
      <c r="RE292"/>
      <c r="RF292"/>
      <c r="RG292"/>
      <c r="RH292"/>
      <c r="RI292"/>
      <c r="RJ292"/>
      <c r="RK292"/>
      <c r="RL292"/>
      <c r="RM292"/>
      <c r="RN292"/>
      <c r="RO292"/>
      <c r="RP292"/>
      <c r="RQ292"/>
      <c r="RR292"/>
      <c r="RS292"/>
      <c r="RT292"/>
      <c r="RU292"/>
      <c r="RV292"/>
      <c r="RW292"/>
      <c r="RX292"/>
      <c r="RY292"/>
      <c r="RZ292"/>
      <c r="SA292"/>
      <c r="SB292"/>
      <c r="SC292"/>
      <c r="SD292"/>
      <c r="SE292"/>
      <c r="SF292"/>
      <c r="SG292"/>
      <c r="SH292"/>
      <c r="SI292"/>
      <c r="SJ292"/>
      <c r="SK292"/>
      <c r="SL292"/>
      <c r="SM292"/>
      <c r="SN292"/>
      <c r="SO292"/>
      <c r="SP292"/>
      <c r="SQ292"/>
      <c r="SR292"/>
      <c r="SS292"/>
      <c r="ST292"/>
      <c r="SU292"/>
      <c r="SV292"/>
      <c r="SW292"/>
      <c r="SX292"/>
      <c r="SY292"/>
      <c r="SZ292"/>
      <c r="TA292"/>
      <c r="TB292"/>
      <c r="TC292"/>
      <c r="TD292"/>
      <c r="TE292"/>
      <c r="TF292"/>
      <c r="TG292"/>
      <c r="TH292"/>
      <c r="TI292"/>
      <c r="TJ292"/>
      <c r="TK292"/>
      <c r="TL292"/>
      <c r="TM292"/>
      <c r="TN292"/>
      <c r="TO292"/>
      <c r="TP292"/>
      <c r="TQ292"/>
      <c r="TR292"/>
      <c r="TS292"/>
      <c r="TT292"/>
      <c r="TU292"/>
      <c r="TV292"/>
      <c r="TW292"/>
      <c r="TX292"/>
      <c r="TY292"/>
      <c r="TZ292"/>
      <c r="UA292"/>
      <c r="UB292"/>
      <c r="UC292"/>
      <c r="UD292"/>
      <c r="UE292"/>
      <c r="UF292"/>
      <c r="UG292"/>
      <c r="UH292"/>
      <c r="UI292"/>
      <c r="UJ292"/>
      <c r="UK292"/>
      <c r="UL292"/>
      <c r="UM292"/>
      <c r="UN292"/>
      <c r="UO292"/>
      <c r="UP292"/>
      <c r="UQ292"/>
      <c r="UR292"/>
      <c r="US292"/>
      <c r="UT292"/>
      <c r="UU292"/>
      <c r="UV292"/>
      <c r="UW292"/>
      <c r="UX292"/>
      <c r="UY292"/>
      <c r="UZ292"/>
      <c r="VA292"/>
      <c r="VB292"/>
      <c r="VC292"/>
      <c r="VD292"/>
      <c r="VE292"/>
      <c r="VF292"/>
      <c r="VG292"/>
      <c r="VH292"/>
      <c r="VI292"/>
      <c r="VJ292"/>
      <c r="VK292"/>
      <c r="VL292"/>
      <c r="VM292"/>
      <c r="VN292"/>
      <c r="VO292"/>
      <c r="VP292"/>
      <c r="VQ292"/>
      <c r="VR292"/>
      <c r="VS292"/>
      <c r="VT292"/>
      <c r="VU292"/>
      <c r="VV292"/>
      <c r="VW292"/>
      <c r="VX292"/>
      <c r="VY292"/>
      <c r="VZ292"/>
      <c r="WA292"/>
      <c r="WB292"/>
      <c r="WC292"/>
      <c r="WD292"/>
      <c r="WE292"/>
      <c r="WF292"/>
      <c r="WG292"/>
      <c r="WH292"/>
      <c r="WI292"/>
      <c r="WJ292"/>
      <c r="WK292"/>
      <c r="WL292"/>
      <c r="WM292"/>
      <c r="WN292"/>
      <c r="WO292"/>
      <c r="WP292"/>
      <c r="WQ292"/>
      <c r="WR292"/>
      <c r="WS292"/>
      <c r="WT292"/>
      <c r="WU292"/>
      <c r="WV292"/>
      <c r="WW292"/>
      <c r="WX292"/>
      <c r="WY292"/>
      <c r="WZ292"/>
      <c r="XA292"/>
      <c r="XB292"/>
      <c r="XC292"/>
      <c r="XD292"/>
      <c r="XE292"/>
      <c r="XF292"/>
      <c r="XG292"/>
      <c r="XH292"/>
      <c r="XI292"/>
      <c r="XJ292"/>
      <c r="XK292"/>
      <c r="XL292"/>
      <c r="XM292"/>
      <c r="XN292"/>
      <c r="XO292"/>
      <c r="XP292"/>
      <c r="XQ292"/>
      <c r="XR292"/>
      <c r="XS292"/>
      <c r="XT292"/>
      <c r="XU292"/>
      <c r="XV292"/>
      <c r="XW292"/>
      <c r="XX292"/>
      <c r="XY292"/>
      <c r="XZ292"/>
      <c r="YA292"/>
      <c r="YB292"/>
      <c r="YC292"/>
      <c r="YD292"/>
      <c r="YE292"/>
      <c r="YF292"/>
      <c r="YG292"/>
      <c r="YH292"/>
      <c r="YI292"/>
      <c r="YJ292"/>
      <c r="YK292"/>
      <c r="YL292"/>
      <c r="YM292"/>
      <c r="YN292"/>
      <c r="YO292"/>
      <c r="YP292"/>
      <c r="YQ292"/>
      <c r="YR292"/>
      <c r="YS292"/>
      <c r="YT292"/>
      <c r="YU292"/>
      <c r="YV292"/>
      <c r="YW292"/>
      <c r="YX292"/>
      <c r="YY292"/>
      <c r="YZ292"/>
      <c r="ZA292"/>
      <c r="ZB292"/>
      <c r="ZC292"/>
      <c r="ZD292"/>
      <c r="ZE292"/>
      <c r="ZF292"/>
      <c r="ZG292"/>
      <c r="ZH292"/>
      <c r="ZI292"/>
      <c r="ZJ292"/>
      <c r="ZK292"/>
      <c r="ZL292"/>
      <c r="ZM292"/>
      <c r="ZN292"/>
      <c r="ZO292"/>
      <c r="ZP292"/>
      <c r="ZQ292"/>
      <c r="ZR292"/>
      <c r="ZS292"/>
      <c r="ZT292"/>
      <c r="ZU292"/>
      <c r="ZV292"/>
      <c r="ZW292"/>
      <c r="ZX292"/>
      <c r="ZY292"/>
      <c r="ZZ292"/>
    </row>
    <row r="293" spans="1:702" s="18" customFormat="1">
      <c r="A293" s="16" t="s">
        <v>189</v>
      </c>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c r="KT293"/>
      <c r="KU293"/>
      <c r="KV293"/>
      <c r="KW293"/>
      <c r="KX293"/>
      <c r="KY293"/>
      <c r="KZ293"/>
      <c r="LA293"/>
      <c r="LB293"/>
      <c r="LC293"/>
      <c r="LD293"/>
      <c r="LE293"/>
      <c r="LF293"/>
      <c r="LG293"/>
      <c r="LH293"/>
      <c r="LI293"/>
      <c r="LJ293"/>
      <c r="LK293"/>
      <c r="LL293"/>
      <c r="LM293"/>
      <c r="LN293"/>
      <c r="LO293"/>
      <c r="LP293"/>
      <c r="LQ293"/>
      <c r="LR293"/>
      <c r="LS293"/>
      <c r="LT293"/>
      <c r="LU293"/>
      <c r="LV293"/>
      <c r="LW293"/>
      <c r="LX293"/>
      <c r="LY293"/>
      <c r="LZ293"/>
      <c r="MA293"/>
      <c r="MB293"/>
      <c r="MC293"/>
      <c r="MD293"/>
      <c r="ME293"/>
      <c r="MF293"/>
      <c r="MG293"/>
      <c r="MH293"/>
      <c r="MI293"/>
      <c r="MJ293"/>
      <c r="MK293"/>
      <c r="ML293"/>
      <c r="MM293"/>
      <c r="MN293"/>
      <c r="MO293"/>
      <c r="MP293"/>
      <c r="MQ293"/>
      <c r="MR293"/>
      <c r="MS293"/>
      <c r="MT293"/>
      <c r="MU293"/>
      <c r="MV293"/>
      <c r="MW293"/>
      <c r="MX293"/>
      <c r="MY293"/>
      <c r="MZ293"/>
      <c r="NA293"/>
      <c r="NB293"/>
      <c r="NC293"/>
      <c r="ND293"/>
      <c r="NE293"/>
      <c r="NF293"/>
      <c r="NG293"/>
      <c r="NH293"/>
      <c r="NI293"/>
      <c r="NJ293"/>
      <c r="NK293"/>
      <c r="NL293"/>
      <c r="NM293"/>
      <c r="NN293"/>
      <c r="NO293"/>
      <c r="NP293"/>
      <c r="NQ293"/>
      <c r="NR293"/>
      <c r="NS293"/>
      <c r="NT293"/>
      <c r="NU293"/>
      <c r="NV293"/>
      <c r="NW293"/>
      <c r="NX293"/>
      <c r="NY293"/>
      <c r="NZ293"/>
      <c r="OA293"/>
      <c r="OB293"/>
      <c r="OC293"/>
      <c r="OD293"/>
      <c r="OE293"/>
      <c r="OF293"/>
      <c r="OG293"/>
      <c r="OH293"/>
      <c r="OI293"/>
      <c r="OJ293"/>
      <c r="OK293"/>
      <c r="OL293"/>
      <c r="OM293"/>
      <c r="ON293"/>
      <c r="OO293"/>
      <c r="OP293"/>
      <c r="OQ293"/>
      <c r="OR293"/>
      <c r="OS293"/>
      <c r="OT293"/>
      <c r="OU293"/>
      <c r="OV293"/>
      <c r="OW293"/>
      <c r="OX293"/>
      <c r="OY293"/>
      <c r="OZ293"/>
      <c r="PA293"/>
      <c r="PB293"/>
      <c r="PC293"/>
      <c r="PD293"/>
      <c r="PE293"/>
      <c r="PF293"/>
      <c r="PG293"/>
      <c r="PH293"/>
      <c r="PI293"/>
      <c r="PJ293"/>
      <c r="PK293"/>
      <c r="PL293"/>
      <c r="PM293"/>
      <c r="PN293"/>
      <c r="PO293"/>
      <c r="PP293"/>
      <c r="PQ293"/>
      <c r="PR293"/>
      <c r="PS293"/>
      <c r="PT293"/>
      <c r="PU293"/>
      <c r="PV293"/>
      <c r="PW293"/>
      <c r="PX293"/>
      <c r="PY293"/>
      <c r="PZ293"/>
      <c r="QA293"/>
      <c r="QB293"/>
      <c r="QC293"/>
      <c r="QD293"/>
      <c r="QE293"/>
      <c r="QF293"/>
      <c r="QG293"/>
      <c r="QH293"/>
      <c r="QI293"/>
      <c r="QJ293"/>
      <c r="QK293"/>
      <c r="QL293"/>
      <c r="QM293"/>
      <c r="QN293"/>
      <c r="QO293"/>
      <c r="QP293"/>
      <c r="QQ293"/>
      <c r="QR293"/>
      <c r="QS293"/>
      <c r="QT293"/>
      <c r="QU293"/>
      <c r="QV293"/>
      <c r="QW293"/>
      <c r="QX293"/>
      <c r="QY293"/>
      <c r="QZ293"/>
      <c r="RA293"/>
      <c r="RB293"/>
      <c r="RC293"/>
      <c r="RD293"/>
      <c r="RE293"/>
      <c r="RF293"/>
      <c r="RG293"/>
      <c r="RH293"/>
      <c r="RI293"/>
      <c r="RJ293"/>
      <c r="RK293"/>
      <c r="RL293"/>
      <c r="RM293"/>
      <c r="RN293"/>
      <c r="RO293"/>
      <c r="RP293"/>
      <c r="RQ293"/>
      <c r="RR293"/>
      <c r="RS293"/>
      <c r="RT293"/>
      <c r="RU293"/>
      <c r="RV293"/>
      <c r="RW293"/>
      <c r="RX293"/>
      <c r="RY293"/>
      <c r="RZ293"/>
      <c r="SA293"/>
      <c r="SB293"/>
      <c r="SC293"/>
      <c r="SD293"/>
      <c r="SE293"/>
      <c r="SF293"/>
      <c r="SG293"/>
      <c r="SH293"/>
      <c r="SI293"/>
      <c r="SJ293"/>
      <c r="SK293"/>
      <c r="SL293"/>
      <c r="SM293"/>
      <c r="SN293"/>
      <c r="SO293"/>
      <c r="SP293"/>
      <c r="SQ293"/>
      <c r="SR293"/>
      <c r="SS293"/>
      <c r="ST293"/>
      <c r="SU293"/>
      <c r="SV293"/>
      <c r="SW293"/>
      <c r="SX293"/>
      <c r="SY293"/>
      <c r="SZ293"/>
      <c r="TA293"/>
      <c r="TB293"/>
      <c r="TC293"/>
      <c r="TD293"/>
      <c r="TE293"/>
      <c r="TF293"/>
      <c r="TG293"/>
      <c r="TH293"/>
      <c r="TI293"/>
      <c r="TJ293"/>
      <c r="TK293"/>
      <c r="TL293"/>
      <c r="TM293"/>
      <c r="TN293"/>
      <c r="TO293"/>
      <c r="TP293"/>
      <c r="TQ293"/>
      <c r="TR293"/>
      <c r="TS293"/>
      <c r="TT293"/>
      <c r="TU293"/>
      <c r="TV293"/>
      <c r="TW293"/>
      <c r="TX293"/>
      <c r="TY293"/>
      <c r="TZ293"/>
      <c r="UA293"/>
      <c r="UB293"/>
      <c r="UC293"/>
      <c r="UD293"/>
      <c r="UE293"/>
      <c r="UF293"/>
      <c r="UG293"/>
      <c r="UH293"/>
      <c r="UI293"/>
      <c r="UJ293"/>
      <c r="UK293"/>
      <c r="UL293"/>
      <c r="UM293"/>
      <c r="UN293"/>
      <c r="UO293"/>
      <c r="UP293"/>
      <c r="UQ293"/>
      <c r="UR293"/>
      <c r="US293"/>
      <c r="UT293"/>
      <c r="UU293"/>
      <c r="UV293"/>
      <c r="UW293"/>
      <c r="UX293"/>
      <c r="UY293"/>
      <c r="UZ293"/>
      <c r="VA293"/>
      <c r="VB293"/>
      <c r="VC293"/>
      <c r="VD293"/>
      <c r="VE293"/>
      <c r="VF293"/>
      <c r="VG293"/>
      <c r="VH293"/>
      <c r="VI293"/>
      <c r="VJ293"/>
      <c r="VK293"/>
      <c r="VL293"/>
      <c r="VM293"/>
      <c r="VN293"/>
      <c r="VO293"/>
      <c r="VP293"/>
      <c r="VQ293"/>
      <c r="VR293"/>
      <c r="VS293"/>
      <c r="VT293"/>
      <c r="VU293"/>
      <c r="VV293"/>
      <c r="VW293"/>
      <c r="VX293"/>
      <c r="VY293"/>
      <c r="VZ293"/>
      <c r="WA293"/>
      <c r="WB293"/>
      <c r="WC293"/>
      <c r="WD293"/>
      <c r="WE293"/>
      <c r="WF293"/>
      <c r="WG293"/>
      <c r="WH293"/>
      <c r="WI293"/>
      <c r="WJ293"/>
      <c r="WK293"/>
      <c r="WL293"/>
      <c r="WM293"/>
      <c r="WN293"/>
      <c r="WO293"/>
      <c r="WP293"/>
      <c r="WQ293"/>
      <c r="WR293"/>
      <c r="WS293"/>
      <c r="WT293"/>
      <c r="WU293"/>
      <c r="WV293"/>
      <c r="WW293"/>
      <c r="WX293"/>
      <c r="WY293"/>
      <c r="WZ293"/>
      <c r="XA293"/>
      <c r="XB293"/>
      <c r="XC293"/>
      <c r="XD293"/>
      <c r="XE293"/>
      <c r="XF293"/>
      <c r="XG293"/>
      <c r="XH293"/>
      <c r="XI293"/>
      <c r="XJ293"/>
      <c r="XK293"/>
      <c r="XL293"/>
      <c r="XM293"/>
      <c r="XN293"/>
      <c r="XO293"/>
      <c r="XP293"/>
      <c r="XQ293"/>
      <c r="XR293"/>
      <c r="XS293"/>
      <c r="XT293"/>
      <c r="XU293"/>
      <c r="XV293"/>
      <c r="XW293"/>
      <c r="XX293"/>
      <c r="XY293"/>
      <c r="XZ293"/>
      <c r="YA293"/>
      <c r="YB293"/>
      <c r="YC293"/>
      <c r="YD293"/>
      <c r="YE293"/>
      <c r="YF293"/>
      <c r="YG293"/>
      <c r="YH293"/>
      <c r="YI293"/>
      <c r="YJ293"/>
      <c r="YK293"/>
      <c r="YL293"/>
      <c r="YM293"/>
      <c r="YN293"/>
      <c r="YO293"/>
      <c r="YP293"/>
      <c r="YQ293"/>
      <c r="YR293"/>
      <c r="YS293"/>
      <c r="YT293"/>
      <c r="YU293"/>
      <c r="YV293"/>
      <c r="YW293"/>
      <c r="YX293"/>
      <c r="YY293"/>
      <c r="YZ293"/>
      <c r="ZA293"/>
      <c r="ZB293"/>
      <c r="ZC293"/>
      <c r="ZD293"/>
      <c r="ZE293"/>
      <c r="ZF293"/>
      <c r="ZG293"/>
      <c r="ZH293"/>
      <c r="ZI293"/>
      <c r="ZJ293"/>
      <c r="ZK293"/>
      <c r="ZL293"/>
      <c r="ZM293"/>
      <c r="ZN293"/>
      <c r="ZO293"/>
      <c r="ZP293"/>
      <c r="ZQ293"/>
      <c r="ZR293"/>
      <c r="ZS293"/>
      <c r="ZT293"/>
      <c r="ZU293"/>
      <c r="ZV293"/>
      <c r="ZW293"/>
      <c r="ZX293"/>
      <c r="ZY293"/>
      <c r="ZZ293"/>
    </row>
    <row r="294" spans="1:702" s="18" customFormat="1">
      <c r="A294" s="63" t="s">
        <v>326</v>
      </c>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c r="KT294"/>
      <c r="KU294"/>
      <c r="KV294"/>
      <c r="KW294"/>
      <c r="KX294"/>
      <c r="KY294"/>
      <c r="KZ294"/>
      <c r="LA294"/>
      <c r="LB294"/>
      <c r="LC294"/>
      <c r="LD294"/>
      <c r="LE294"/>
      <c r="LF294"/>
      <c r="LG294"/>
      <c r="LH294"/>
      <c r="LI294"/>
      <c r="LJ294"/>
      <c r="LK294"/>
      <c r="LL294"/>
      <c r="LM294"/>
      <c r="LN294"/>
      <c r="LO294"/>
      <c r="LP294"/>
      <c r="LQ294"/>
      <c r="LR294"/>
      <c r="LS294"/>
      <c r="LT294"/>
      <c r="LU294"/>
      <c r="LV294"/>
      <c r="LW294"/>
      <c r="LX294"/>
      <c r="LY294"/>
      <c r="LZ294"/>
      <c r="MA294"/>
      <c r="MB294"/>
      <c r="MC294"/>
      <c r="MD294"/>
      <c r="ME294"/>
      <c r="MF294"/>
      <c r="MG294"/>
      <c r="MH294"/>
      <c r="MI294"/>
      <c r="MJ294"/>
      <c r="MK294"/>
      <c r="ML294"/>
      <c r="MM294"/>
      <c r="MN294"/>
      <c r="MO294"/>
      <c r="MP294"/>
      <c r="MQ294"/>
      <c r="MR294"/>
      <c r="MS294"/>
      <c r="MT294"/>
      <c r="MU294"/>
      <c r="MV294"/>
      <c r="MW294"/>
      <c r="MX294"/>
      <c r="MY294"/>
      <c r="MZ294"/>
      <c r="NA294"/>
      <c r="NB294"/>
      <c r="NC294"/>
      <c r="ND294"/>
      <c r="NE294"/>
      <c r="NF294"/>
      <c r="NG294"/>
      <c r="NH294"/>
      <c r="NI294"/>
      <c r="NJ294"/>
      <c r="NK294"/>
      <c r="NL294"/>
      <c r="NM294"/>
      <c r="NN294"/>
      <c r="NO294"/>
      <c r="NP294"/>
      <c r="NQ294"/>
      <c r="NR294"/>
      <c r="NS294"/>
      <c r="NT294"/>
      <c r="NU294"/>
      <c r="NV294"/>
      <c r="NW294"/>
      <c r="NX294"/>
      <c r="NY294"/>
      <c r="NZ294"/>
      <c r="OA294"/>
      <c r="OB294"/>
      <c r="OC294"/>
      <c r="OD294"/>
      <c r="OE294"/>
      <c r="OF294"/>
      <c r="OG294"/>
      <c r="OH294"/>
      <c r="OI294"/>
      <c r="OJ294"/>
      <c r="OK294"/>
      <c r="OL294"/>
      <c r="OM294"/>
      <c r="ON294"/>
      <c r="OO294"/>
      <c r="OP294"/>
      <c r="OQ294"/>
      <c r="OR294"/>
      <c r="OS294"/>
      <c r="OT294"/>
      <c r="OU294"/>
      <c r="OV294"/>
      <c r="OW294"/>
      <c r="OX294"/>
      <c r="OY294"/>
      <c r="OZ294"/>
      <c r="PA294"/>
      <c r="PB294"/>
      <c r="PC294"/>
      <c r="PD294"/>
      <c r="PE294"/>
      <c r="PF294"/>
      <c r="PG294"/>
      <c r="PH294"/>
      <c r="PI294"/>
      <c r="PJ294"/>
      <c r="PK294"/>
      <c r="PL294"/>
      <c r="PM294"/>
      <c r="PN294"/>
      <c r="PO294"/>
      <c r="PP294"/>
      <c r="PQ294"/>
      <c r="PR294"/>
      <c r="PS294"/>
      <c r="PT294"/>
      <c r="PU294"/>
      <c r="PV294"/>
      <c r="PW294"/>
      <c r="PX294"/>
      <c r="PY294"/>
      <c r="PZ294"/>
      <c r="QA294"/>
      <c r="QB294"/>
      <c r="QC294"/>
      <c r="QD294"/>
      <c r="QE294"/>
      <c r="QF294"/>
      <c r="QG294"/>
      <c r="QH294"/>
      <c r="QI294"/>
      <c r="QJ294"/>
      <c r="QK294"/>
      <c r="QL294"/>
      <c r="QM294"/>
      <c r="QN294"/>
      <c r="QO294"/>
      <c r="QP294"/>
      <c r="QQ294"/>
      <c r="QR294"/>
      <c r="QS294"/>
      <c r="QT294"/>
      <c r="QU294"/>
      <c r="QV294"/>
      <c r="QW294"/>
      <c r="QX294"/>
      <c r="QY294"/>
      <c r="QZ294"/>
      <c r="RA294"/>
      <c r="RB294"/>
      <c r="RC294"/>
      <c r="RD294"/>
      <c r="RE294"/>
      <c r="RF294"/>
      <c r="RG294"/>
      <c r="RH294"/>
      <c r="RI294"/>
      <c r="RJ294"/>
      <c r="RK294"/>
      <c r="RL294"/>
      <c r="RM294"/>
      <c r="RN294"/>
      <c r="RO294"/>
      <c r="RP294"/>
      <c r="RQ294"/>
      <c r="RR294"/>
      <c r="RS294"/>
      <c r="RT294"/>
      <c r="RU294"/>
      <c r="RV294"/>
      <c r="RW294"/>
      <c r="RX294"/>
      <c r="RY294"/>
      <c r="RZ294"/>
      <c r="SA294"/>
      <c r="SB294"/>
      <c r="SC294"/>
      <c r="SD294"/>
      <c r="SE294"/>
      <c r="SF294"/>
      <c r="SG294"/>
      <c r="SH294"/>
      <c r="SI294"/>
      <c r="SJ294"/>
      <c r="SK294"/>
      <c r="SL294"/>
      <c r="SM294"/>
      <c r="SN294"/>
      <c r="SO294"/>
      <c r="SP294"/>
      <c r="SQ294"/>
      <c r="SR294"/>
      <c r="SS294"/>
      <c r="ST294"/>
      <c r="SU294"/>
      <c r="SV294"/>
      <c r="SW294"/>
      <c r="SX294"/>
      <c r="SY294"/>
      <c r="SZ294"/>
      <c r="TA294"/>
      <c r="TB294"/>
      <c r="TC294"/>
      <c r="TD294"/>
      <c r="TE294"/>
      <c r="TF294"/>
      <c r="TG294"/>
      <c r="TH294"/>
      <c r="TI294"/>
      <c r="TJ294"/>
      <c r="TK294"/>
      <c r="TL294"/>
      <c r="TM294"/>
      <c r="TN294"/>
      <c r="TO294"/>
      <c r="TP294"/>
      <c r="TQ294"/>
      <c r="TR294"/>
      <c r="TS294"/>
      <c r="TT294"/>
      <c r="TU294"/>
      <c r="TV294"/>
      <c r="TW294"/>
      <c r="TX294"/>
      <c r="TY294"/>
      <c r="TZ294"/>
      <c r="UA294"/>
      <c r="UB294"/>
      <c r="UC294"/>
      <c r="UD294"/>
      <c r="UE294"/>
      <c r="UF294"/>
      <c r="UG294"/>
      <c r="UH294"/>
      <c r="UI294"/>
      <c r="UJ294"/>
      <c r="UK294"/>
      <c r="UL294"/>
      <c r="UM294"/>
      <c r="UN294"/>
      <c r="UO294"/>
      <c r="UP294"/>
      <c r="UQ294"/>
      <c r="UR294"/>
      <c r="US294"/>
      <c r="UT294"/>
      <c r="UU294"/>
      <c r="UV294"/>
      <c r="UW294"/>
      <c r="UX294"/>
      <c r="UY294"/>
      <c r="UZ294"/>
      <c r="VA294"/>
      <c r="VB294"/>
      <c r="VC294"/>
      <c r="VD294"/>
      <c r="VE294"/>
      <c r="VF294"/>
      <c r="VG294"/>
      <c r="VH294"/>
      <c r="VI294"/>
      <c r="VJ294"/>
      <c r="VK294"/>
      <c r="VL294"/>
      <c r="VM294"/>
      <c r="VN294"/>
      <c r="VO294"/>
      <c r="VP294"/>
      <c r="VQ294"/>
      <c r="VR294"/>
      <c r="VS294"/>
      <c r="VT294"/>
      <c r="VU294"/>
      <c r="VV294"/>
      <c r="VW294"/>
      <c r="VX294"/>
      <c r="VY294"/>
      <c r="VZ294"/>
      <c r="WA294"/>
      <c r="WB294"/>
      <c r="WC294"/>
      <c r="WD294"/>
      <c r="WE294"/>
      <c r="WF294"/>
      <c r="WG294"/>
      <c r="WH294"/>
      <c r="WI294"/>
      <c r="WJ294"/>
      <c r="WK294"/>
      <c r="WL294"/>
      <c r="WM294"/>
      <c r="WN294"/>
      <c r="WO294"/>
      <c r="WP294"/>
      <c r="WQ294"/>
      <c r="WR294"/>
      <c r="WS294"/>
      <c r="WT294"/>
      <c r="WU294"/>
      <c r="WV294"/>
      <c r="WW294"/>
      <c r="WX294"/>
      <c r="WY294"/>
      <c r="WZ294"/>
      <c r="XA294"/>
      <c r="XB294"/>
      <c r="XC294"/>
      <c r="XD294"/>
      <c r="XE294"/>
      <c r="XF294"/>
      <c r="XG294"/>
      <c r="XH294"/>
      <c r="XI294"/>
      <c r="XJ294"/>
      <c r="XK294"/>
      <c r="XL294"/>
      <c r="XM294"/>
      <c r="XN294"/>
      <c r="XO294"/>
      <c r="XP294"/>
      <c r="XQ294"/>
      <c r="XR294"/>
      <c r="XS294"/>
      <c r="XT294"/>
      <c r="XU294"/>
      <c r="XV294"/>
      <c r="XW294"/>
      <c r="XX294"/>
      <c r="XY294"/>
      <c r="XZ294"/>
      <c r="YA294"/>
      <c r="YB294"/>
      <c r="YC294"/>
      <c r="YD294"/>
      <c r="YE294"/>
      <c r="YF294"/>
      <c r="YG294"/>
      <c r="YH294"/>
      <c r="YI294"/>
      <c r="YJ294"/>
      <c r="YK294"/>
      <c r="YL294"/>
      <c r="YM294"/>
      <c r="YN294"/>
      <c r="YO294"/>
      <c r="YP294"/>
      <c r="YQ294"/>
      <c r="YR294"/>
      <c r="YS294"/>
      <c r="YT294"/>
      <c r="YU294"/>
      <c r="YV294"/>
      <c r="YW294"/>
      <c r="YX294"/>
      <c r="YY294"/>
      <c r="YZ294"/>
      <c r="ZA294"/>
      <c r="ZB294"/>
      <c r="ZC294"/>
      <c r="ZD294"/>
      <c r="ZE294"/>
      <c r="ZF294"/>
      <c r="ZG294"/>
      <c r="ZH294"/>
      <c r="ZI294"/>
      <c r="ZJ294"/>
      <c r="ZK294"/>
      <c r="ZL294"/>
      <c r="ZM294"/>
      <c r="ZN294"/>
      <c r="ZO294"/>
      <c r="ZP294"/>
      <c r="ZQ294"/>
      <c r="ZR294"/>
      <c r="ZS294"/>
      <c r="ZT294"/>
      <c r="ZU294"/>
      <c r="ZV294"/>
      <c r="ZW294"/>
      <c r="ZX294"/>
      <c r="ZY294"/>
      <c r="ZZ294"/>
    </row>
    <row r="295" spans="1:702" s="18" customFormat="1">
      <c r="A295" s="149" t="s">
        <v>327</v>
      </c>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c r="KT295"/>
      <c r="KU295"/>
      <c r="KV295"/>
      <c r="KW295"/>
      <c r="KX295"/>
      <c r="KY295"/>
      <c r="KZ295"/>
      <c r="LA295"/>
      <c r="LB295"/>
      <c r="LC295"/>
      <c r="LD295"/>
      <c r="LE295"/>
      <c r="LF295"/>
      <c r="LG295"/>
      <c r="LH295"/>
      <c r="LI295"/>
      <c r="LJ295"/>
      <c r="LK295"/>
      <c r="LL295"/>
      <c r="LM295"/>
      <c r="LN295"/>
      <c r="LO295"/>
      <c r="LP295"/>
      <c r="LQ295"/>
      <c r="LR295"/>
      <c r="LS295"/>
      <c r="LT295"/>
      <c r="LU295"/>
      <c r="LV295"/>
      <c r="LW295"/>
      <c r="LX295"/>
      <c r="LY295"/>
      <c r="LZ295"/>
      <c r="MA295"/>
      <c r="MB295"/>
      <c r="MC295"/>
      <c r="MD295"/>
      <c r="ME295"/>
      <c r="MF295"/>
      <c r="MG295"/>
      <c r="MH295"/>
      <c r="MI295"/>
      <c r="MJ295"/>
      <c r="MK295"/>
      <c r="ML295"/>
      <c r="MM295"/>
      <c r="MN295"/>
      <c r="MO295"/>
      <c r="MP295"/>
      <c r="MQ295"/>
      <c r="MR295"/>
      <c r="MS295"/>
      <c r="MT295"/>
      <c r="MU295"/>
      <c r="MV295"/>
      <c r="MW295"/>
      <c r="MX295"/>
      <c r="MY295"/>
      <c r="MZ295"/>
      <c r="NA295"/>
      <c r="NB295"/>
      <c r="NC295"/>
      <c r="ND295"/>
      <c r="NE295"/>
      <c r="NF295"/>
      <c r="NG295"/>
      <c r="NH295"/>
      <c r="NI295"/>
      <c r="NJ295"/>
      <c r="NK295"/>
      <c r="NL295"/>
      <c r="NM295"/>
      <c r="NN295"/>
      <c r="NO295"/>
      <c r="NP295"/>
      <c r="NQ295"/>
      <c r="NR295"/>
      <c r="NS295"/>
      <c r="NT295"/>
      <c r="NU295"/>
      <c r="NV295"/>
      <c r="NW295"/>
      <c r="NX295"/>
      <c r="NY295"/>
      <c r="NZ295"/>
      <c r="OA295"/>
      <c r="OB295"/>
      <c r="OC295"/>
      <c r="OD295"/>
      <c r="OE295"/>
      <c r="OF295"/>
      <c r="OG295"/>
      <c r="OH295"/>
      <c r="OI295"/>
      <c r="OJ295"/>
      <c r="OK295"/>
      <c r="OL295"/>
      <c r="OM295"/>
      <c r="ON295"/>
      <c r="OO295"/>
      <c r="OP295"/>
      <c r="OQ295"/>
      <c r="OR295"/>
      <c r="OS295"/>
      <c r="OT295"/>
      <c r="OU295"/>
      <c r="OV295"/>
      <c r="OW295"/>
      <c r="OX295"/>
      <c r="OY295"/>
      <c r="OZ295"/>
      <c r="PA295"/>
      <c r="PB295"/>
      <c r="PC295"/>
      <c r="PD295"/>
      <c r="PE295"/>
      <c r="PF295"/>
      <c r="PG295"/>
      <c r="PH295"/>
      <c r="PI295"/>
      <c r="PJ295"/>
      <c r="PK295"/>
      <c r="PL295"/>
      <c r="PM295"/>
      <c r="PN295"/>
      <c r="PO295"/>
      <c r="PP295"/>
      <c r="PQ295"/>
      <c r="PR295"/>
      <c r="PS295"/>
      <c r="PT295"/>
      <c r="PU295"/>
      <c r="PV295"/>
      <c r="PW295"/>
      <c r="PX295"/>
      <c r="PY295"/>
      <c r="PZ295"/>
      <c r="QA295"/>
      <c r="QB295"/>
      <c r="QC295"/>
      <c r="QD295"/>
      <c r="QE295"/>
      <c r="QF295"/>
      <c r="QG295"/>
      <c r="QH295"/>
      <c r="QI295"/>
      <c r="QJ295"/>
      <c r="QK295"/>
      <c r="QL295"/>
      <c r="QM295"/>
      <c r="QN295"/>
      <c r="QO295"/>
      <c r="QP295"/>
      <c r="QQ295"/>
      <c r="QR295"/>
      <c r="QS295"/>
      <c r="QT295"/>
      <c r="QU295"/>
      <c r="QV295"/>
      <c r="QW295"/>
      <c r="QX295"/>
      <c r="QY295"/>
      <c r="QZ295"/>
      <c r="RA295"/>
      <c r="RB295"/>
      <c r="RC295"/>
      <c r="RD295"/>
      <c r="RE295"/>
      <c r="RF295"/>
      <c r="RG295"/>
      <c r="RH295"/>
      <c r="RI295"/>
      <c r="RJ295"/>
      <c r="RK295"/>
      <c r="RL295"/>
      <c r="RM295"/>
      <c r="RN295"/>
      <c r="RO295"/>
      <c r="RP295"/>
      <c r="RQ295"/>
      <c r="RR295"/>
      <c r="RS295"/>
      <c r="RT295"/>
      <c r="RU295"/>
      <c r="RV295"/>
      <c r="RW295"/>
      <c r="RX295"/>
      <c r="RY295"/>
      <c r="RZ295"/>
      <c r="SA295"/>
      <c r="SB295"/>
      <c r="SC295"/>
      <c r="SD295"/>
      <c r="SE295"/>
      <c r="SF295"/>
      <c r="SG295"/>
      <c r="SH295"/>
      <c r="SI295"/>
      <c r="SJ295"/>
      <c r="SK295"/>
      <c r="SL295"/>
      <c r="SM295"/>
      <c r="SN295"/>
      <c r="SO295"/>
      <c r="SP295"/>
      <c r="SQ295"/>
      <c r="SR295"/>
      <c r="SS295"/>
      <c r="ST295"/>
      <c r="SU295"/>
      <c r="SV295"/>
      <c r="SW295"/>
      <c r="SX295"/>
      <c r="SY295"/>
      <c r="SZ295"/>
      <c r="TA295"/>
      <c r="TB295"/>
      <c r="TC295"/>
      <c r="TD295"/>
      <c r="TE295"/>
      <c r="TF295"/>
      <c r="TG295"/>
      <c r="TH295"/>
      <c r="TI295"/>
      <c r="TJ295"/>
      <c r="TK295"/>
      <c r="TL295"/>
      <c r="TM295"/>
      <c r="TN295"/>
      <c r="TO295"/>
      <c r="TP295"/>
      <c r="TQ295"/>
      <c r="TR295"/>
      <c r="TS295"/>
      <c r="TT295"/>
      <c r="TU295"/>
      <c r="TV295"/>
      <c r="TW295"/>
      <c r="TX295"/>
      <c r="TY295"/>
      <c r="TZ295"/>
      <c r="UA295"/>
      <c r="UB295"/>
      <c r="UC295"/>
      <c r="UD295"/>
      <c r="UE295"/>
      <c r="UF295"/>
      <c r="UG295"/>
      <c r="UH295"/>
      <c r="UI295"/>
      <c r="UJ295"/>
      <c r="UK295"/>
      <c r="UL295"/>
      <c r="UM295"/>
      <c r="UN295"/>
      <c r="UO295"/>
      <c r="UP295"/>
      <c r="UQ295"/>
      <c r="UR295"/>
      <c r="US295"/>
      <c r="UT295"/>
      <c r="UU295"/>
      <c r="UV295"/>
      <c r="UW295"/>
      <c r="UX295"/>
      <c r="UY295"/>
      <c r="UZ295"/>
      <c r="VA295"/>
      <c r="VB295"/>
      <c r="VC295"/>
      <c r="VD295"/>
      <c r="VE295"/>
      <c r="VF295"/>
      <c r="VG295"/>
      <c r="VH295"/>
      <c r="VI295"/>
      <c r="VJ295"/>
      <c r="VK295"/>
      <c r="VL295"/>
      <c r="VM295"/>
      <c r="VN295"/>
      <c r="VO295"/>
      <c r="VP295"/>
      <c r="VQ295"/>
      <c r="VR295"/>
      <c r="VS295"/>
      <c r="VT295"/>
      <c r="VU295"/>
      <c r="VV295"/>
      <c r="VW295"/>
      <c r="VX295"/>
      <c r="VY295"/>
      <c r="VZ295"/>
      <c r="WA295"/>
      <c r="WB295"/>
      <c r="WC295"/>
      <c r="WD295"/>
      <c r="WE295"/>
      <c r="WF295"/>
      <c r="WG295"/>
      <c r="WH295"/>
      <c r="WI295"/>
      <c r="WJ295"/>
      <c r="WK295"/>
      <c r="WL295"/>
      <c r="WM295"/>
      <c r="WN295"/>
      <c r="WO295"/>
      <c r="WP295"/>
      <c r="WQ295"/>
      <c r="WR295"/>
      <c r="WS295"/>
      <c r="WT295"/>
      <c r="WU295"/>
      <c r="WV295"/>
      <c r="WW295"/>
      <c r="WX295"/>
      <c r="WY295"/>
      <c r="WZ295"/>
      <c r="XA295"/>
      <c r="XB295"/>
      <c r="XC295"/>
      <c r="XD295"/>
      <c r="XE295"/>
      <c r="XF295"/>
      <c r="XG295"/>
      <c r="XH295"/>
      <c r="XI295"/>
      <c r="XJ295"/>
      <c r="XK295"/>
      <c r="XL295"/>
      <c r="XM295"/>
      <c r="XN295"/>
      <c r="XO295"/>
      <c r="XP295"/>
      <c r="XQ295"/>
      <c r="XR295"/>
      <c r="XS295"/>
      <c r="XT295"/>
      <c r="XU295"/>
      <c r="XV295"/>
      <c r="XW295"/>
      <c r="XX295"/>
      <c r="XY295"/>
      <c r="XZ295"/>
      <c r="YA295"/>
      <c r="YB295"/>
      <c r="YC295"/>
      <c r="YD295"/>
      <c r="YE295"/>
      <c r="YF295"/>
      <c r="YG295"/>
      <c r="YH295"/>
      <c r="YI295"/>
      <c r="YJ295"/>
      <c r="YK295"/>
      <c r="YL295"/>
      <c r="YM295"/>
      <c r="YN295"/>
      <c r="YO295"/>
      <c r="YP295"/>
      <c r="YQ295"/>
      <c r="YR295"/>
      <c r="YS295"/>
      <c r="YT295"/>
      <c r="YU295"/>
      <c r="YV295"/>
      <c r="YW295"/>
      <c r="YX295"/>
      <c r="YY295"/>
      <c r="YZ295"/>
      <c r="ZA295"/>
      <c r="ZB295"/>
      <c r="ZC295"/>
      <c r="ZD295"/>
      <c r="ZE295"/>
      <c r="ZF295"/>
      <c r="ZG295"/>
      <c r="ZH295"/>
      <c r="ZI295"/>
      <c r="ZJ295"/>
      <c r="ZK295"/>
      <c r="ZL295"/>
      <c r="ZM295"/>
      <c r="ZN295"/>
      <c r="ZO295"/>
      <c r="ZP295"/>
      <c r="ZQ295"/>
      <c r="ZR295"/>
      <c r="ZS295"/>
      <c r="ZT295"/>
      <c r="ZU295"/>
      <c r="ZV295"/>
      <c r="ZW295"/>
      <c r="ZX295"/>
      <c r="ZY295"/>
      <c r="ZZ295"/>
    </row>
    <row r="296" spans="1:702" s="18" customFormat="1">
      <c r="A296" s="16" t="s">
        <v>175</v>
      </c>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c r="KT296"/>
      <c r="KU296"/>
      <c r="KV296"/>
      <c r="KW296"/>
      <c r="KX296"/>
      <c r="KY296"/>
      <c r="KZ296"/>
      <c r="LA296"/>
      <c r="LB296"/>
      <c r="LC296"/>
      <c r="LD296"/>
      <c r="LE296"/>
      <c r="LF296"/>
      <c r="LG296"/>
      <c r="LH296"/>
      <c r="LI296"/>
      <c r="LJ296"/>
      <c r="LK296"/>
      <c r="LL296"/>
      <c r="LM296"/>
      <c r="LN296"/>
      <c r="LO296"/>
      <c r="LP296"/>
      <c r="LQ296"/>
      <c r="LR296"/>
      <c r="LS296"/>
      <c r="LT296"/>
      <c r="LU296"/>
      <c r="LV296"/>
      <c r="LW296"/>
      <c r="LX296"/>
      <c r="LY296"/>
      <c r="LZ296"/>
      <c r="MA296"/>
      <c r="MB296"/>
      <c r="MC296"/>
      <c r="MD296"/>
      <c r="ME296"/>
      <c r="MF296"/>
      <c r="MG296"/>
      <c r="MH296"/>
      <c r="MI296"/>
      <c r="MJ296"/>
      <c r="MK296"/>
      <c r="ML296"/>
      <c r="MM296"/>
      <c r="MN296"/>
      <c r="MO296"/>
      <c r="MP296"/>
      <c r="MQ296"/>
      <c r="MR296"/>
      <c r="MS296"/>
      <c r="MT296"/>
      <c r="MU296"/>
      <c r="MV296"/>
      <c r="MW296"/>
      <c r="MX296"/>
      <c r="MY296"/>
      <c r="MZ296"/>
      <c r="NA296"/>
      <c r="NB296"/>
      <c r="NC296"/>
      <c r="ND296"/>
      <c r="NE296"/>
      <c r="NF296"/>
      <c r="NG296"/>
      <c r="NH296"/>
      <c r="NI296"/>
      <c r="NJ296"/>
      <c r="NK296"/>
      <c r="NL296"/>
      <c r="NM296"/>
      <c r="NN296"/>
      <c r="NO296"/>
      <c r="NP296"/>
      <c r="NQ296"/>
      <c r="NR296"/>
      <c r="NS296"/>
      <c r="NT296"/>
      <c r="NU296"/>
      <c r="NV296"/>
      <c r="NW296"/>
      <c r="NX296"/>
      <c r="NY296"/>
      <c r="NZ296"/>
      <c r="OA296"/>
      <c r="OB296"/>
      <c r="OC296"/>
      <c r="OD296"/>
      <c r="OE296"/>
      <c r="OF296"/>
      <c r="OG296"/>
      <c r="OH296"/>
      <c r="OI296"/>
      <c r="OJ296"/>
      <c r="OK296"/>
      <c r="OL296"/>
      <c r="OM296"/>
      <c r="ON296"/>
      <c r="OO296"/>
      <c r="OP296"/>
      <c r="OQ296"/>
      <c r="OR296"/>
      <c r="OS296"/>
      <c r="OT296"/>
      <c r="OU296"/>
      <c r="OV296"/>
      <c r="OW296"/>
      <c r="OX296"/>
      <c r="OY296"/>
      <c r="OZ296"/>
      <c r="PA296"/>
      <c r="PB296"/>
      <c r="PC296"/>
      <c r="PD296"/>
      <c r="PE296"/>
      <c r="PF296"/>
      <c r="PG296"/>
      <c r="PH296"/>
      <c r="PI296"/>
      <c r="PJ296"/>
      <c r="PK296"/>
      <c r="PL296"/>
      <c r="PM296"/>
      <c r="PN296"/>
      <c r="PO296"/>
      <c r="PP296"/>
      <c r="PQ296"/>
      <c r="PR296"/>
      <c r="PS296"/>
      <c r="PT296"/>
      <c r="PU296"/>
      <c r="PV296"/>
      <c r="PW296"/>
      <c r="PX296"/>
      <c r="PY296"/>
      <c r="PZ296"/>
      <c r="QA296"/>
      <c r="QB296"/>
      <c r="QC296"/>
      <c r="QD296"/>
      <c r="QE296"/>
      <c r="QF296"/>
      <c r="QG296"/>
      <c r="QH296"/>
      <c r="QI296"/>
      <c r="QJ296"/>
      <c r="QK296"/>
      <c r="QL296"/>
      <c r="QM296"/>
      <c r="QN296"/>
      <c r="QO296"/>
      <c r="QP296"/>
      <c r="QQ296"/>
      <c r="QR296"/>
      <c r="QS296"/>
      <c r="QT296"/>
      <c r="QU296"/>
      <c r="QV296"/>
      <c r="QW296"/>
      <c r="QX296"/>
      <c r="QY296"/>
      <c r="QZ296"/>
      <c r="RA296"/>
      <c r="RB296"/>
      <c r="RC296"/>
      <c r="RD296"/>
      <c r="RE296"/>
      <c r="RF296"/>
      <c r="RG296"/>
      <c r="RH296"/>
      <c r="RI296"/>
      <c r="RJ296"/>
      <c r="RK296"/>
      <c r="RL296"/>
      <c r="RM296"/>
      <c r="RN296"/>
      <c r="RO296"/>
      <c r="RP296"/>
      <c r="RQ296"/>
      <c r="RR296"/>
      <c r="RS296"/>
      <c r="RT296"/>
      <c r="RU296"/>
      <c r="RV296"/>
      <c r="RW296"/>
      <c r="RX296"/>
      <c r="RY296"/>
      <c r="RZ296"/>
      <c r="SA296"/>
      <c r="SB296"/>
      <c r="SC296"/>
      <c r="SD296"/>
      <c r="SE296"/>
      <c r="SF296"/>
      <c r="SG296"/>
      <c r="SH296"/>
      <c r="SI296"/>
      <c r="SJ296"/>
      <c r="SK296"/>
      <c r="SL296"/>
      <c r="SM296"/>
      <c r="SN296"/>
      <c r="SO296"/>
      <c r="SP296"/>
      <c r="SQ296"/>
      <c r="SR296"/>
      <c r="SS296"/>
      <c r="ST296"/>
      <c r="SU296"/>
      <c r="SV296"/>
      <c r="SW296"/>
      <c r="SX296"/>
      <c r="SY296"/>
      <c r="SZ296"/>
      <c r="TA296"/>
      <c r="TB296"/>
      <c r="TC296"/>
      <c r="TD296"/>
      <c r="TE296"/>
      <c r="TF296"/>
      <c r="TG296"/>
      <c r="TH296"/>
      <c r="TI296"/>
      <c r="TJ296"/>
      <c r="TK296"/>
      <c r="TL296"/>
      <c r="TM296"/>
      <c r="TN296"/>
      <c r="TO296"/>
      <c r="TP296"/>
      <c r="TQ296"/>
      <c r="TR296"/>
      <c r="TS296"/>
      <c r="TT296"/>
      <c r="TU296"/>
      <c r="TV296"/>
      <c r="TW296"/>
      <c r="TX296"/>
      <c r="TY296"/>
      <c r="TZ296"/>
      <c r="UA296"/>
      <c r="UB296"/>
      <c r="UC296"/>
      <c r="UD296"/>
      <c r="UE296"/>
      <c r="UF296"/>
      <c r="UG296"/>
      <c r="UH296"/>
      <c r="UI296"/>
      <c r="UJ296"/>
      <c r="UK296"/>
      <c r="UL296"/>
      <c r="UM296"/>
      <c r="UN296"/>
      <c r="UO296"/>
      <c r="UP296"/>
      <c r="UQ296"/>
      <c r="UR296"/>
      <c r="US296"/>
      <c r="UT296"/>
      <c r="UU296"/>
      <c r="UV296"/>
      <c r="UW296"/>
      <c r="UX296"/>
      <c r="UY296"/>
      <c r="UZ296"/>
      <c r="VA296"/>
      <c r="VB296"/>
      <c r="VC296"/>
      <c r="VD296"/>
      <c r="VE296"/>
      <c r="VF296"/>
      <c r="VG296"/>
      <c r="VH296"/>
      <c r="VI296"/>
      <c r="VJ296"/>
      <c r="VK296"/>
      <c r="VL296"/>
      <c r="VM296"/>
      <c r="VN296"/>
      <c r="VO296"/>
      <c r="VP296"/>
      <c r="VQ296"/>
      <c r="VR296"/>
      <c r="VS296"/>
      <c r="VT296"/>
      <c r="VU296"/>
      <c r="VV296"/>
      <c r="VW296"/>
      <c r="VX296"/>
      <c r="VY296"/>
      <c r="VZ296"/>
      <c r="WA296"/>
      <c r="WB296"/>
      <c r="WC296"/>
      <c r="WD296"/>
      <c r="WE296"/>
      <c r="WF296"/>
      <c r="WG296"/>
      <c r="WH296"/>
      <c r="WI296"/>
      <c r="WJ296"/>
      <c r="WK296"/>
      <c r="WL296"/>
      <c r="WM296"/>
      <c r="WN296"/>
      <c r="WO296"/>
      <c r="WP296"/>
      <c r="WQ296"/>
      <c r="WR296"/>
      <c r="WS296"/>
      <c r="WT296"/>
      <c r="WU296"/>
      <c r="WV296"/>
      <c r="WW296"/>
      <c r="WX296"/>
      <c r="WY296"/>
      <c r="WZ296"/>
      <c r="XA296"/>
      <c r="XB296"/>
      <c r="XC296"/>
      <c r="XD296"/>
      <c r="XE296"/>
      <c r="XF296"/>
      <c r="XG296"/>
      <c r="XH296"/>
      <c r="XI296"/>
      <c r="XJ296"/>
      <c r="XK296"/>
      <c r="XL296"/>
      <c r="XM296"/>
      <c r="XN296"/>
      <c r="XO296"/>
      <c r="XP296"/>
      <c r="XQ296"/>
      <c r="XR296"/>
      <c r="XS296"/>
      <c r="XT296"/>
      <c r="XU296"/>
      <c r="XV296"/>
      <c r="XW296"/>
      <c r="XX296"/>
      <c r="XY296"/>
      <c r="XZ296"/>
      <c r="YA296"/>
      <c r="YB296"/>
      <c r="YC296"/>
      <c r="YD296"/>
      <c r="YE296"/>
      <c r="YF296"/>
      <c r="YG296"/>
      <c r="YH296"/>
      <c r="YI296"/>
      <c r="YJ296"/>
      <c r="YK296"/>
      <c r="YL296"/>
      <c r="YM296"/>
      <c r="YN296"/>
      <c r="YO296"/>
      <c r="YP296"/>
      <c r="YQ296"/>
      <c r="YR296"/>
      <c r="YS296"/>
      <c r="YT296"/>
      <c r="YU296"/>
      <c r="YV296"/>
      <c r="YW296"/>
      <c r="YX296"/>
      <c r="YY296"/>
      <c r="YZ296"/>
      <c r="ZA296"/>
      <c r="ZB296"/>
      <c r="ZC296"/>
      <c r="ZD296"/>
      <c r="ZE296"/>
      <c r="ZF296"/>
      <c r="ZG296"/>
      <c r="ZH296"/>
      <c r="ZI296"/>
      <c r="ZJ296"/>
      <c r="ZK296"/>
      <c r="ZL296"/>
      <c r="ZM296"/>
      <c r="ZN296"/>
      <c r="ZO296"/>
      <c r="ZP296"/>
      <c r="ZQ296"/>
      <c r="ZR296"/>
      <c r="ZS296"/>
      <c r="ZT296"/>
      <c r="ZU296"/>
      <c r="ZV296"/>
      <c r="ZW296"/>
      <c r="ZX296"/>
      <c r="ZY296"/>
      <c r="ZZ296"/>
    </row>
    <row r="297" spans="1:702" s="18" customFormat="1">
      <c r="A297" s="16" t="s">
        <v>68</v>
      </c>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c r="KT297"/>
      <c r="KU297"/>
      <c r="KV297"/>
      <c r="KW297"/>
      <c r="KX297"/>
      <c r="KY297"/>
      <c r="KZ297"/>
      <c r="LA297"/>
      <c r="LB297"/>
      <c r="LC297"/>
      <c r="LD297"/>
      <c r="LE297"/>
      <c r="LF297"/>
      <c r="LG297"/>
      <c r="LH297"/>
      <c r="LI297"/>
      <c r="LJ297"/>
      <c r="LK297"/>
      <c r="LL297"/>
      <c r="LM297"/>
      <c r="LN297"/>
      <c r="LO297"/>
      <c r="LP297"/>
      <c r="LQ297"/>
      <c r="LR297"/>
      <c r="LS297"/>
      <c r="LT297"/>
      <c r="LU297"/>
      <c r="LV297"/>
      <c r="LW297"/>
      <c r="LX297"/>
      <c r="LY297"/>
      <c r="LZ297"/>
      <c r="MA297"/>
      <c r="MB297"/>
      <c r="MC297"/>
      <c r="MD297"/>
      <c r="ME297"/>
      <c r="MF297"/>
      <c r="MG297"/>
      <c r="MH297"/>
      <c r="MI297"/>
      <c r="MJ297"/>
      <c r="MK297"/>
      <c r="ML297"/>
      <c r="MM297"/>
      <c r="MN297"/>
      <c r="MO297"/>
      <c r="MP297"/>
      <c r="MQ297"/>
      <c r="MR297"/>
      <c r="MS297"/>
      <c r="MT297"/>
      <c r="MU297"/>
      <c r="MV297"/>
      <c r="MW297"/>
      <c r="MX297"/>
      <c r="MY297"/>
      <c r="MZ297"/>
      <c r="NA297"/>
      <c r="NB297"/>
      <c r="NC297"/>
      <c r="ND297"/>
      <c r="NE297"/>
      <c r="NF297"/>
      <c r="NG297"/>
      <c r="NH297"/>
      <c r="NI297"/>
      <c r="NJ297"/>
      <c r="NK297"/>
      <c r="NL297"/>
      <c r="NM297"/>
      <c r="NN297"/>
      <c r="NO297"/>
      <c r="NP297"/>
      <c r="NQ297"/>
      <c r="NR297"/>
      <c r="NS297"/>
      <c r="NT297"/>
      <c r="NU297"/>
      <c r="NV297"/>
      <c r="NW297"/>
      <c r="NX297"/>
      <c r="NY297"/>
      <c r="NZ297"/>
      <c r="OA297"/>
      <c r="OB297"/>
      <c r="OC297"/>
      <c r="OD297"/>
      <c r="OE297"/>
      <c r="OF297"/>
      <c r="OG297"/>
      <c r="OH297"/>
      <c r="OI297"/>
      <c r="OJ297"/>
      <c r="OK297"/>
      <c r="OL297"/>
      <c r="OM297"/>
      <c r="ON297"/>
      <c r="OO297"/>
      <c r="OP297"/>
      <c r="OQ297"/>
      <c r="OR297"/>
      <c r="OS297"/>
      <c r="OT297"/>
      <c r="OU297"/>
      <c r="OV297"/>
      <c r="OW297"/>
      <c r="OX297"/>
      <c r="OY297"/>
      <c r="OZ297"/>
      <c r="PA297"/>
      <c r="PB297"/>
      <c r="PC297"/>
      <c r="PD297"/>
      <c r="PE297"/>
      <c r="PF297"/>
      <c r="PG297"/>
      <c r="PH297"/>
      <c r="PI297"/>
      <c r="PJ297"/>
      <c r="PK297"/>
      <c r="PL297"/>
      <c r="PM297"/>
      <c r="PN297"/>
      <c r="PO297"/>
      <c r="PP297"/>
      <c r="PQ297"/>
      <c r="PR297"/>
      <c r="PS297"/>
      <c r="PT297"/>
      <c r="PU297"/>
      <c r="PV297"/>
      <c r="PW297"/>
      <c r="PX297"/>
      <c r="PY297"/>
      <c r="PZ297"/>
      <c r="QA297"/>
      <c r="QB297"/>
      <c r="QC297"/>
      <c r="QD297"/>
      <c r="QE297"/>
      <c r="QF297"/>
      <c r="QG297"/>
      <c r="QH297"/>
      <c r="QI297"/>
      <c r="QJ297"/>
      <c r="QK297"/>
      <c r="QL297"/>
      <c r="QM297"/>
      <c r="QN297"/>
      <c r="QO297"/>
      <c r="QP297"/>
      <c r="QQ297"/>
      <c r="QR297"/>
      <c r="QS297"/>
      <c r="QT297"/>
      <c r="QU297"/>
      <c r="QV297"/>
      <c r="QW297"/>
      <c r="QX297"/>
      <c r="QY297"/>
      <c r="QZ297"/>
      <c r="RA297"/>
      <c r="RB297"/>
      <c r="RC297"/>
      <c r="RD297"/>
      <c r="RE297"/>
      <c r="RF297"/>
      <c r="RG297"/>
      <c r="RH297"/>
      <c r="RI297"/>
      <c r="RJ297"/>
      <c r="RK297"/>
      <c r="RL297"/>
      <c r="RM297"/>
      <c r="RN297"/>
      <c r="RO297"/>
      <c r="RP297"/>
      <c r="RQ297"/>
      <c r="RR297"/>
      <c r="RS297"/>
      <c r="RT297"/>
      <c r="RU297"/>
      <c r="RV297"/>
      <c r="RW297"/>
      <c r="RX297"/>
      <c r="RY297"/>
      <c r="RZ297"/>
      <c r="SA297"/>
      <c r="SB297"/>
      <c r="SC297"/>
      <c r="SD297"/>
      <c r="SE297"/>
      <c r="SF297"/>
      <c r="SG297"/>
      <c r="SH297"/>
      <c r="SI297"/>
      <c r="SJ297"/>
      <c r="SK297"/>
      <c r="SL297"/>
      <c r="SM297"/>
      <c r="SN297"/>
      <c r="SO297"/>
      <c r="SP297"/>
      <c r="SQ297"/>
      <c r="SR297"/>
      <c r="SS297"/>
      <c r="ST297"/>
      <c r="SU297"/>
      <c r="SV297"/>
      <c r="SW297"/>
      <c r="SX297"/>
      <c r="SY297"/>
      <c r="SZ297"/>
      <c r="TA297"/>
      <c r="TB297"/>
      <c r="TC297"/>
      <c r="TD297"/>
      <c r="TE297"/>
      <c r="TF297"/>
      <c r="TG297"/>
      <c r="TH297"/>
      <c r="TI297"/>
      <c r="TJ297"/>
      <c r="TK297"/>
      <c r="TL297"/>
      <c r="TM297"/>
      <c r="TN297"/>
      <c r="TO297"/>
      <c r="TP297"/>
      <c r="TQ297"/>
      <c r="TR297"/>
      <c r="TS297"/>
      <c r="TT297"/>
      <c r="TU297"/>
      <c r="TV297"/>
      <c r="TW297"/>
      <c r="TX297"/>
      <c r="TY297"/>
      <c r="TZ297"/>
      <c r="UA297"/>
      <c r="UB297"/>
      <c r="UC297"/>
      <c r="UD297"/>
      <c r="UE297"/>
      <c r="UF297"/>
      <c r="UG297"/>
      <c r="UH297"/>
      <c r="UI297"/>
      <c r="UJ297"/>
      <c r="UK297"/>
      <c r="UL297"/>
      <c r="UM297"/>
      <c r="UN297"/>
      <c r="UO297"/>
      <c r="UP297"/>
      <c r="UQ297"/>
      <c r="UR297"/>
      <c r="US297"/>
      <c r="UT297"/>
      <c r="UU297"/>
      <c r="UV297"/>
      <c r="UW297"/>
      <c r="UX297"/>
      <c r="UY297"/>
      <c r="UZ297"/>
      <c r="VA297"/>
      <c r="VB297"/>
      <c r="VC297"/>
      <c r="VD297"/>
      <c r="VE297"/>
      <c r="VF297"/>
      <c r="VG297"/>
      <c r="VH297"/>
      <c r="VI297"/>
      <c r="VJ297"/>
      <c r="VK297"/>
      <c r="VL297"/>
      <c r="VM297"/>
      <c r="VN297"/>
      <c r="VO297"/>
      <c r="VP297"/>
      <c r="VQ297"/>
      <c r="VR297"/>
      <c r="VS297"/>
      <c r="VT297"/>
      <c r="VU297"/>
      <c r="VV297"/>
      <c r="VW297"/>
      <c r="VX297"/>
      <c r="VY297"/>
      <c r="VZ297"/>
      <c r="WA297"/>
      <c r="WB297"/>
      <c r="WC297"/>
      <c r="WD297"/>
      <c r="WE297"/>
      <c r="WF297"/>
      <c r="WG297"/>
      <c r="WH297"/>
      <c r="WI297"/>
      <c r="WJ297"/>
      <c r="WK297"/>
      <c r="WL297"/>
      <c r="WM297"/>
      <c r="WN297"/>
      <c r="WO297"/>
      <c r="WP297"/>
      <c r="WQ297"/>
      <c r="WR297"/>
      <c r="WS297"/>
      <c r="WT297"/>
      <c r="WU297"/>
      <c r="WV297"/>
      <c r="WW297"/>
      <c r="WX297"/>
      <c r="WY297"/>
      <c r="WZ297"/>
      <c r="XA297"/>
      <c r="XB297"/>
      <c r="XC297"/>
      <c r="XD297"/>
      <c r="XE297"/>
      <c r="XF297"/>
      <c r="XG297"/>
      <c r="XH297"/>
      <c r="XI297"/>
      <c r="XJ297"/>
      <c r="XK297"/>
      <c r="XL297"/>
      <c r="XM297"/>
      <c r="XN297"/>
      <c r="XO297"/>
      <c r="XP297"/>
      <c r="XQ297"/>
      <c r="XR297"/>
      <c r="XS297"/>
      <c r="XT297"/>
      <c r="XU297"/>
      <c r="XV297"/>
      <c r="XW297"/>
      <c r="XX297"/>
      <c r="XY297"/>
      <c r="XZ297"/>
      <c r="YA297"/>
      <c r="YB297"/>
      <c r="YC297"/>
      <c r="YD297"/>
      <c r="YE297"/>
      <c r="YF297"/>
      <c r="YG297"/>
      <c r="YH297"/>
      <c r="YI297"/>
      <c r="YJ297"/>
      <c r="YK297"/>
      <c r="YL297"/>
      <c r="YM297"/>
      <c r="YN297"/>
      <c r="YO297"/>
      <c r="YP297"/>
      <c r="YQ297"/>
      <c r="YR297"/>
      <c r="YS297"/>
      <c r="YT297"/>
      <c r="YU297"/>
      <c r="YV297"/>
      <c r="YW297"/>
      <c r="YX297"/>
      <c r="YY297"/>
      <c r="YZ297"/>
      <c r="ZA297"/>
      <c r="ZB297"/>
      <c r="ZC297"/>
      <c r="ZD297"/>
      <c r="ZE297"/>
      <c r="ZF297"/>
      <c r="ZG297"/>
      <c r="ZH297"/>
      <c r="ZI297"/>
      <c r="ZJ297"/>
      <c r="ZK297"/>
      <c r="ZL297"/>
      <c r="ZM297"/>
      <c r="ZN297"/>
      <c r="ZO297"/>
      <c r="ZP297"/>
      <c r="ZQ297"/>
      <c r="ZR297"/>
      <c r="ZS297"/>
      <c r="ZT297"/>
      <c r="ZU297"/>
      <c r="ZV297"/>
      <c r="ZW297"/>
      <c r="ZX297"/>
      <c r="ZY297"/>
      <c r="ZZ297"/>
    </row>
    <row r="298" spans="1:702" s="18" customFormat="1">
      <c r="A298" s="16" t="s">
        <v>69</v>
      </c>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c r="KT298"/>
      <c r="KU298"/>
      <c r="KV298"/>
      <c r="KW298"/>
      <c r="KX298"/>
      <c r="KY298"/>
      <c r="KZ298"/>
      <c r="LA298"/>
      <c r="LB298"/>
      <c r="LC298"/>
      <c r="LD298"/>
      <c r="LE298"/>
      <c r="LF298"/>
      <c r="LG298"/>
      <c r="LH298"/>
      <c r="LI298"/>
      <c r="LJ298"/>
      <c r="LK298"/>
      <c r="LL298"/>
      <c r="LM298"/>
      <c r="LN298"/>
      <c r="LO298"/>
      <c r="LP298"/>
      <c r="LQ298"/>
      <c r="LR298"/>
      <c r="LS298"/>
      <c r="LT298"/>
      <c r="LU298"/>
      <c r="LV298"/>
      <c r="LW298"/>
      <c r="LX298"/>
      <c r="LY298"/>
      <c r="LZ298"/>
      <c r="MA298"/>
      <c r="MB298"/>
      <c r="MC298"/>
      <c r="MD298"/>
      <c r="ME298"/>
      <c r="MF298"/>
      <c r="MG298"/>
      <c r="MH298"/>
      <c r="MI298"/>
      <c r="MJ298"/>
      <c r="MK298"/>
      <c r="ML298"/>
      <c r="MM298"/>
      <c r="MN298"/>
      <c r="MO298"/>
      <c r="MP298"/>
      <c r="MQ298"/>
      <c r="MR298"/>
      <c r="MS298"/>
      <c r="MT298"/>
      <c r="MU298"/>
      <c r="MV298"/>
      <c r="MW298"/>
      <c r="MX298"/>
      <c r="MY298"/>
      <c r="MZ298"/>
      <c r="NA298"/>
      <c r="NB298"/>
      <c r="NC298"/>
      <c r="ND298"/>
      <c r="NE298"/>
      <c r="NF298"/>
      <c r="NG298"/>
      <c r="NH298"/>
      <c r="NI298"/>
      <c r="NJ298"/>
      <c r="NK298"/>
      <c r="NL298"/>
      <c r="NM298"/>
      <c r="NN298"/>
      <c r="NO298"/>
      <c r="NP298"/>
      <c r="NQ298"/>
      <c r="NR298"/>
      <c r="NS298"/>
      <c r="NT298"/>
      <c r="NU298"/>
      <c r="NV298"/>
      <c r="NW298"/>
      <c r="NX298"/>
      <c r="NY298"/>
      <c r="NZ298"/>
      <c r="OA298"/>
      <c r="OB298"/>
      <c r="OC298"/>
      <c r="OD298"/>
      <c r="OE298"/>
      <c r="OF298"/>
      <c r="OG298"/>
      <c r="OH298"/>
      <c r="OI298"/>
      <c r="OJ298"/>
      <c r="OK298"/>
      <c r="OL298"/>
      <c r="OM298"/>
      <c r="ON298"/>
      <c r="OO298"/>
      <c r="OP298"/>
      <c r="OQ298"/>
      <c r="OR298"/>
      <c r="OS298"/>
      <c r="OT298"/>
      <c r="OU298"/>
      <c r="OV298"/>
      <c r="OW298"/>
      <c r="OX298"/>
      <c r="OY298"/>
      <c r="OZ298"/>
      <c r="PA298"/>
      <c r="PB298"/>
      <c r="PC298"/>
      <c r="PD298"/>
      <c r="PE298"/>
      <c r="PF298"/>
      <c r="PG298"/>
      <c r="PH298"/>
      <c r="PI298"/>
      <c r="PJ298"/>
      <c r="PK298"/>
      <c r="PL298"/>
      <c r="PM298"/>
      <c r="PN298"/>
      <c r="PO298"/>
      <c r="PP298"/>
      <c r="PQ298"/>
      <c r="PR298"/>
      <c r="PS298"/>
      <c r="PT298"/>
      <c r="PU298"/>
      <c r="PV298"/>
      <c r="PW298"/>
      <c r="PX298"/>
      <c r="PY298"/>
      <c r="PZ298"/>
      <c r="QA298"/>
      <c r="QB298"/>
      <c r="QC298"/>
      <c r="QD298"/>
      <c r="QE298"/>
      <c r="QF298"/>
      <c r="QG298"/>
      <c r="QH298"/>
      <c r="QI298"/>
      <c r="QJ298"/>
      <c r="QK298"/>
      <c r="QL298"/>
      <c r="QM298"/>
      <c r="QN298"/>
      <c r="QO298"/>
      <c r="QP298"/>
      <c r="QQ298"/>
      <c r="QR298"/>
      <c r="QS298"/>
      <c r="QT298"/>
      <c r="QU298"/>
      <c r="QV298"/>
      <c r="QW298"/>
      <c r="QX298"/>
      <c r="QY298"/>
      <c r="QZ298"/>
      <c r="RA298"/>
      <c r="RB298"/>
      <c r="RC298"/>
      <c r="RD298"/>
      <c r="RE298"/>
      <c r="RF298"/>
      <c r="RG298"/>
      <c r="RH298"/>
      <c r="RI298"/>
      <c r="RJ298"/>
      <c r="RK298"/>
      <c r="RL298"/>
      <c r="RM298"/>
      <c r="RN298"/>
      <c r="RO298"/>
      <c r="RP298"/>
      <c r="RQ298"/>
      <c r="RR298"/>
      <c r="RS298"/>
      <c r="RT298"/>
      <c r="RU298"/>
      <c r="RV298"/>
      <c r="RW298"/>
      <c r="RX298"/>
      <c r="RY298"/>
      <c r="RZ298"/>
      <c r="SA298"/>
      <c r="SB298"/>
      <c r="SC298"/>
      <c r="SD298"/>
      <c r="SE298"/>
      <c r="SF298"/>
      <c r="SG298"/>
      <c r="SH298"/>
      <c r="SI298"/>
      <c r="SJ298"/>
      <c r="SK298"/>
      <c r="SL298"/>
      <c r="SM298"/>
      <c r="SN298"/>
      <c r="SO298"/>
      <c r="SP298"/>
      <c r="SQ298"/>
      <c r="SR298"/>
      <c r="SS298"/>
      <c r="ST298"/>
      <c r="SU298"/>
      <c r="SV298"/>
      <c r="SW298"/>
      <c r="SX298"/>
      <c r="SY298"/>
      <c r="SZ298"/>
      <c r="TA298"/>
      <c r="TB298"/>
      <c r="TC298"/>
      <c r="TD298"/>
      <c r="TE298"/>
      <c r="TF298"/>
      <c r="TG298"/>
      <c r="TH298"/>
      <c r="TI298"/>
      <c r="TJ298"/>
      <c r="TK298"/>
      <c r="TL298"/>
      <c r="TM298"/>
      <c r="TN298"/>
      <c r="TO298"/>
      <c r="TP298"/>
      <c r="TQ298"/>
      <c r="TR298"/>
      <c r="TS298"/>
      <c r="TT298"/>
      <c r="TU298"/>
      <c r="TV298"/>
      <c r="TW298"/>
      <c r="TX298"/>
      <c r="TY298"/>
      <c r="TZ298"/>
      <c r="UA298"/>
      <c r="UB298"/>
      <c r="UC298"/>
      <c r="UD298"/>
      <c r="UE298"/>
      <c r="UF298"/>
      <c r="UG298"/>
      <c r="UH298"/>
      <c r="UI298"/>
      <c r="UJ298"/>
      <c r="UK298"/>
      <c r="UL298"/>
      <c r="UM298"/>
      <c r="UN298"/>
      <c r="UO298"/>
      <c r="UP298"/>
      <c r="UQ298"/>
      <c r="UR298"/>
      <c r="US298"/>
      <c r="UT298"/>
      <c r="UU298"/>
      <c r="UV298"/>
      <c r="UW298"/>
      <c r="UX298"/>
      <c r="UY298"/>
      <c r="UZ298"/>
      <c r="VA298"/>
      <c r="VB298"/>
      <c r="VC298"/>
      <c r="VD298"/>
      <c r="VE298"/>
      <c r="VF298"/>
      <c r="VG298"/>
      <c r="VH298"/>
      <c r="VI298"/>
      <c r="VJ298"/>
      <c r="VK298"/>
      <c r="VL298"/>
      <c r="VM298"/>
      <c r="VN298"/>
      <c r="VO298"/>
      <c r="VP298"/>
      <c r="VQ298"/>
      <c r="VR298"/>
      <c r="VS298"/>
      <c r="VT298"/>
      <c r="VU298"/>
      <c r="VV298"/>
      <c r="VW298"/>
      <c r="VX298"/>
      <c r="VY298"/>
      <c r="VZ298"/>
      <c r="WA298"/>
      <c r="WB298"/>
      <c r="WC298"/>
      <c r="WD298"/>
      <c r="WE298"/>
      <c r="WF298"/>
      <c r="WG298"/>
      <c r="WH298"/>
      <c r="WI298"/>
      <c r="WJ298"/>
      <c r="WK298"/>
      <c r="WL298"/>
      <c r="WM298"/>
      <c r="WN298"/>
      <c r="WO298"/>
      <c r="WP298"/>
      <c r="WQ298"/>
      <c r="WR298"/>
      <c r="WS298"/>
      <c r="WT298"/>
      <c r="WU298"/>
      <c r="WV298"/>
      <c r="WW298"/>
      <c r="WX298"/>
      <c r="WY298"/>
      <c r="WZ298"/>
      <c r="XA298"/>
      <c r="XB298"/>
      <c r="XC298"/>
      <c r="XD298"/>
      <c r="XE298"/>
      <c r="XF298"/>
      <c r="XG298"/>
      <c r="XH298"/>
      <c r="XI298"/>
      <c r="XJ298"/>
      <c r="XK298"/>
      <c r="XL298"/>
      <c r="XM298"/>
      <c r="XN298"/>
      <c r="XO298"/>
      <c r="XP298"/>
      <c r="XQ298"/>
      <c r="XR298"/>
      <c r="XS298"/>
      <c r="XT298"/>
      <c r="XU298"/>
      <c r="XV298"/>
      <c r="XW298"/>
      <c r="XX298"/>
      <c r="XY298"/>
      <c r="XZ298"/>
      <c r="YA298"/>
      <c r="YB298"/>
      <c r="YC298"/>
      <c r="YD298"/>
      <c r="YE298"/>
      <c r="YF298"/>
      <c r="YG298"/>
      <c r="YH298"/>
      <c r="YI298"/>
      <c r="YJ298"/>
      <c r="YK298"/>
      <c r="YL298"/>
      <c r="YM298"/>
      <c r="YN298"/>
      <c r="YO298"/>
      <c r="YP298"/>
      <c r="YQ298"/>
      <c r="YR298"/>
      <c r="YS298"/>
      <c r="YT298"/>
      <c r="YU298"/>
      <c r="YV298"/>
      <c r="YW298"/>
      <c r="YX298"/>
      <c r="YY298"/>
      <c r="YZ298"/>
      <c r="ZA298"/>
      <c r="ZB298"/>
      <c r="ZC298"/>
      <c r="ZD298"/>
      <c r="ZE298"/>
      <c r="ZF298"/>
      <c r="ZG298"/>
      <c r="ZH298"/>
      <c r="ZI298"/>
      <c r="ZJ298"/>
      <c r="ZK298"/>
      <c r="ZL298"/>
      <c r="ZM298"/>
      <c r="ZN298"/>
      <c r="ZO298"/>
      <c r="ZP298"/>
      <c r="ZQ298"/>
      <c r="ZR298"/>
      <c r="ZS298"/>
      <c r="ZT298"/>
      <c r="ZU298"/>
      <c r="ZV298"/>
      <c r="ZW298"/>
      <c r="ZX298"/>
      <c r="ZY298"/>
      <c r="ZZ298"/>
    </row>
    <row r="299" spans="1:702" s="18" customFormat="1">
      <c r="A299" s="16" t="s">
        <v>189</v>
      </c>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c r="KT299"/>
      <c r="KU299"/>
      <c r="KV299"/>
      <c r="KW299"/>
      <c r="KX299"/>
      <c r="KY299"/>
      <c r="KZ299"/>
      <c r="LA299"/>
      <c r="LB299"/>
      <c r="LC299"/>
      <c r="LD299"/>
      <c r="LE299"/>
      <c r="LF299"/>
      <c r="LG299"/>
      <c r="LH299"/>
      <c r="LI299"/>
      <c r="LJ299"/>
      <c r="LK299"/>
      <c r="LL299"/>
      <c r="LM299"/>
      <c r="LN299"/>
      <c r="LO299"/>
      <c r="LP299"/>
      <c r="LQ299"/>
      <c r="LR299"/>
      <c r="LS299"/>
      <c r="LT299"/>
      <c r="LU299"/>
      <c r="LV299"/>
      <c r="LW299"/>
      <c r="LX299"/>
      <c r="LY299"/>
      <c r="LZ299"/>
      <c r="MA299"/>
      <c r="MB299"/>
      <c r="MC299"/>
      <c r="MD299"/>
      <c r="ME299"/>
      <c r="MF299"/>
      <c r="MG299"/>
      <c r="MH299"/>
      <c r="MI299"/>
      <c r="MJ299"/>
      <c r="MK299"/>
      <c r="ML299"/>
      <c r="MM299"/>
      <c r="MN299"/>
      <c r="MO299"/>
      <c r="MP299"/>
      <c r="MQ299"/>
      <c r="MR299"/>
      <c r="MS299"/>
      <c r="MT299"/>
      <c r="MU299"/>
      <c r="MV299"/>
      <c r="MW299"/>
      <c r="MX299"/>
      <c r="MY299"/>
      <c r="MZ299"/>
      <c r="NA299"/>
      <c r="NB299"/>
      <c r="NC299"/>
      <c r="ND299"/>
      <c r="NE299"/>
      <c r="NF299"/>
      <c r="NG299"/>
      <c r="NH299"/>
      <c r="NI299"/>
      <c r="NJ299"/>
      <c r="NK299"/>
      <c r="NL299"/>
      <c r="NM299"/>
      <c r="NN299"/>
      <c r="NO299"/>
      <c r="NP299"/>
      <c r="NQ299"/>
      <c r="NR299"/>
      <c r="NS299"/>
      <c r="NT299"/>
      <c r="NU299"/>
      <c r="NV299"/>
      <c r="NW299"/>
      <c r="NX299"/>
      <c r="NY299"/>
      <c r="NZ299"/>
      <c r="OA299"/>
      <c r="OB299"/>
      <c r="OC299"/>
      <c r="OD299"/>
      <c r="OE299"/>
      <c r="OF299"/>
      <c r="OG299"/>
      <c r="OH299"/>
      <c r="OI299"/>
      <c r="OJ299"/>
      <c r="OK299"/>
      <c r="OL299"/>
      <c r="OM299"/>
      <c r="ON299"/>
      <c r="OO299"/>
      <c r="OP299"/>
      <c r="OQ299"/>
      <c r="OR299"/>
      <c r="OS299"/>
      <c r="OT299"/>
      <c r="OU299"/>
      <c r="OV299"/>
      <c r="OW299"/>
      <c r="OX299"/>
      <c r="OY299"/>
      <c r="OZ299"/>
      <c r="PA299"/>
      <c r="PB299"/>
      <c r="PC299"/>
      <c r="PD299"/>
      <c r="PE299"/>
      <c r="PF299"/>
      <c r="PG299"/>
      <c r="PH299"/>
      <c r="PI299"/>
      <c r="PJ299"/>
      <c r="PK299"/>
      <c r="PL299"/>
      <c r="PM299"/>
      <c r="PN299"/>
      <c r="PO299"/>
      <c r="PP299"/>
      <c r="PQ299"/>
      <c r="PR299"/>
      <c r="PS299"/>
      <c r="PT299"/>
      <c r="PU299"/>
      <c r="PV299"/>
      <c r="PW299"/>
      <c r="PX299"/>
      <c r="PY299"/>
      <c r="PZ299"/>
      <c r="QA299"/>
      <c r="QB299"/>
      <c r="QC299"/>
      <c r="QD299"/>
      <c r="QE299"/>
      <c r="QF299"/>
      <c r="QG299"/>
      <c r="QH299"/>
      <c r="QI299"/>
      <c r="QJ299"/>
      <c r="QK299"/>
      <c r="QL299"/>
      <c r="QM299"/>
      <c r="QN299"/>
      <c r="QO299"/>
      <c r="QP299"/>
      <c r="QQ299"/>
      <c r="QR299"/>
      <c r="QS299"/>
      <c r="QT299"/>
      <c r="QU299"/>
      <c r="QV299"/>
      <c r="QW299"/>
      <c r="QX299"/>
      <c r="QY299"/>
      <c r="QZ299"/>
      <c r="RA299"/>
      <c r="RB299"/>
      <c r="RC299"/>
      <c r="RD299"/>
      <c r="RE299"/>
      <c r="RF299"/>
      <c r="RG299"/>
      <c r="RH299"/>
      <c r="RI299"/>
      <c r="RJ299"/>
      <c r="RK299"/>
      <c r="RL299"/>
      <c r="RM299"/>
      <c r="RN299"/>
      <c r="RO299"/>
      <c r="RP299"/>
      <c r="RQ299"/>
      <c r="RR299"/>
      <c r="RS299"/>
      <c r="RT299"/>
      <c r="RU299"/>
      <c r="RV299"/>
      <c r="RW299"/>
      <c r="RX299"/>
      <c r="RY299"/>
      <c r="RZ299"/>
      <c r="SA299"/>
      <c r="SB299"/>
      <c r="SC299"/>
      <c r="SD299"/>
      <c r="SE299"/>
      <c r="SF299"/>
      <c r="SG299"/>
      <c r="SH299"/>
      <c r="SI299"/>
      <c r="SJ299"/>
      <c r="SK299"/>
      <c r="SL299"/>
      <c r="SM299"/>
      <c r="SN299"/>
      <c r="SO299"/>
      <c r="SP299"/>
      <c r="SQ299"/>
      <c r="SR299"/>
      <c r="SS299"/>
      <c r="ST299"/>
      <c r="SU299"/>
      <c r="SV299"/>
      <c r="SW299"/>
      <c r="SX299"/>
      <c r="SY299"/>
      <c r="SZ299"/>
      <c r="TA299"/>
      <c r="TB299"/>
      <c r="TC299"/>
      <c r="TD299"/>
      <c r="TE299"/>
      <c r="TF299"/>
      <c r="TG299"/>
      <c r="TH299"/>
      <c r="TI299"/>
      <c r="TJ299"/>
      <c r="TK299"/>
      <c r="TL299"/>
      <c r="TM299"/>
      <c r="TN299"/>
      <c r="TO299"/>
      <c r="TP299"/>
      <c r="TQ299"/>
      <c r="TR299"/>
      <c r="TS299"/>
      <c r="TT299"/>
      <c r="TU299"/>
      <c r="TV299"/>
      <c r="TW299"/>
      <c r="TX299"/>
      <c r="TY299"/>
      <c r="TZ299"/>
      <c r="UA299"/>
      <c r="UB299"/>
      <c r="UC299"/>
      <c r="UD299"/>
      <c r="UE299"/>
      <c r="UF299"/>
      <c r="UG299"/>
      <c r="UH299"/>
      <c r="UI299"/>
      <c r="UJ299"/>
      <c r="UK299"/>
      <c r="UL299"/>
      <c r="UM299"/>
      <c r="UN299"/>
      <c r="UO299"/>
      <c r="UP299"/>
      <c r="UQ299"/>
      <c r="UR299"/>
      <c r="US299"/>
      <c r="UT299"/>
      <c r="UU299"/>
      <c r="UV299"/>
      <c r="UW299"/>
      <c r="UX299"/>
      <c r="UY299"/>
      <c r="UZ299"/>
      <c r="VA299"/>
      <c r="VB299"/>
      <c r="VC299"/>
      <c r="VD299"/>
      <c r="VE299"/>
      <c r="VF299"/>
      <c r="VG299"/>
      <c r="VH299"/>
      <c r="VI299"/>
      <c r="VJ299"/>
      <c r="VK299"/>
      <c r="VL299"/>
      <c r="VM299"/>
      <c r="VN299"/>
      <c r="VO299"/>
      <c r="VP299"/>
      <c r="VQ299"/>
      <c r="VR299"/>
      <c r="VS299"/>
      <c r="VT299"/>
      <c r="VU299"/>
      <c r="VV299"/>
      <c r="VW299"/>
      <c r="VX299"/>
      <c r="VY299"/>
      <c r="VZ299"/>
      <c r="WA299"/>
      <c r="WB299"/>
      <c r="WC299"/>
      <c r="WD299"/>
      <c r="WE299"/>
      <c r="WF299"/>
      <c r="WG299"/>
      <c r="WH299"/>
      <c r="WI299"/>
      <c r="WJ299"/>
      <c r="WK299"/>
      <c r="WL299"/>
      <c r="WM299"/>
      <c r="WN299"/>
      <c r="WO299"/>
      <c r="WP299"/>
      <c r="WQ299"/>
      <c r="WR299"/>
      <c r="WS299"/>
      <c r="WT299"/>
      <c r="WU299"/>
      <c r="WV299"/>
      <c r="WW299"/>
      <c r="WX299"/>
      <c r="WY299"/>
      <c r="WZ299"/>
      <c r="XA299"/>
      <c r="XB299"/>
      <c r="XC299"/>
      <c r="XD299"/>
      <c r="XE299"/>
      <c r="XF299"/>
      <c r="XG299"/>
      <c r="XH299"/>
      <c r="XI299"/>
      <c r="XJ299"/>
      <c r="XK299"/>
      <c r="XL299"/>
      <c r="XM299"/>
      <c r="XN299"/>
      <c r="XO299"/>
      <c r="XP299"/>
      <c r="XQ299"/>
      <c r="XR299"/>
      <c r="XS299"/>
      <c r="XT299"/>
      <c r="XU299"/>
      <c r="XV299"/>
      <c r="XW299"/>
      <c r="XX299"/>
      <c r="XY299"/>
      <c r="XZ299"/>
      <c r="YA299"/>
      <c r="YB299"/>
      <c r="YC299"/>
      <c r="YD299"/>
      <c r="YE299"/>
      <c r="YF299"/>
      <c r="YG299"/>
      <c r="YH299"/>
      <c r="YI299"/>
      <c r="YJ299"/>
      <c r="YK299"/>
      <c r="YL299"/>
      <c r="YM299"/>
      <c r="YN299"/>
      <c r="YO299"/>
      <c r="YP299"/>
      <c r="YQ299"/>
      <c r="YR299"/>
      <c r="YS299"/>
      <c r="YT299"/>
      <c r="YU299"/>
      <c r="YV299"/>
      <c r="YW299"/>
      <c r="YX299"/>
      <c r="YY299"/>
      <c r="YZ299"/>
      <c r="ZA299"/>
      <c r="ZB299"/>
      <c r="ZC299"/>
      <c r="ZD299"/>
      <c r="ZE299"/>
      <c r="ZF299"/>
      <c r="ZG299"/>
      <c r="ZH299"/>
      <c r="ZI299"/>
      <c r="ZJ299"/>
      <c r="ZK299"/>
      <c r="ZL299"/>
      <c r="ZM299"/>
      <c r="ZN299"/>
      <c r="ZO299"/>
      <c r="ZP299"/>
      <c r="ZQ299"/>
      <c r="ZR299"/>
      <c r="ZS299"/>
      <c r="ZT299"/>
      <c r="ZU299"/>
      <c r="ZV299"/>
      <c r="ZW299"/>
      <c r="ZX299"/>
      <c r="ZY299"/>
      <c r="ZZ299"/>
    </row>
    <row r="300" spans="1:702" s="18" customFormat="1">
      <c r="A300" s="63" t="s">
        <v>326</v>
      </c>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c r="KT300"/>
      <c r="KU300"/>
      <c r="KV300"/>
      <c r="KW300"/>
      <c r="KX300"/>
      <c r="KY300"/>
      <c r="KZ300"/>
      <c r="LA300"/>
      <c r="LB300"/>
      <c r="LC300"/>
      <c r="LD300"/>
      <c r="LE300"/>
      <c r="LF300"/>
      <c r="LG300"/>
      <c r="LH300"/>
      <c r="LI300"/>
      <c r="LJ300"/>
      <c r="LK300"/>
      <c r="LL300"/>
      <c r="LM300"/>
      <c r="LN300"/>
      <c r="LO300"/>
      <c r="LP300"/>
      <c r="LQ300"/>
      <c r="LR300"/>
      <c r="LS300"/>
      <c r="LT300"/>
      <c r="LU300"/>
      <c r="LV300"/>
      <c r="LW300"/>
      <c r="LX300"/>
      <c r="LY300"/>
      <c r="LZ300"/>
      <c r="MA300"/>
      <c r="MB300"/>
      <c r="MC300"/>
      <c r="MD300"/>
      <c r="ME300"/>
      <c r="MF300"/>
      <c r="MG300"/>
      <c r="MH300"/>
      <c r="MI300"/>
      <c r="MJ300"/>
      <c r="MK300"/>
      <c r="ML300"/>
      <c r="MM300"/>
      <c r="MN300"/>
      <c r="MO300"/>
      <c r="MP300"/>
      <c r="MQ300"/>
      <c r="MR300"/>
      <c r="MS300"/>
      <c r="MT300"/>
      <c r="MU300"/>
      <c r="MV300"/>
      <c r="MW300"/>
      <c r="MX300"/>
      <c r="MY300"/>
      <c r="MZ300"/>
      <c r="NA300"/>
      <c r="NB300"/>
      <c r="NC300"/>
      <c r="ND300"/>
      <c r="NE300"/>
      <c r="NF300"/>
      <c r="NG300"/>
      <c r="NH300"/>
      <c r="NI300"/>
      <c r="NJ300"/>
      <c r="NK300"/>
      <c r="NL300"/>
      <c r="NM300"/>
      <c r="NN300"/>
      <c r="NO300"/>
      <c r="NP300"/>
      <c r="NQ300"/>
      <c r="NR300"/>
      <c r="NS300"/>
      <c r="NT300"/>
      <c r="NU300"/>
      <c r="NV300"/>
      <c r="NW300"/>
      <c r="NX300"/>
      <c r="NY300"/>
      <c r="NZ300"/>
      <c r="OA300"/>
      <c r="OB300"/>
      <c r="OC300"/>
      <c r="OD300"/>
      <c r="OE300"/>
      <c r="OF300"/>
      <c r="OG300"/>
      <c r="OH300"/>
      <c r="OI300"/>
      <c r="OJ300"/>
      <c r="OK300"/>
      <c r="OL300"/>
      <c r="OM300"/>
      <c r="ON300"/>
      <c r="OO300"/>
      <c r="OP300"/>
      <c r="OQ300"/>
      <c r="OR300"/>
      <c r="OS300"/>
      <c r="OT300"/>
      <c r="OU300"/>
      <c r="OV300"/>
      <c r="OW300"/>
      <c r="OX300"/>
      <c r="OY300"/>
      <c r="OZ300"/>
      <c r="PA300"/>
      <c r="PB300"/>
      <c r="PC300"/>
      <c r="PD300"/>
      <c r="PE300"/>
      <c r="PF300"/>
      <c r="PG300"/>
      <c r="PH300"/>
      <c r="PI300"/>
      <c r="PJ300"/>
      <c r="PK300"/>
      <c r="PL300"/>
      <c r="PM300"/>
      <c r="PN300"/>
      <c r="PO300"/>
      <c r="PP300"/>
      <c r="PQ300"/>
      <c r="PR300"/>
      <c r="PS300"/>
      <c r="PT300"/>
      <c r="PU300"/>
      <c r="PV300"/>
      <c r="PW300"/>
      <c r="PX300"/>
      <c r="PY300"/>
      <c r="PZ300"/>
      <c r="QA300"/>
      <c r="QB300"/>
      <c r="QC300"/>
      <c r="QD300"/>
      <c r="QE300"/>
      <c r="QF300"/>
      <c r="QG300"/>
      <c r="QH300"/>
      <c r="QI300"/>
      <c r="QJ300"/>
      <c r="QK300"/>
      <c r="QL300"/>
      <c r="QM300"/>
      <c r="QN300"/>
      <c r="QO300"/>
      <c r="QP300"/>
      <c r="QQ300"/>
      <c r="QR300"/>
      <c r="QS300"/>
      <c r="QT300"/>
      <c r="QU300"/>
      <c r="QV300"/>
      <c r="QW300"/>
      <c r="QX300"/>
      <c r="QY300"/>
      <c r="QZ300"/>
      <c r="RA300"/>
      <c r="RB300"/>
      <c r="RC300"/>
      <c r="RD300"/>
      <c r="RE300"/>
      <c r="RF300"/>
      <c r="RG300"/>
      <c r="RH300"/>
      <c r="RI300"/>
      <c r="RJ300"/>
      <c r="RK300"/>
      <c r="RL300"/>
      <c r="RM300"/>
      <c r="RN300"/>
      <c r="RO300"/>
      <c r="RP300"/>
      <c r="RQ300"/>
      <c r="RR300"/>
      <c r="RS300"/>
      <c r="RT300"/>
      <c r="RU300"/>
      <c r="RV300"/>
      <c r="RW300"/>
      <c r="RX300"/>
      <c r="RY300"/>
      <c r="RZ300"/>
      <c r="SA300"/>
      <c r="SB300"/>
      <c r="SC300"/>
      <c r="SD300"/>
      <c r="SE300"/>
      <c r="SF300"/>
      <c r="SG300"/>
      <c r="SH300"/>
      <c r="SI300"/>
      <c r="SJ300"/>
      <c r="SK300"/>
      <c r="SL300"/>
      <c r="SM300"/>
      <c r="SN300"/>
      <c r="SO300"/>
      <c r="SP300"/>
      <c r="SQ300"/>
      <c r="SR300"/>
      <c r="SS300"/>
      <c r="ST300"/>
      <c r="SU300"/>
      <c r="SV300"/>
      <c r="SW300"/>
      <c r="SX300"/>
      <c r="SY300"/>
      <c r="SZ300"/>
      <c r="TA300"/>
      <c r="TB300"/>
      <c r="TC300"/>
      <c r="TD300"/>
      <c r="TE300"/>
      <c r="TF300"/>
      <c r="TG300"/>
      <c r="TH300"/>
      <c r="TI300"/>
      <c r="TJ300"/>
      <c r="TK300"/>
      <c r="TL300"/>
      <c r="TM300"/>
      <c r="TN300"/>
      <c r="TO300"/>
      <c r="TP300"/>
      <c r="TQ300"/>
      <c r="TR300"/>
      <c r="TS300"/>
      <c r="TT300"/>
      <c r="TU300"/>
      <c r="TV300"/>
      <c r="TW300"/>
      <c r="TX300"/>
      <c r="TY300"/>
      <c r="TZ300"/>
      <c r="UA300"/>
      <c r="UB300"/>
      <c r="UC300"/>
      <c r="UD300"/>
      <c r="UE300"/>
      <c r="UF300"/>
      <c r="UG300"/>
      <c r="UH300"/>
      <c r="UI300"/>
      <c r="UJ300"/>
      <c r="UK300"/>
      <c r="UL300"/>
      <c r="UM300"/>
      <c r="UN300"/>
      <c r="UO300"/>
      <c r="UP300"/>
      <c r="UQ300"/>
      <c r="UR300"/>
      <c r="US300"/>
      <c r="UT300"/>
      <c r="UU300"/>
      <c r="UV300"/>
      <c r="UW300"/>
      <c r="UX300"/>
      <c r="UY300"/>
      <c r="UZ300"/>
      <c r="VA300"/>
      <c r="VB300"/>
      <c r="VC300"/>
      <c r="VD300"/>
      <c r="VE300"/>
      <c r="VF300"/>
      <c r="VG300"/>
      <c r="VH300"/>
      <c r="VI300"/>
      <c r="VJ300"/>
      <c r="VK300"/>
      <c r="VL300"/>
      <c r="VM300"/>
      <c r="VN300"/>
      <c r="VO300"/>
      <c r="VP300"/>
      <c r="VQ300"/>
      <c r="VR300"/>
      <c r="VS300"/>
      <c r="VT300"/>
      <c r="VU300"/>
      <c r="VV300"/>
      <c r="VW300"/>
      <c r="VX300"/>
      <c r="VY300"/>
      <c r="VZ300"/>
      <c r="WA300"/>
      <c r="WB300"/>
      <c r="WC300"/>
      <c r="WD300"/>
      <c r="WE300"/>
      <c r="WF300"/>
      <c r="WG300"/>
      <c r="WH300"/>
      <c r="WI300"/>
      <c r="WJ300"/>
      <c r="WK300"/>
      <c r="WL300"/>
      <c r="WM300"/>
      <c r="WN300"/>
      <c r="WO300"/>
      <c r="WP300"/>
      <c r="WQ300"/>
      <c r="WR300"/>
      <c r="WS300"/>
      <c r="WT300"/>
      <c r="WU300"/>
      <c r="WV300"/>
      <c r="WW300"/>
      <c r="WX300"/>
      <c r="WY300"/>
      <c r="WZ300"/>
      <c r="XA300"/>
      <c r="XB300"/>
      <c r="XC300"/>
      <c r="XD300"/>
      <c r="XE300"/>
      <c r="XF300"/>
      <c r="XG300"/>
      <c r="XH300"/>
      <c r="XI300"/>
      <c r="XJ300"/>
      <c r="XK300"/>
      <c r="XL300"/>
      <c r="XM300"/>
      <c r="XN300"/>
      <c r="XO300"/>
      <c r="XP300"/>
      <c r="XQ300"/>
      <c r="XR300"/>
      <c r="XS300"/>
      <c r="XT300"/>
      <c r="XU300"/>
      <c r="XV300"/>
      <c r="XW300"/>
      <c r="XX300"/>
      <c r="XY300"/>
      <c r="XZ300"/>
      <c r="YA300"/>
      <c r="YB300"/>
      <c r="YC300"/>
      <c r="YD300"/>
      <c r="YE300"/>
      <c r="YF300"/>
      <c r="YG300"/>
      <c r="YH300"/>
      <c r="YI300"/>
      <c r="YJ300"/>
      <c r="YK300"/>
      <c r="YL300"/>
      <c r="YM300"/>
      <c r="YN300"/>
      <c r="YO300"/>
      <c r="YP300"/>
      <c r="YQ300"/>
      <c r="YR300"/>
      <c r="YS300"/>
      <c r="YT300"/>
      <c r="YU300"/>
      <c r="YV300"/>
      <c r="YW300"/>
      <c r="YX300"/>
      <c r="YY300"/>
      <c r="YZ300"/>
      <c r="ZA300"/>
      <c r="ZB300"/>
      <c r="ZC300"/>
      <c r="ZD300"/>
      <c r="ZE300"/>
      <c r="ZF300"/>
      <c r="ZG300"/>
      <c r="ZH300"/>
      <c r="ZI300"/>
      <c r="ZJ300"/>
      <c r="ZK300"/>
      <c r="ZL300"/>
      <c r="ZM300"/>
      <c r="ZN300"/>
      <c r="ZO300"/>
      <c r="ZP300"/>
      <c r="ZQ300"/>
      <c r="ZR300"/>
      <c r="ZS300"/>
      <c r="ZT300"/>
      <c r="ZU300"/>
      <c r="ZV300"/>
      <c r="ZW300"/>
      <c r="ZX300"/>
      <c r="ZY300"/>
      <c r="ZZ300"/>
    </row>
    <row r="301" spans="1:702" s="18" customFormat="1">
      <c r="A301" s="149" t="s">
        <v>327</v>
      </c>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c r="KT301"/>
      <c r="KU301"/>
      <c r="KV301"/>
      <c r="KW301"/>
      <c r="KX301"/>
      <c r="KY301"/>
      <c r="KZ301"/>
      <c r="LA301"/>
      <c r="LB301"/>
      <c r="LC301"/>
      <c r="LD301"/>
      <c r="LE301"/>
      <c r="LF301"/>
      <c r="LG301"/>
      <c r="LH301"/>
      <c r="LI301"/>
      <c r="LJ301"/>
      <c r="LK301"/>
      <c r="LL301"/>
      <c r="LM301"/>
      <c r="LN301"/>
      <c r="LO301"/>
      <c r="LP301"/>
      <c r="LQ301"/>
      <c r="LR301"/>
      <c r="LS301"/>
      <c r="LT301"/>
      <c r="LU301"/>
      <c r="LV301"/>
      <c r="LW301"/>
      <c r="LX301"/>
      <c r="LY301"/>
      <c r="LZ301"/>
      <c r="MA301"/>
      <c r="MB301"/>
      <c r="MC301"/>
      <c r="MD301"/>
      <c r="ME301"/>
      <c r="MF301"/>
      <c r="MG301"/>
      <c r="MH301"/>
      <c r="MI301"/>
      <c r="MJ301"/>
      <c r="MK301"/>
      <c r="ML301"/>
      <c r="MM301"/>
      <c r="MN301"/>
      <c r="MO301"/>
      <c r="MP301"/>
      <c r="MQ301"/>
      <c r="MR301"/>
      <c r="MS301"/>
      <c r="MT301"/>
      <c r="MU301"/>
      <c r="MV301"/>
      <c r="MW301"/>
      <c r="MX301"/>
      <c r="MY301"/>
      <c r="MZ301"/>
      <c r="NA301"/>
      <c r="NB301"/>
      <c r="NC301"/>
      <c r="ND301"/>
      <c r="NE301"/>
      <c r="NF301"/>
      <c r="NG301"/>
      <c r="NH301"/>
      <c r="NI301"/>
      <c r="NJ301"/>
      <c r="NK301"/>
      <c r="NL301"/>
      <c r="NM301"/>
      <c r="NN301"/>
      <c r="NO301"/>
      <c r="NP301"/>
      <c r="NQ301"/>
      <c r="NR301"/>
      <c r="NS301"/>
      <c r="NT301"/>
      <c r="NU301"/>
      <c r="NV301"/>
      <c r="NW301"/>
      <c r="NX301"/>
      <c r="NY301"/>
      <c r="NZ301"/>
      <c r="OA301"/>
      <c r="OB301"/>
      <c r="OC301"/>
      <c r="OD301"/>
      <c r="OE301"/>
      <c r="OF301"/>
      <c r="OG301"/>
      <c r="OH301"/>
      <c r="OI301"/>
      <c r="OJ301"/>
      <c r="OK301"/>
      <c r="OL301"/>
      <c r="OM301"/>
      <c r="ON301"/>
      <c r="OO301"/>
      <c r="OP301"/>
      <c r="OQ301"/>
      <c r="OR301"/>
      <c r="OS301"/>
      <c r="OT301"/>
      <c r="OU301"/>
      <c r="OV301"/>
      <c r="OW301"/>
      <c r="OX301"/>
      <c r="OY301"/>
      <c r="OZ301"/>
      <c r="PA301"/>
      <c r="PB301"/>
      <c r="PC301"/>
      <c r="PD301"/>
      <c r="PE301"/>
      <c r="PF301"/>
      <c r="PG301"/>
      <c r="PH301"/>
      <c r="PI301"/>
      <c r="PJ301"/>
      <c r="PK301"/>
      <c r="PL301"/>
      <c r="PM301"/>
      <c r="PN301"/>
      <c r="PO301"/>
      <c r="PP301"/>
      <c r="PQ301"/>
      <c r="PR301"/>
      <c r="PS301"/>
      <c r="PT301"/>
      <c r="PU301"/>
      <c r="PV301"/>
      <c r="PW301"/>
      <c r="PX301"/>
      <c r="PY301"/>
      <c r="PZ301"/>
      <c r="QA301"/>
      <c r="QB301"/>
      <c r="QC301"/>
      <c r="QD301"/>
      <c r="QE301"/>
      <c r="QF301"/>
      <c r="QG301"/>
      <c r="QH301"/>
      <c r="QI301"/>
      <c r="QJ301"/>
      <c r="QK301"/>
      <c r="QL301"/>
      <c r="QM301"/>
      <c r="QN301"/>
      <c r="QO301"/>
      <c r="QP301"/>
      <c r="QQ301"/>
      <c r="QR301"/>
      <c r="QS301"/>
      <c r="QT301"/>
      <c r="QU301"/>
      <c r="QV301"/>
      <c r="QW301"/>
      <c r="QX301"/>
      <c r="QY301"/>
      <c r="QZ301"/>
      <c r="RA301"/>
      <c r="RB301"/>
      <c r="RC301"/>
      <c r="RD301"/>
      <c r="RE301"/>
      <c r="RF301"/>
      <c r="RG301"/>
      <c r="RH301"/>
      <c r="RI301"/>
      <c r="RJ301"/>
      <c r="RK301"/>
      <c r="RL301"/>
      <c r="RM301"/>
      <c r="RN301"/>
      <c r="RO301"/>
      <c r="RP301"/>
      <c r="RQ301"/>
      <c r="RR301"/>
      <c r="RS301"/>
      <c r="RT301"/>
      <c r="RU301"/>
      <c r="RV301"/>
      <c r="RW301"/>
      <c r="RX301"/>
      <c r="RY301"/>
      <c r="RZ301"/>
      <c r="SA301"/>
      <c r="SB301"/>
      <c r="SC301"/>
      <c r="SD301"/>
      <c r="SE301"/>
      <c r="SF301"/>
      <c r="SG301"/>
      <c r="SH301"/>
      <c r="SI301"/>
      <c r="SJ301"/>
      <c r="SK301"/>
      <c r="SL301"/>
      <c r="SM301"/>
      <c r="SN301"/>
      <c r="SO301"/>
      <c r="SP301"/>
      <c r="SQ301"/>
      <c r="SR301"/>
      <c r="SS301"/>
      <c r="ST301"/>
      <c r="SU301"/>
      <c r="SV301"/>
      <c r="SW301"/>
      <c r="SX301"/>
      <c r="SY301"/>
      <c r="SZ301"/>
      <c r="TA301"/>
      <c r="TB301"/>
      <c r="TC301"/>
      <c r="TD301"/>
      <c r="TE301"/>
      <c r="TF301"/>
      <c r="TG301"/>
      <c r="TH301"/>
      <c r="TI301"/>
      <c r="TJ301"/>
      <c r="TK301"/>
      <c r="TL301"/>
      <c r="TM301"/>
      <c r="TN301"/>
      <c r="TO301"/>
      <c r="TP301"/>
      <c r="TQ301"/>
      <c r="TR301"/>
      <c r="TS301"/>
      <c r="TT301"/>
      <c r="TU301"/>
      <c r="TV301"/>
      <c r="TW301"/>
      <c r="TX301"/>
      <c r="TY301"/>
      <c r="TZ301"/>
      <c r="UA301"/>
      <c r="UB301"/>
      <c r="UC301"/>
      <c r="UD301"/>
      <c r="UE301"/>
      <c r="UF301"/>
      <c r="UG301"/>
      <c r="UH301"/>
      <c r="UI301"/>
      <c r="UJ301"/>
      <c r="UK301"/>
      <c r="UL301"/>
      <c r="UM301"/>
      <c r="UN301"/>
      <c r="UO301"/>
      <c r="UP301"/>
      <c r="UQ301"/>
      <c r="UR301"/>
      <c r="US301"/>
      <c r="UT301"/>
      <c r="UU301"/>
      <c r="UV301"/>
      <c r="UW301"/>
      <c r="UX301"/>
      <c r="UY301"/>
      <c r="UZ301"/>
      <c r="VA301"/>
      <c r="VB301"/>
      <c r="VC301"/>
      <c r="VD301"/>
      <c r="VE301"/>
      <c r="VF301"/>
      <c r="VG301"/>
      <c r="VH301"/>
      <c r="VI301"/>
      <c r="VJ301"/>
      <c r="VK301"/>
      <c r="VL301"/>
      <c r="VM301"/>
      <c r="VN301"/>
      <c r="VO301"/>
      <c r="VP301"/>
      <c r="VQ301"/>
      <c r="VR301"/>
      <c r="VS301"/>
      <c r="VT301"/>
      <c r="VU301"/>
      <c r="VV301"/>
      <c r="VW301"/>
      <c r="VX301"/>
      <c r="VY301"/>
      <c r="VZ301"/>
      <c r="WA301"/>
      <c r="WB301"/>
      <c r="WC301"/>
      <c r="WD301"/>
      <c r="WE301"/>
      <c r="WF301"/>
      <c r="WG301"/>
      <c r="WH301"/>
      <c r="WI301"/>
      <c r="WJ301"/>
      <c r="WK301"/>
      <c r="WL301"/>
      <c r="WM301"/>
      <c r="WN301"/>
      <c r="WO301"/>
      <c r="WP301"/>
      <c r="WQ301"/>
      <c r="WR301"/>
      <c r="WS301"/>
      <c r="WT301"/>
      <c r="WU301"/>
      <c r="WV301"/>
      <c r="WW301"/>
      <c r="WX301"/>
      <c r="WY301"/>
      <c r="WZ301"/>
      <c r="XA301"/>
      <c r="XB301"/>
      <c r="XC301"/>
      <c r="XD301"/>
      <c r="XE301"/>
      <c r="XF301"/>
      <c r="XG301"/>
      <c r="XH301"/>
      <c r="XI301"/>
      <c r="XJ301"/>
      <c r="XK301"/>
      <c r="XL301"/>
      <c r="XM301"/>
      <c r="XN301"/>
      <c r="XO301"/>
      <c r="XP301"/>
      <c r="XQ301"/>
      <c r="XR301"/>
      <c r="XS301"/>
      <c r="XT301"/>
      <c r="XU301"/>
      <c r="XV301"/>
      <c r="XW301"/>
      <c r="XX301"/>
      <c r="XY301"/>
      <c r="XZ301"/>
      <c r="YA301"/>
      <c r="YB301"/>
      <c r="YC301"/>
      <c r="YD301"/>
      <c r="YE301"/>
      <c r="YF301"/>
      <c r="YG301"/>
      <c r="YH301"/>
      <c r="YI301"/>
      <c r="YJ301"/>
      <c r="YK301"/>
      <c r="YL301"/>
      <c r="YM301"/>
      <c r="YN301"/>
      <c r="YO301"/>
      <c r="YP301"/>
      <c r="YQ301"/>
      <c r="YR301"/>
      <c r="YS301"/>
      <c r="YT301"/>
      <c r="YU301"/>
      <c r="YV301"/>
      <c r="YW301"/>
      <c r="YX301"/>
      <c r="YY301"/>
      <c r="YZ301"/>
      <c r="ZA301"/>
      <c r="ZB301"/>
      <c r="ZC301"/>
      <c r="ZD301"/>
      <c r="ZE301"/>
      <c r="ZF301"/>
      <c r="ZG301"/>
      <c r="ZH301"/>
      <c r="ZI301"/>
      <c r="ZJ301"/>
      <c r="ZK301"/>
      <c r="ZL301"/>
      <c r="ZM301"/>
      <c r="ZN301"/>
      <c r="ZO301"/>
      <c r="ZP301"/>
      <c r="ZQ301"/>
      <c r="ZR301"/>
      <c r="ZS301"/>
      <c r="ZT301"/>
      <c r="ZU301"/>
      <c r="ZV301"/>
      <c r="ZW301"/>
      <c r="ZX301"/>
      <c r="ZY301"/>
      <c r="ZZ301"/>
    </row>
    <row r="302" spans="1:702" s="18" customFormat="1">
      <c r="A302" s="16" t="s">
        <v>175</v>
      </c>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c r="KT302"/>
      <c r="KU302"/>
      <c r="KV302"/>
      <c r="KW302"/>
      <c r="KX302"/>
      <c r="KY302"/>
      <c r="KZ302"/>
      <c r="LA302"/>
      <c r="LB302"/>
      <c r="LC302"/>
      <c r="LD302"/>
      <c r="LE302"/>
      <c r="LF302"/>
      <c r="LG302"/>
      <c r="LH302"/>
      <c r="LI302"/>
      <c r="LJ302"/>
      <c r="LK302"/>
      <c r="LL302"/>
      <c r="LM302"/>
      <c r="LN302"/>
      <c r="LO302"/>
      <c r="LP302"/>
      <c r="LQ302"/>
      <c r="LR302"/>
      <c r="LS302"/>
      <c r="LT302"/>
      <c r="LU302"/>
      <c r="LV302"/>
      <c r="LW302"/>
      <c r="LX302"/>
      <c r="LY302"/>
      <c r="LZ302"/>
      <c r="MA302"/>
      <c r="MB302"/>
      <c r="MC302"/>
      <c r="MD302"/>
      <c r="ME302"/>
      <c r="MF302"/>
      <c r="MG302"/>
      <c r="MH302"/>
      <c r="MI302"/>
      <c r="MJ302"/>
      <c r="MK302"/>
      <c r="ML302"/>
      <c r="MM302"/>
      <c r="MN302"/>
      <c r="MO302"/>
      <c r="MP302"/>
      <c r="MQ302"/>
      <c r="MR302"/>
      <c r="MS302"/>
      <c r="MT302"/>
      <c r="MU302"/>
      <c r="MV302"/>
      <c r="MW302"/>
      <c r="MX302"/>
      <c r="MY302"/>
      <c r="MZ302"/>
      <c r="NA302"/>
      <c r="NB302"/>
      <c r="NC302"/>
      <c r="ND302"/>
      <c r="NE302"/>
      <c r="NF302"/>
      <c r="NG302"/>
      <c r="NH302"/>
      <c r="NI302"/>
      <c r="NJ302"/>
      <c r="NK302"/>
      <c r="NL302"/>
      <c r="NM302"/>
      <c r="NN302"/>
      <c r="NO302"/>
      <c r="NP302"/>
      <c r="NQ302"/>
      <c r="NR302"/>
      <c r="NS302"/>
      <c r="NT302"/>
      <c r="NU302"/>
      <c r="NV302"/>
      <c r="NW302"/>
      <c r="NX302"/>
      <c r="NY302"/>
      <c r="NZ302"/>
      <c r="OA302"/>
      <c r="OB302"/>
      <c r="OC302"/>
      <c r="OD302"/>
      <c r="OE302"/>
      <c r="OF302"/>
      <c r="OG302"/>
      <c r="OH302"/>
      <c r="OI302"/>
      <c r="OJ302"/>
      <c r="OK302"/>
      <c r="OL302"/>
      <c r="OM302"/>
      <c r="ON302"/>
      <c r="OO302"/>
      <c r="OP302"/>
      <c r="OQ302"/>
      <c r="OR302"/>
      <c r="OS302"/>
      <c r="OT302"/>
      <c r="OU302"/>
      <c r="OV302"/>
      <c r="OW302"/>
      <c r="OX302"/>
      <c r="OY302"/>
      <c r="OZ302"/>
      <c r="PA302"/>
      <c r="PB302"/>
      <c r="PC302"/>
      <c r="PD302"/>
      <c r="PE302"/>
      <c r="PF302"/>
      <c r="PG302"/>
      <c r="PH302"/>
      <c r="PI302"/>
      <c r="PJ302"/>
      <c r="PK302"/>
      <c r="PL302"/>
      <c r="PM302"/>
      <c r="PN302"/>
      <c r="PO302"/>
      <c r="PP302"/>
      <c r="PQ302"/>
      <c r="PR302"/>
      <c r="PS302"/>
      <c r="PT302"/>
      <c r="PU302"/>
      <c r="PV302"/>
      <c r="PW302"/>
      <c r="PX302"/>
      <c r="PY302"/>
      <c r="PZ302"/>
      <c r="QA302"/>
      <c r="QB302"/>
      <c r="QC302"/>
      <c r="QD302"/>
      <c r="QE302"/>
      <c r="QF302"/>
      <c r="QG302"/>
      <c r="QH302"/>
      <c r="QI302"/>
      <c r="QJ302"/>
      <c r="QK302"/>
      <c r="QL302"/>
      <c r="QM302"/>
      <c r="QN302"/>
      <c r="QO302"/>
      <c r="QP302"/>
      <c r="QQ302"/>
      <c r="QR302"/>
      <c r="QS302"/>
      <c r="QT302"/>
      <c r="QU302"/>
      <c r="QV302"/>
      <c r="QW302"/>
      <c r="QX302"/>
      <c r="QY302"/>
      <c r="QZ302"/>
      <c r="RA302"/>
      <c r="RB302"/>
      <c r="RC302"/>
      <c r="RD302"/>
      <c r="RE302"/>
      <c r="RF302"/>
      <c r="RG302"/>
      <c r="RH302"/>
      <c r="RI302"/>
      <c r="RJ302"/>
      <c r="RK302"/>
      <c r="RL302"/>
      <c r="RM302"/>
      <c r="RN302"/>
      <c r="RO302"/>
      <c r="RP302"/>
      <c r="RQ302"/>
      <c r="RR302"/>
      <c r="RS302"/>
      <c r="RT302"/>
      <c r="RU302"/>
      <c r="RV302"/>
      <c r="RW302"/>
      <c r="RX302"/>
      <c r="RY302"/>
      <c r="RZ302"/>
      <c r="SA302"/>
      <c r="SB302"/>
      <c r="SC302"/>
      <c r="SD302"/>
      <c r="SE302"/>
      <c r="SF302"/>
      <c r="SG302"/>
      <c r="SH302"/>
      <c r="SI302"/>
      <c r="SJ302"/>
      <c r="SK302"/>
      <c r="SL302"/>
      <c r="SM302"/>
      <c r="SN302"/>
      <c r="SO302"/>
      <c r="SP302"/>
      <c r="SQ302"/>
      <c r="SR302"/>
      <c r="SS302"/>
      <c r="ST302"/>
      <c r="SU302"/>
      <c r="SV302"/>
      <c r="SW302"/>
      <c r="SX302"/>
      <c r="SY302"/>
      <c r="SZ302"/>
      <c r="TA302"/>
      <c r="TB302"/>
      <c r="TC302"/>
      <c r="TD302"/>
      <c r="TE302"/>
      <c r="TF302"/>
      <c r="TG302"/>
      <c r="TH302"/>
      <c r="TI302"/>
      <c r="TJ302"/>
      <c r="TK302"/>
      <c r="TL302"/>
      <c r="TM302"/>
      <c r="TN302"/>
      <c r="TO302"/>
      <c r="TP302"/>
      <c r="TQ302"/>
      <c r="TR302"/>
      <c r="TS302"/>
      <c r="TT302"/>
      <c r="TU302"/>
      <c r="TV302"/>
      <c r="TW302"/>
      <c r="TX302"/>
      <c r="TY302"/>
      <c r="TZ302"/>
      <c r="UA302"/>
      <c r="UB302"/>
      <c r="UC302"/>
      <c r="UD302"/>
      <c r="UE302"/>
      <c r="UF302"/>
      <c r="UG302"/>
      <c r="UH302"/>
      <c r="UI302"/>
      <c r="UJ302"/>
      <c r="UK302"/>
      <c r="UL302"/>
      <c r="UM302"/>
      <c r="UN302"/>
      <c r="UO302"/>
      <c r="UP302"/>
      <c r="UQ302"/>
      <c r="UR302"/>
      <c r="US302"/>
      <c r="UT302"/>
      <c r="UU302"/>
      <c r="UV302"/>
      <c r="UW302"/>
      <c r="UX302"/>
      <c r="UY302"/>
      <c r="UZ302"/>
      <c r="VA302"/>
      <c r="VB302"/>
      <c r="VC302"/>
      <c r="VD302"/>
      <c r="VE302"/>
      <c r="VF302"/>
      <c r="VG302"/>
      <c r="VH302"/>
      <c r="VI302"/>
      <c r="VJ302"/>
      <c r="VK302"/>
      <c r="VL302"/>
      <c r="VM302"/>
      <c r="VN302"/>
      <c r="VO302"/>
      <c r="VP302"/>
      <c r="VQ302"/>
      <c r="VR302"/>
      <c r="VS302"/>
      <c r="VT302"/>
      <c r="VU302"/>
      <c r="VV302"/>
      <c r="VW302"/>
      <c r="VX302"/>
      <c r="VY302"/>
      <c r="VZ302"/>
      <c r="WA302"/>
      <c r="WB302"/>
      <c r="WC302"/>
      <c r="WD302"/>
      <c r="WE302"/>
      <c r="WF302"/>
      <c r="WG302"/>
      <c r="WH302"/>
      <c r="WI302"/>
      <c r="WJ302"/>
      <c r="WK302"/>
      <c r="WL302"/>
      <c r="WM302"/>
      <c r="WN302"/>
      <c r="WO302"/>
      <c r="WP302"/>
      <c r="WQ302"/>
      <c r="WR302"/>
      <c r="WS302"/>
      <c r="WT302"/>
      <c r="WU302"/>
      <c r="WV302"/>
      <c r="WW302"/>
      <c r="WX302"/>
      <c r="WY302"/>
      <c r="WZ302"/>
      <c r="XA302"/>
      <c r="XB302"/>
      <c r="XC302"/>
      <c r="XD302"/>
      <c r="XE302"/>
      <c r="XF302"/>
      <c r="XG302"/>
      <c r="XH302"/>
      <c r="XI302"/>
      <c r="XJ302"/>
      <c r="XK302"/>
      <c r="XL302"/>
      <c r="XM302"/>
      <c r="XN302"/>
      <c r="XO302"/>
      <c r="XP302"/>
      <c r="XQ302"/>
      <c r="XR302"/>
      <c r="XS302"/>
      <c r="XT302"/>
      <c r="XU302"/>
      <c r="XV302"/>
      <c r="XW302"/>
      <c r="XX302"/>
      <c r="XY302"/>
      <c r="XZ302"/>
      <c r="YA302"/>
      <c r="YB302"/>
      <c r="YC302"/>
      <c r="YD302"/>
      <c r="YE302"/>
      <c r="YF302"/>
      <c r="YG302"/>
      <c r="YH302"/>
      <c r="YI302"/>
      <c r="YJ302"/>
      <c r="YK302"/>
      <c r="YL302"/>
      <c r="YM302"/>
      <c r="YN302"/>
      <c r="YO302"/>
      <c r="YP302"/>
      <c r="YQ302"/>
      <c r="YR302"/>
      <c r="YS302"/>
      <c r="YT302"/>
      <c r="YU302"/>
      <c r="YV302"/>
      <c r="YW302"/>
      <c r="YX302"/>
      <c r="YY302"/>
      <c r="YZ302"/>
      <c r="ZA302"/>
      <c r="ZB302"/>
      <c r="ZC302"/>
      <c r="ZD302"/>
      <c r="ZE302"/>
      <c r="ZF302"/>
      <c r="ZG302"/>
      <c r="ZH302"/>
      <c r="ZI302"/>
      <c r="ZJ302"/>
      <c r="ZK302"/>
      <c r="ZL302"/>
      <c r="ZM302"/>
      <c r="ZN302"/>
      <c r="ZO302"/>
      <c r="ZP302"/>
      <c r="ZQ302"/>
      <c r="ZR302"/>
      <c r="ZS302"/>
      <c r="ZT302"/>
      <c r="ZU302"/>
      <c r="ZV302"/>
      <c r="ZW302"/>
      <c r="ZX302"/>
      <c r="ZY302"/>
      <c r="ZZ302"/>
    </row>
    <row r="303" spans="1:702" s="18" customFormat="1">
      <c r="A303" s="16" t="s">
        <v>68</v>
      </c>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c r="KT303"/>
      <c r="KU303"/>
      <c r="KV303"/>
      <c r="KW303"/>
      <c r="KX303"/>
      <c r="KY303"/>
      <c r="KZ303"/>
      <c r="LA303"/>
      <c r="LB303"/>
      <c r="LC303"/>
      <c r="LD303"/>
      <c r="LE303"/>
      <c r="LF303"/>
      <c r="LG303"/>
      <c r="LH303"/>
      <c r="LI303"/>
      <c r="LJ303"/>
      <c r="LK303"/>
      <c r="LL303"/>
      <c r="LM303"/>
      <c r="LN303"/>
      <c r="LO303"/>
      <c r="LP303"/>
      <c r="LQ303"/>
      <c r="LR303"/>
      <c r="LS303"/>
      <c r="LT303"/>
      <c r="LU303"/>
      <c r="LV303"/>
      <c r="LW303"/>
      <c r="LX303"/>
      <c r="LY303"/>
      <c r="LZ303"/>
      <c r="MA303"/>
      <c r="MB303"/>
      <c r="MC303"/>
      <c r="MD303"/>
      <c r="ME303"/>
      <c r="MF303"/>
      <c r="MG303"/>
      <c r="MH303"/>
      <c r="MI303"/>
      <c r="MJ303"/>
      <c r="MK303"/>
      <c r="ML303"/>
      <c r="MM303"/>
      <c r="MN303"/>
      <c r="MO303"/>
      <c r="MP303"/>
      <c r="MQ303"/>
      <c r="MR303"/>
      <c r="MS303"/>
      <c r="MT303"/>
      <c r="MU303"/>
      <c r="MV303"/>
      <c r="MW303"/>
      <c r="MX303"/>
      <c r="MY303"/>
      <c r="MZ303"/>
      <c r="NA303"/>
      <c r="NB303"/>
      <c r="NC303"/>
      <c r="ND303"/>
      <c r="NE303"/>
      <c r="NF303"/>
      <c r="NG303"/>
      <c r="NH303"/>
      <c r="NI303"/>
      <c r="NJ303"/>
      <c r="NK303"/>
      <c r="NL303"/>
      <c r="NM303"/>
      <c r="NN303"/>
      <c r="NO303"/>
      <c r="NP303"/>
      <c r="NQ303"/>
      <c r="NR303"/>
      <c r="NS303"/>
      <c r="NT303"/>
      <c r="NU303"/>
      <c r="NV303"/>
      <c r="NW303"/>
      <c r="NX303"/>
      <c r="NY303"/>
      <c r="NZ303"/>
      <c r="OA303"/>
      <c r="OB303"/>
      <c r="OC303"/>
      <c r="OD303"/>
      <c r="OE303"/>
      <c r="OF303"/>
      <c r="OG303"/>
      <c r="OH303"/>
      <c r="OI303"/>
      <c r="OJ303"/>
      <c r="OK303"/>
      <c r="OL303"/>
      <c r="OM303"/>
      <c r="ON303"/>
      <c r="OO303"/>
      <c r="OP303"/>
      <c r="OQ303"/>
      <c r="OR303"/>
      <c r="OS303"/>
      <c r="OT303"/>
      <c r="OU303"/>
      <c r="OV303"/>
      <c r="OW303"/>
      <c r="OX303"/>
      <c r="OY303"/>
      <c r="OZ303"/>
      <c r="PA303"/>
      <c r="PB303"/>
      <c r="PC303"/>
      <c r="PD303"/>
      <c r="PE303"/>
      <c r="PF303"/>
      <c r="PG303"/>
      <c r="PH303"/>
      <c r="PI303"/>
      <c r="PJ303"/>
      <c r="PK303"/>
      <c r="PL303"/>
      <c r="PM303"/>
      <c r="PN303"/>
      <c r="PO303"/>
      <c r="PP303"/>
      <c r="PQ303"/>
      <c r="PR303"/>
      <c r="PS303"/>
      <c r="PT303"/>
      <c r="PU303"/>
      <c r="PV303"/>
      <c r="PW303"/>
      <c r="PX303"/>
      <c r="PY303"/>
      <c r="PZ303"/>
      <c r="QA303"/>
      <c r="QB303"/>
      <c r="QC303"/>
      <c r="QD303"/>
      <c r="QE303"/>
      <c r="QF303"/>
      <c r="QG303"/>
      <c r="QH303"/>
      <c r="QI303"/>
      <c r="QJ303"/>
      <c r="QK303"/>
      <c r="QL303"/>
      <c r="QM303"/>
      <c r="QN303"/>
      <c r="QO303"/>
      <c r="QP303"/>
      <c r="QQ303"/>
      <c r="QR303"/>
      <c r="QS303"/>
      <c r="QT303"/>
      <c r="QU303"/>
      <c r="QV303"/>
      <c r="QW303"/>
      <c r="QX303"/>
      <c r="QY303"/>
      <c r="QZ303"/>
      <c r="RA303"/>
      <c r="RB303"/>
      <c r="RC303"/>
      <c r="RD303"/>
      <c r="RE303"/>
      <c r="RF303"/>
      <c r="RG303"/>
      <c r="RH303"/>
      <c r="RI303"/>
      <c r="RJ303"/>
      <c r="RK303"/>
      <c r="RL303"/>
      <c r="RM303"/>
      <c r="RN303"/>
      <c r="RO303"/>
      <c r="RP303"/>
      <c r="RQ303"/>
      <c r="RR303"/>
      <c r="RS303"/>
      <c r="RT303"/>
      <c r="RU303"/>
      <c r="RV303"/>
      <c r="RW303"/>
      <c r="RX303"/>
      <c r="RY303"/>
      <c r="RZ303"/>
      <c r="SA303"/>
      <c r="SB303"/>
      <c r="SC303"/>
      <c r="SD303"/>
      <c r="SE303"/>
      <c r="SF303"/>
      <c r="SG303"/>
      <c r="SH303"/>
      <c r="SI303"/>
      <c r="SJ303"/>
      <c r="SK303"/>
      <c r="SL303"/>
      <c r="SM303"/>
      <c r="SN303"/>
      <c r="SO303"/>
      <c r="SP303"/>
      <c r="SQ303"/>
      <c r="SR303"/>
      <c r="SS303"/>
      <c r="ST303"/>
      <c r="SU303"/>
      <c r="SV303"/>
      <c r="SW303"/>
      <c r="SX303"/>
      <c r="SY303"/>
      <c r="SZ303"/>
      <c r="TA303"/>
      <c r="TB303"/>
      <c r="TC303"/>
      <c r="TD303"/>
      <c r="TE303"/>
      <c r="TF303"/>
      <c r="TG303"/>
      <c r="TH303"/>
      <c r="TI303"/>
      <c r="TJ303"/>
      <c r="TK303"/>
      <c r="TL303"/>
      <c r="TM303"/>
      <c r="TN303"/>
      <c r="TO303"/>
      <c r="TP303"/>
      <c r="TQ303"/>
      <c r="TR303"/>
      <c r="TS303"/>
      <c r="TT303"/>
      <c r="TU303"/>
      <c r="TV303"/>
      <c r="TW303"/>
      <c r="TX303"/>
      <c r="TY303"/>
      <c r="TZ303"/>
      <c r="UA303"/>
      <c r="UB303"/>
      <c r="UC303"/>
      <c r="UD303"/>
      <c r="UE303"/>
      <c r="UF303"/>
      <c r="UG303"/>
      <c r="UH303"/>
      <c r="UI303"/>
      <c r="UJ303"/>
      <c r="UK303"/>
      <c r="UL303"/>
      <c r="UM303"/>
      <c r="UN303"/>
      <c r="UO303"/>
      <c r="UP303"/>
      <c r="UQ303"/>
      <c r="UR303"/>
      <c r="US303"/>
      <c r="UT303"/>
      <c r="UU303"/>
      <c r="UV303"/>
      <c r="UW303"/>
      <c r="UX303"/>
      <c r="UY303"/>
      <c r="UZ303"/>
      <c r="VA303"/>
      <c r="VB303"/>
      <c r="VC303"/>
      <c r="VD303"/>
      <c r="VE303"/>
      <c r="VF303"/>
      <c r="VG303"/>
      <c r="VH303"/>
      <c r="VI303"/>
      <c r="VJ303"/>
      <c r="VK303"/>
      <c r="VL303"/>
      <c r="VM303"/>
      <c r="VN303"/>
      <c r="VO303"/>
      <c r="VP303"/>
      <c r="VQ303"/>
      <c r="VR303"/>
      <c r="VS303"/>
      <c r="VT303"/>
      <c r="VU303"/>
      <c r="VV303"/>
      <c r="VW303"/>
      <c r="VX303"/>
      <c r="VY303"/>
      <c r="VZ303"/>
      <c r="WA303"/>
      <c r="WB303"/>
      <c r="WC303"/>
      <c r="WD303"/>
      <c r="WE303"/>
      <c r="WF303"/>
      <c r="WG303"/>
      <c r="WH303"/>
      <c r="WI303"/>
      <c r="WJ303"/>
      <c r="WK303"/>
      <c r="WL303"/>
      <c r="WM303"/>
      <c r="WN303"/>
      <c r="WO303"/>
      <c r="WP303"/>
      <c r="WQ303"/>
      <c r="WR303"/>
      <c r="WS303"/>
      <c r="WT303"/>
      <c r="WU303"/>
      <c r="WV303"/>
      <c r="WW303"/>
      <c r="WX303"/>
      <c r="WY303"/>
      <c r="WZ303"/>
      <c r="XA303"/>
      <c r="XB303"/>
      <c r="XC303"/>
      <c r="XD303"/>
      <c r="XE303"/>
      <c r="XF303"/>
      <c r="XG303"/>
      <c r="XH303"/>
      <c r="XI303"/>
      <c r="XJ303"/>
      <c r="XK303"/>
      <c r="XL303"/>
      <c r="XM303"/>
      <c r="XN303"/>
      <c r="XO303"/>
      <c r="XP303"/>
      <c r="XQ303"/>
      <c r="XR303"/>
      <c r="XS303"/>
      <c r="XT303"/>
      <c r="XU303"/>
      <c r="XV303"/>
      <c r="XW303"/>
      <c r="XX303"/>
      <c r="XY303"/>
      <c r="XZ303"/>
      <c r="YA303"/>
      <c r="YB303"/>
      <c r="YC303"/>
      <c r="YD303"/>
      <c r="YE303"/>
      <c r="YF303"/>
      <c r="YG303"/>
      <c r="YH303"/>
      <c r="YI303"/>
      <c r="YJ303"/>
      <c r="YK303"/>
      <c r="YL303"/>
      <c r="YM303"/>
      <c r="YN303"/>
      <c r="YO303"/>
      <c r="YP303"/>
      <c r="YQ303"/>
      <c r="YR303"/>
      <c r="YS303"/>
      <c r="YT303"/>
      <c r="YU303"/>
      <c r="YV303"/>
      <c r="YW303"/>
      <c r="YX303"/>
      <c r="YY303"/>
      <c r="YZ303"/>
      <c r="ZA303"/>
      <c r="ZB303"/>
      <c r="ZC303"/>
      <c r="ZD303"/>
      <c r="ZE303"/>
      <c r="ZF303"/>
      <c r="ZG303"/>
      <c r="ZH303"/>
      <c r="ZI303"/>
      <c r="ZJ303"/>
      <c r="ZK303"/>
      <c r="ZL303"/>
      <c r="ZM303"/>
      <c r="ZN303"/>
      <c r="ZO303"/>
      <c r="ZP303"/>
      <c r="ZQ303"/>
      <c r="ZR303"/>
      <c r="ZS303"/>
      <c r="ZT303"/>
      <c r="ZU303"/>
      <c r="ZV303"/>
      <c r="ZW303"/>
      <c r="ZX303"/>
      <c r="ZY303"/>
      <c r="ZZ303"/>
    </row>
    <row r="304" spans="1:702" s="18" customFormat="1">
      <c r="A304" s="16" t="s">
        <v>69</v>
      </c>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c r="KT304"/>
      <c r="KU304"/>
      <c r="KV304"/>
      <c r="KW304"/>
      <c r="KX304"/>
      <c r="KY304"/>
      <c r="KZ304"/>
      <c r="LA304"/>
      <c r="LB304"/>
      <c r="LC304"/>
      <c r="LD304"/>
      <c r="LE304"/>
      <c r="LF304"/>
      <c r="LG304"/>
      <c r="LH304"/>
      <c r="LI304"/>
      <c r="LJ304"/>
      <c r="LK304"/>
      <c r="LL304"/>
      <c r="LM304"/>
      <c r="LN304"/>
      <c r="LO304"/>
      <c r="LP304"/>
      <c r="LQ304"/>
      <c r="LR304"/>
      <c r="LS304"/>
      <c r="LT304"/>
      <c r="LU304"/>
      <c r="LV304"/>
      <c r="LW304"/>
      <c r="LX304"/>
      <c r="LY304"/>
      <c r="LZ304"/>
      <c r="MA304"/>
      <c r="MB304"/>
      <c r="MC304"/>
      <c r="MD304"/>
      <c r="ME304"/>
      <c r="MF304"/>
      <c r="MG304"/>
      <c r="MH304"/>
      <c r="MI304"/>
      <c r="MJ304"/>
      <c r="MK304"/>
      <c r="ML304"/>
      <c r="MM304"/>
      <c r="MN304"/>
      <c r="MO304"/>
      <c r="MP304"/>
      <c r="MQ304"/>
      <c r="MR304"/>
      <c r="MS304"/>
      <c r="MT304"/>
      <c r="MU304"/>
      <c r="MV304"/>
      <c r="MW304"/>
      <c r="MX304"/>
      <c r="MY304"/>
      <c r="MZ304"/>
      <c r="NA304"/>
      <c r="NB304"/>
      <c r="NC304"/>
      <c r="ND304"/>
      <c r="NE304"/>
      <c r="NF304"/>
      <c r="NG304"/>
      <c r="NH304"/>
      <c r="NI304"/>
      <c r="NJ304"/>
      <c r="NK304"/>
      <c r="NL304"/>
      <c r="NM304"/>
      <c r="NN304"/>
      <c r="NO304"/>
      <c r="NP304"/>
      <c r="NQ304"/>
      <c r="NR304"/>
      <c r="NS304"/>
      <c r="NT304"/>
      <c r="NU304"/>
      <c r="NV304"/>
      <c r="NW304"/>
      <c r="NX304"/>
      <c r="NY304"/>
      <c r="NZ304"/>
      <c r="OA304"/>
      <c r="OB304"/>
      <c r="OC304"/>
      <c r="OD304"/>
      <c r="OE304"/>
      <c r="OF304"/>
      <c r="OG304"/>
      <c r="OH304"/>
      <c r="OI304"/>
      <c r="OJ304"/>
      <c r="OK304"/>
      <c r="OL304"/>
      <c r="OM304"/>
      <c r="ON304"/>
      <c r="OO304"/>
      <c r="OP304"/>
      <c r="OQ304"/>
      <c r="OR304"/>
      <c r="OS304"/>
      <c r="OT304"/>
      <c r="OU304"/>
      <c r="OV304"/>
      <c r="OW304"/>
      <c r="OX304"/>
      <c r="OY304"/>
      <c r="OZ304"/>
      <c r="PA304"/>
      <c r="PB304"/>
      <c r="PC304"/>
      <c r="PD304"/>
      <c r="PE304"/>
      <c r="PF304"/>
      <c r="PG304"/>
      <c r="PH304"/>
      <c r="PI304"/>
      <c r="PJ304"/>
      <c r="PK304"/>
      <c r="PL304"/>
      <c r="PM304"/>
      <c r="PN304"/>
      <c r="PO304"/>
      <c r="PP304"/>
      <c r="PQ304"/>
      <c r="PR304"/>
      <c r="PS304"/>
      <c r="PT304"/>
      <c r="PU304"/>
      <c r="PV304"/>
      <c r="PW304"/>
      <c r="PX304"/>
      <c r="PY304"/>
      <c r="PZ304"/>
      <c r="QA304"/>
      <c r="QB304"/>
      <c r="QC304"/>
      <c r="QD304"/>
      <c r="QE304"/>
      <c r="QF304"/>
      <c r="QG304"/>
      <c r="QH304"/>
      <c r="QI304"/>
      <c r="QJ304"/>
      <c r="QK304"/>
      <c r="QL304"/>
      <c r="QM304"/>
      <c r="QN304"/>
      <c r="QO304"/>
      <c r="QP304"/>
      <c r="QQ304"/>
      <c r="QR304"/>
      <c r="QS304"/>
      <c r="QT304"/>
      <c r="QU304"/>
      <c r="QV304"/>
      <c r="QW304"/>
      <c r="QX304"/>
      <c r="QY304"/>
      <c r="QZ304"/>
      <c r="RA304"/>
      <c r="RB304"/>
      <c r="RC304"/>
      <c r="RD304"/>
      <c r="RE304"/>
      <c r="RF304"/>
      <c r="RG304"/>
      <c r="RH304"/>
      <c r="RI304"/>
      <c r="RJ304"/>
      <c r="RK304"/>
      <c r="RL304"/>
      <c r="RM304"/>
      <c r="RN304"/>
      <c r="RO304"/>
      <c r="RP304"/>
      <c r="RQ304"/>
      <c r="RR304"/>
      <c r="RS304"/>
      <c r="RT304"/>
      <c r="RU304"/>
      <c r="RV304"/>
      <c r="RW304"/>
      <c r="RX304"/>
      <c r="RY304"/>
      <c r="RZ304"/>
      <c r="SA304"/>
      <c r="SB304"/>
      <c r="SC304"/>
      <c r="SD304"/>
      <c r="SE304"/>
      <c r="SF304"/>
      <c r="SG304"/>
      <c r="SH304"/>
      <c r="SI304"/>
      <c r="SJ304"/>
      <c r="SK304"/>
      <c r="SL304"/>
      <c r="SM304"/>
      <c r="SN304"/>
      <c r="SO304"/>
      <c r="SP304"/>
      <c r="SQ304"/>
      <c r="SR304"/>
      <c r="SS304"/>
      <c r="ST304"/>
      <c r="SU304"/>
      <c r="SV304"/>
      <c r="SW304"/>
      <c r="SX304"/>
      <c r="SY304"/>
      <c r="SZ304"/>
      <c r="TA304"/>
      <c r="TB304"/>
      <c r="TC304"/>
      <c r="TD304"/>
      <c r="TE304"/>
      <c r="TF304"/>
      <c r="TG304"/>
      <c r="TH304"/>
      <c r="TI304"/>
      <c r="TJ304"/>
      <c r="TK304"/>
      <c r="TL304"/>
      <c r="TM304"/>
      <c r="TN304"/>
      <c r="TO304"/>
      <c r="TP304"/>
      <c r="TQ304"/>
      <c r="TR304"/>
      <c r="TS304"/>
      <c r="TT304"/>
      <c r="TU304"/>
      <c r="TV304"/>
      <c r="TW304"/>
      <c r="TX304"/>
      <c r="TY304"/>
      <c r="TZ304"/>
      <c r="UA304"/>
      <c r="UB304"/>
      <c r="UC304"/>
      <c r="UD304"/>
      <c r="UE304"/>
      <c r="UF304"/>
      <c r="UG304"/>
      <c r="UH304"/>
      <c r="UI304"/>
      <c r="UJ304"/>
      <c r="UK304"/>
      <c r="UL304"/>
      <c r="UM304"/>
      <c r="UN304"/>
      <c r="UO304"/>
      <c r="UP304"/>
      <c r="UQ304"/>
      <c r="UR304"/>
      <c r="US304"/>
      <c r="UT304"/>
      <c r="UU304"/>
      <c r="UV304"/>
      <c r="UW304"/>
      <c r="UX304"/>
      <c r="UY304"/>
      <c r="UZ304"/>
      <c r="VA304"/>
      <c r="VB304"/>
      <c r="VC304"/>
      <c r="VD304"/>
      <c r="VE304"/>
      <c r="VF304"/>
      <c r="VG304"/>
      <c r="VH304"/>
      <c r="VI304"/>
      <c r="VJ304"/>
      <c r="VK304"/>
      <c r="VL304"/>
      <c r="VM304"/>
      <c r="VN304"/>
      <c r="VO304"/>
      <c r="VP304"/>
      <c r="VQ304"/>
      <c r="VR304"/>
      <c r="VS304"/>
      <c r="VT304"/>
      <c r="VU304"/>
      <c r="VV304"/>
      <c r="VW304"/>
      <c r="VX304"/>
      <c r="VY304"/>
      <c r="VZ304"/>
      <c r="WA304"/>
      <c r="WB304"/>
      <c r="WC304"/>
      <c r="WD304"/>
      <c r="WE304"/>
      <c r="WF304"/>
      <c r="WG304"/>
      <c r="WH304"/>
      <c r="WI304"/>
      <c r="WJ304"/>
      <c r="WK304"/>
      <c r="WL304"/>
      <c r="WM304"/>
      <c r="WN304"/>
      <c r="WO304"/>
      <c r="WP304"/>
      <c r="WQ304"/>
      <c r="WR304"/>
      <c r="WS304"/>
      <c r="WT304"/>
      <c r="WU304"/>
      <c r="WV304"/>
      <c r="WW304"/>
      <c r="WX304"/>
      <c r="WY304"/>
      <c r="WZ304"/>
      <c r="XA304"/>
      <c r="XB304"/>
      <c r="XC304"/>
      <c r="XD304"/>
      <c r="XE304"/>
      <c r="XF304"/>
      <c r="XG304"/>
      <c r="XH304"/>
      <c r="XI304"/>
      <c r="XJ304"/>
      <c r="XK304"/>
      <c r="XL304"/>
      <c r="XM304"/>
      <c r="XN304"/>
      <c r="XO304"/>
      <c r="XP304"/>
      <c r="XQ304"/>
      <c r="XR304"/>
      <c r="XS304"/>
      <c r="XT304"/>
      <c r="XU304"/>
      <c r="XV304"/>
      <c r="XW304"/>
      <c r="XX304"/>
      <c r="XY304"/>
      <c r="XZ304"/>
      <c r="YA304"/>
      <c r="YB304"/>
      <c r="YC304"/>
      <c r="YD304"/>
      <c r="YE304"/>
      <c r="YF304"/>
      <c r="YG304"/>
      <c r="YH304"/>
      <c r="YI304"/>
      <c r="YJ304"/>
      <c r="YK304"/>
      <c r="YL304"/>
      <c r="YM304"/>
      <c r="YN304"/>
      <c r="YO304"/>
      <c r="YP304"/>
      <c r="YQ304"/>
      <c r="YR304"/>
      <c r="YS304"/>
      <c r="YT304"/>
      <c r="YU304"/>
      <c r="YV304"/>
      <c r="YW304"/>
      <c r="YX304"/>
      <c r="YY304"/>
      <c r="YZ304"/>
      <c r="ZA304"/>
      <c r="ZB304"/>
      <c r="ZC304"/>
      <c r="ZD304"/>
      <c r="ZE304"/>
      <c r="ZF304"/>
      <c r="ZG304"/>
      <c r="ZH304"/>
      <c r="ZI304"/>
      <c r="ZJ304"/>
      <c r="ZK304"/>
      <c r="ZL304"/>
      <c r="ZM304"/>
      <c r="ZN304"/>
      <c r="ZO304"/>
      <c r="ZP304"/>
      <c r="ZQ304"/>
      <c r="ZR304"/>
      <c r="ZS304"/>
      <c r="ZT304"/>
      <c r="ZU304"/>
      <c r="ZV304"/>
      <c r="ZW304"/>
      <c r="ZX304"/>
      <c r="ZY304"/>
      <c r="ZZ304"/>
    </row>
    <row r="305" spans="1:702" s="18" customFormat="1">
      <c r="A305" s="16" t="s">
        <v>189</v>
      </c>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c r="KT305"/>
      <c r="KU305"/>
      <c r="KV305"/>
      <c r="KW305"/>
      <c r="KX305"/>
      <c r="KY305"/>
      <c r="KZ305"/>
      <c r="LA305"/>
      <c r="LB305"/>
      <c r="LC305"/>
      <c r="LD305"/>
      <c r="LE305"/>
      <c r="LF305"/>
      <c r="LG305"/>
      <c r="LH305"/>
      <c r="LI305"/>
      <c r="LJ305"/>
      <c r="LK305"/>
      <c r="LL305"/>
      <c r="LM305"/>
      <c r="LN305"/>
      <c r="LO305"/>
      <c r="LP305"/>
      <c r="LQ305"/>
      <c r="LR305"/>
      <c r="LS305"/>
      <c r="LT305"/>
      <c r="LU305"/>
      <c r="LV305"/>
      <c r="LW305"/>
      <c r="LX305"/>
      <c r="LY305"/>
      <c r="LZ305"/>
      <c r="MA305"/>
      <c r="MB305"/>
      <c r="MC305"/>
      <c r="MD305"/>
      <c r="ME305"/>
      <c r="MF305"/>
      <c r="MG305"/>
      <c r="MH305"/>
      <c r="MI305"/>
      <c r="MJ305"/>
      <c r="MK305"/>
      <c r="ML305"/>
      <c r="MM305"/>
      <c r="MN305"/>
      <c r="MO305"/>
      <c r="MP305"/>
      <c r="MQ305"/>
      <c r="MR305"/>
      <c r="MS305"/>
      <c r="MT305"/>
      <c r="MU305"/>
      <c r="MV305"/>
      <c r="MW305"/>
      <c r="MX305"/>
      <c r="MY305"/>
      <c r="MZ305"/>
      <c r="NA305"/>
      <c r="NB305"/>
      <c r="NC305"/>
      <c r="ND305"/>
      <c r="NE305"/>
      <c r="NF305"/>
      <c r="NG305"/>
      <c r="NH305"/>
      <c r="NI305"/>
      <c r="NJ305"/>
      <c r="NK305"/>
      <c r="NL305"/>
      <c r="NM305"/>
      <c r="NN305"/>
      <c r="NO305"/>
      <c r="NP305"/>
      <c r="NQ305"/>
      <c r="NR305"/>
      <c r="NS305"/>
      <c r="NT305"/>
      <c r="NU305"/>
      <c r="NV305"/>
      <c r="NW305"/>
      <c r="NX305"/>
      <c r="NY305"/>
      <c r="NZ305"/>
      <c r="OA305"/>
      <c r="OB305"/>
      <c r="OC305"/>
      <c r="OD305"/>
      <c r="OE305"/>
      <c r="OF305"/>
      <c r="OG305"/>
      <c r="OH305"/>
      <c r="OI305"/>
      <c r="OJ305"/>
      <c r="OK305"/>
      <c r="OL305"/>
      <c r="OM305"/>
      <c r="ON305"/>
      <c r="OO305"/>
      <c r="OP305"/>
      <c r="OQ305"/>
      <c r="OR305"/>
      <c r="OS305"/>
      <c r="OT305"/>
      <c r="OU305"/>
      <c r="OV305"/>
      <c r="OW305"/>
      <c r="OX305"/>
      <c r="OY305"/>
      <c r="OZ305"/>
      <c r="PA305"/>
      <c r="PB305"/>
      <c r="PC305"/>
      <c r="PD305"/>
      <c r="PE305"/>
      <c r="PF305"/>
      <c r="PG305"/>
      <c r="PH305"/>
      <c r="PI305"/>
      <c r="PJ305"/>
      <c r="PK305"/>
      <c r="PL305"/>
      <c r="PM305"/>
      <c r="PN305"/>
      <c r="PO305"/>
      <c r="PP305"/>
      <c r="PQ305"/>
      <c r="PR305"/>
      <c r="PS305"/>
      <c r="PT305"/>
      <c r="PU305"/>
      <c r="PV305"/>
      <c r="PW305"/>
      <c r="PX305"/>
      <c r="PY305"/>
      <c r="PZ305"/>
      <c r="QA305"/>
      <c r="QB305"/>
      <c r="QC305"/>
      <c r="QD305"/>
      <c r="QE305"/>
      <c r="QF305"/>
      <c r="QG305"/>
      <c r="QH305"/>
      <c r="QI305"/>
      <c r="QJ305"/>
      <c r="QK305"/>
      <c r="QL305"/>
      <c r="QM305"/>
      <c r="QN305"/>
      <c r="QO305"/>
      <c r="QP305"/>
      <c r="QQ305"/>
      <c r="QR305"/>
      <c r="QS305"/>
      <c r="QT305"/>
      <c r="QU305"/>
      <c r="QV305"/>
      <c r="QW305"/>
      <c r="QX305"/>
      <c r="QY305"/>
      <c r="QZ305"/>
      <c r="RA305"/>
      <c r="RB305"/>
      <c r="RC305"/>
      <c r="RD305"/>
      <c r="RE305"/>
      <c r="RF305"/>
      <c r="RG305"/>
      <c r="RH305"/>
      <c r="RI305"/>
      <c r="RJ305"/>
      <c r="RK305"/>
      <c r="RL305"/>
      <c r="RM305"/>
      <c r="RN305"/>
      <c r="RO305"/>
      <c r="RP305"/>
      <c r="RQ305"/>
      <c r="RR305"/>
      <c r="RS305"/>
      <c r="RT305"/>
      <c r="RU305"/>
      <c r="RV305"/>
      <c r="RW305"/>
      <c r="RX305"/>
      <c r="RY305"/>
      <c r="RZ305"/>
      <c r="SA305"/>
      <c r="SB305"/>
      <c r="SC305"/>
      <c r="SD305"/>
      <c r="SE305"/>
      <c r="SF305"/>
      <c r="SG305"/>
      <c r="SH305"/>
      <c r="SI305"/>
      <c r="SJ305"/>
      <c r="SK305"/>
      <c r="SL305"/>
      <c r="SM305"/>
      <c r="SN305"/>
      <c r="SO305"/>
      <c r="SP305"/>
      <c r="SQ305"/>
      <c r="SR305"/>
      <c r="SS305"/>
      <c r="ST305"/>
      <c r="SU305"/>
      <c r="SV305"/>
      <c r="SW305"/>
      <c r="SX305"/>
      <c r="SY305"/>
      <c r="SZ305"/>
      <c r="TA305"/>
      <c r="TB305"/>
      <c r="TC305"/>
      <c r="TD305"/>
      <c r="TE305"/>
      <c r="TF305"/>
      <c r="TG305"/>
      <c r="TH305"/>
      <c r="TI305"/>
      <c r="TJ305"/>
      <c r="TK305"/>
      <c r="TL305"/>
      <c r="TM305"/>
      <c r="TN305"/>
      <c r="TO305"/>
      <c r="TP305"/>
      <c r="TQ305"/>
      <c r="TR305"/>
      <c r="TS305"/>
      <c r="TT305"/>
      <c r="TU305"/>
      <c r="TV305"/>
      <c r="TW305"/>
      <c r="TX305"/>
      <c r="TY305"/>
      <c r="TZ305"/>
      <c r="UA305"/>
      <c r="UB305"/>
      <c r="UC305"/>
      <c r="UD305"/>
      <c r="UE305"/>
      <c r="UF305"/>
      <c r="UG305"/>
      <c r="UH305"/>
      <c r="UI305"/>
      <c r="UJ305"/>
      <c r="UK305"/>
      <c r="UL305"/>
      <c r="UM305"/>
      <c r="UN305"/>
      <c r="UO305"/>
      <c r="UP305"/>
      <c r="UQ305"/>
      <c r="UR305"/>
      <c r="US305"/>
      <c r="UT305"/>
      <c r="UU305"/>
      <c r="UV305"/>
      <c r="UW305"/>
      <c r="UX305"/>
      <c r="UY305"/>
      <c r="UZ305"/>
      <c r="VA305"/>
      <c r="VB305"/>
      <c r="VC305"/>
      <c r="VD305"/>
      <c r="VE305"/>
      <c r="VF305"/>
      <c r="VG305"/>
      <c r="VH305"/>
      <c r="VI305"/>
      <c r="VJ305"/>
      <c r="VK305"/>
      <c r="VL305"/>
      <c r="VM305"/>
      <c r="VN305"/>
      <c r="VO305"/>
      <c r="VP305"/>
      <c r="VQ305"/>
      <c r="VR305"/>
      <c r="VS305"/>
      <c r="VT305"/>
      <c r="VU305"/>
      <c r="VV305"/>
      <c r="VW305"/>
      <c r="VX305"/>
      <c r="VY305"/>
      <c r="VZ305"/>
      <c r="WA305"/>
      <c r="WB305"/>
      <c r="WC305"/>
      <c r="WD305"/>
      <c r="WE305"/>
      <c r="WF305"/>
      <c r="WG305"/>
      <c r="WH305"/>
      <c r="WI305"/>
      <c r="WJ305"/>
      <c r="WK305"/>
      <c r="WL305"/>
      <c r="WM305"/>
      <c r="WN305"/>
      <c r="WO305"/>
      <c r="WP305"/>
      <c r="WQ305"/>
      <c r="WR305"/>
      <c r="WS305"/>
      <c r="WT305"/>
      <c r="WU305"/>
      <c r="WV305"/>
      <c r="WW305"/>
      <c r="WX305"/>
      <c r="WY305"/>
      <c r="WZ305"/>
      <c r="XA305"/>
      <c r="XB305"/>
      <c r="XC305"/>
      <c r="XD305"/>
      <c r="XE305"/>
      <c r="XF305"/>
      <c r="XG305"/>
      <c r="XH305"/>
      <c r="XI305"/>
      <c r="XJ305"/>
      <c r="XK305"/>
      <c r="XL305"/>
      <c r="XM305"/>
      <c r="XN305"/>
      <c r="XO305"/>
      <c r="XP305"/>
      <c r="XQ305"/>
      <c r="XR305"/>
      <c r="XS305"/>
      <c r="XT305"/>
      <c r="XU305"/>
      <c r="XV305"/>
      <c r="XW305"/>
      <c r="XX305"/>
      <c r="XY305"/>
      <c r="XZ305"/>
      <c r="YA305"/>
      <c r="YB305"/>
      <c r="YC305"/>
      <c r="YD305"/>
      <c r="YE305"/>
      <c r="YF305"/>
      <c r="YG305"/>
      <c r="YH305"/>
      <c r="YI305"/>
      <c r="YJ305"/>
      <c r="YK305"/>
      <c r="YL305"/>
      <c r="YM305"/>
      <c r="YN305"/>
      <c r="YO305"/>
      <c r="YP305"/>
      <c r="YQ305"/>
      <c r="YR305"/>
      <c r="YS305"/>
      <c r="YT305"/>
      <c r="YU305"/>
      <c r="YV305"/>
      <c r="YW305"/>
      <c r="YX305"/>
      <c r="YY305"/>
      <c r="YZ305"/>
      <c r="ZA305"/>
      <c r="ZB305"/>
      <c r="ZC305"/>
      <c r="ZD305"/>
      <c r="ZE305"/>
      <c r="ZF305"/>
      <c r="ZG305"/>
      <c r="ZH305"/>
      <c r="ZI305"/>
      <c r="ZJ305"/>
      <c r="ZK305"/>
      <c r="ZL305"/>
      <c r="ZM305"/>
      <c r="ZN305"/>
      <c r="ZO305"/>
      <c r="ZP305"/>
      <c r="ZQ305"/>
      <c r="ZR305"/>
      <c r="ZS305"/>
      <c r="ZT305"/>
      <c r="ZU305"/>
      <c r="ZV305"/>
      <c r="ZW305"/>
      <c r="ZX305"/>
      <c r="ZY305"/>
      <c r="ZZ305"/>
    </row>
    <row r="306" spans="1:702" s="18" customFormat="1">
      <c r="A306" s="63" t="s">
        <v>326</v>
      </c>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c r="KT306"/>
      <c r="KU306"/>
      <c r="KV306"/>
      <c r="KW306"/>
      <c r="KX306"/>
      <c r="KY306"/>
      <c r="KZ306"/>
      <c r="LA306"/>
      <c r="LB306"/>
      <c r="LC306"/>
      <c r="LD306"/>
      <c r="LE306"/>
      <c r="LF306"/>
      <c r="LG306"/>
      <c r="LH306"/>
      <c r="LI306"/>
      <c r="LJ306"/>
      <c r="LK306"/>
      <c r="LL306"/>
      <c r="LM306"/>
      <c r="LN306"/>
      <c r="LO306"/>
      <c r="LP306"/>
      <c r="LQ306"/>
      <c r="LR306"/>
      <c r="LS306"/>
      <c r="LT306"/>
      <c r="LU306"/>
      <c r="LV306"/>
      <c r="LW306"/>
      <c r="LX306"/>
      <c r="LY306"/>
      <c r="LZ306"/>
      <c r="MA306"/>
      <c r="MB306"/>
      <c r="MC306"/>
      <c r="MD306"/>
      <c r="ME306"/>
      <c r="MF306"/>
      <c r="MG306"/>
      <c r="MH306"/>
      <c r="MI306"/>
      <c r="MJ306"/>
      <c r="MK306"/>
      <c r="ML306"/>
      <c r="MM306"/>
      <c r="MN306"/>
      <c r="MO306"/>
      <c r="MP306"/>
      <c r="MQ306"/>
      <c r="MR306"/>
      <c r="MS306"/>
      <c r="MT306"/>
      <c r="MU306"/>
      <c r="MV306"/>
      <c r="MW306"/>
      <c r="MX306"/>
      <c r="MY306"/>
      <c r="MZ306"/>
      <c r="NA306"/>
      <c r="NB306"/>
      <c r="NC306"/>
      <c r="ND306"/>
      <c r="NE306"/>
      <c r="NF306"/>
      <c r="NG306"/>
      <c r="NH306"/>
      <c r="NI306"/>
      <c r="NJ306"/>
      <c r="NK306"/>
      <c r="NL306"/>
      <c r="NM306"/>
      <c r="NN306"/>
      <c r="NO306"/>
      <c r="NP306"/>
      <c r="NQ306"/>
      <c r="NR306"/>
      <c r="NS306"/>
      <c r="NT306"/>
      <c r="NU306"/>
      <c r="NV306"/>
      <c r="NW306"/>
      <c r="NX306"/>
      <c r="NY306"/>
      <c r="NZ306"/>
      <c r="OA306"/>
      <c r="OB306"/>
      <c r="OC306"/>
      <c r="OD306"/>
      <c r="OE306"/>
      <c r="OF306"/>
      <c r="OG306"/>
      <c r="OH306"/>
      <c r="OI306"/>
      <c r="OJ306"/>
      <c r="OK306"/>
      <c r="OL306"/>
      <c r="OM306"/>
      <c r="ON306"/>
      <c r="OO306"/>
      <c r="OP306"/>
      <c r="OQ306"/>
      <c r="OR306"/>
      <c r="OS306"/>
      <c r="OT306"/>
      <c r="OU306"/>
      <c r="OV306"/>
      <c r="OW306"/>
      <c r="OX306"/>
      <c r="OY306"/>
      <c r="OZ306"/>
      <c r="PA306"/>
      <c r="PB306"/>
      <c r="PC306"/>
      <c r="PD306"/>
      <c r="PE306"/>
      <c r="PF306"/>
      <c r="PG306"/>
      <c r="PH306"/>
      <c r="PI306"/>
      <c r="PJ306"/>
      <c r="PK306"/>
      <c r="PL306"/>
      <c r="PM306"/>
      <c r="PN306"/>
      <c r="PO306"/>
      <c r="PP306"/>
      <c r="PQ306"/>
      <c r="PR306"/>
      <c r="PS306"/>
      <c r="PT306"/>
      <c r="PU306"/>
      <c r="PV306"/>
      <c r="PW306"/>
      <c r="PX306"/>
      <c r="PY306"/>
      <c r="PZ306"/>
      <c r="QA306"/>
      <c r="QB306"/>
      <c r="QC306"/>
      <c r="QD306"/>
      <c r="QE306"/>
      <c r="QF306"/>
      <c r="QG306"/>
      <c r="QH306"/>
      <c r="QI306"/>
      <c r="QJ306"/>
      <c r="QK306"/>
      <c r="QL306"/>
      <c r="QM306"/>
      <c r="QN306"/>
      <c r="QO306"/>
      <c r="QP306"/>
      <c r="QQ306"/>
      <c r="QR306"/>
      <c r="QS306"/>
      <c r="QT306"/>
      <c r="QU306"/>
      <c r="QV306"/>
      <c r="QW306"/>
      <c r="QX306"/>
      <c r="QY306"/>
      <c r="QZ306"/>
      <c r="RA306"/>
      <c r="RB306"/>
      <c r="RC306"/>
      <c r="RD306"/>
      <c r="RE306"/>
      <c r="RF306"/>
      <c r="RG306"/>
      <c r="RH306"/>
      <c r="RI306"/>
      <c r="RJ306"/>
      <c r="RK306"/>
      <c r="RL306"/>
      <c r="RM306"/>
      <c r="RN306"/>
      <c r="RO306"/>
      <c r="RP306"/>
      <c r="RQ306"/>
      <c r="RR306"/>
      <c r="RS306"/>
      <c r="RT306"/>
      <c r="RU306"/>
      <c r="RV306"/>
      <c r="RW306"/>
      <c r="RX306"/>
      <c r="RY306"/>
      <c r="RZ306"/>
      <c r="SA306"/>
      <c r="SB306"/>
      <c r="SC306"/>
      <c r="SD306"/>
      <c r="SE306"/>
      <c r="SF306"/>
      <c r="SG306"/>
      <c r="SH306"/>
      <c r="SI306"/>
      <c r="SJ306"/>
      <c r="SK306"/>
      <c r="SL306"/>
      <c r="SM306"/>
      <c r="SN306"/>
      <c r="SO306"/>
      <c r="SP306"/>
      <c r="SQ306"/>
      <c r="SR306"/>
      <c r="SS306"/>
      <c r="ST306"/>
      <c r="SU306"/>
      <c r="SV306"/>
      <c r="SW306"/>
      <c r="SX306"/>
      <c r="SY306"/>
      <c r="SZ306"/>
      <c r="TA306"/>
      <c r="TB306"/>
      <c r="TC306"/>
      <c r="TD306"/>
      <c r="TE306"/>
      <c r="TF306"/>
      <c r="TG306"/>
      <c r="TH306"/>
      <c r="TI306"/>
      <c r="TJ306"/>
      <c r="TK306"/>
      <c r="TL306"/>
      <c r="TM306"/>
      <c r="TN306"/>
      <c r="TO306"/>
      <c r="TP306"/>
      <c r="TQ306"/>
      <c r="TR306"/>
      <c r="TS306"/>
      <c r="TT306"/>
      <c r="TU306"/>
      <c r="TV306"/>
      <c r="TW306"/>
      <c r="TX306"/>
      <c r="TY306"/>
      <c r="TZ306"/>
      <c r="UA306"/>
      <c r="UB306"/>
      <c r="UC306"/>
      <c r="UD306"/>
      <c r="UE306"/>
      <c r="UF306"/>
      <c r="UG306"/>
      <c r="UH306"/>
      <c r="UI306"/>
      <c r="UJ306"/>
      <c r="UK306"/>
      <c r="UL306"/>
      <c r="UM306"/>
      <c r="UN306"/>
      <c r="UO306"/>
      <c r="UP306"/>
      <c r="UQ306"/>
      <c r="UR306"/>
      <c r="US306"/>
      <c r="UT306"/>
      <c r="UU306"/>
      <c r="UV306"/>
      <c r="UW306"/>
      <c r="UX306"/>
      <c r="UY306"/>
      <c r="UZ306"/>
      <c r="VA306"/>
      <c r="VB306"/>
      <c r="VC306"/>
      <c r="VD306"/>
      <c r="VE306"/>
      <c r="VF306"/>
      <c r="VG306"/>
      <c r="VH306"/>
      <c r="VI306"/>
      <c r="VJ306"/>
      <c r="VK306"/>
      <c r="VL306"/>
      <c r="VM306"/>
      <c r="VN306"/>
      <c r="VO306"/>
      <c r="VP306"/>
      <c r="VQ306"/>
      <c r="VR306"/>
      <c r="VS306"/>
      <c r="VT306"/>
      <c r="VU306"/>
      <c r="VV306"/>
      <c r="VW306"/>
      <c r="VX306"/>
      <c r="VY306"/>
      <c r="VZ306"/>
      <c r="WA306"/>
      <c r="WB306"/>
      <c r="WC306"/>
      <c r="WD306"/>
      <c r="WE306"/>
      <c r="WF306"/>
      <c r="WG306"/>
      <c r="WH306"/>
      <c r="WI306"/>
      <c r="WJ306"/>
      <c r="WK306"/>
      <c r="WL306"/>
      <c r="WM306"/>
      <c r="WN306"/>
      <c r="WO306"/>
      <c r="WP306"/>
      <c r="WQ306"/>
      <c r="WR306"/>
      <c r="WS306"/>
      <c r="WT306"/>
      <c r="WU306"/>
      <c r="WV306"/>
      <c r="WW306"/>
      <c r="WX306"/>
      <c r="WY306"/>
      <c r="WZ306"/>
      <c r="XA306"/>
      <c r="XB306"/>
      <c r="XC306"/>
      <c r="XD306"/>
      <c r="XE306"/>
      <c r="XF306"/>
      <c r="XG306"/>
      <c r="XH306"/>
      <c r="XI306"/>
      <c r="XJ306"/>
      <c r="XK306"/>
      <c r="XL306"/>
      <c r="XM306"/>
      <c r="XN306"/>
      <c r="XO306"/>
      <c r="XP306"/>
      <c r="XQ306"/>
      <c r="XR306"/>
      <c r="XS306"/>
      <c r="XT306"/>
      <c r="XU306"/>
      <c r="XV306"/>
      <c r="XW306"/>
      <c r="XX306"/>
      <c r="XY306"/>
      <c r="XZ306"/>
      <c r="YA306"/>
      <c r="YB306"/>
      <c r="YC306"/>
      <c r="YD306"/>
      <c r="YE306"/>
      <c r="YF306"/>
      <c r="YG306"/>
      <c r="YH306"/>
      <c r="YI306"/>
      <c r="YJ306"/>
      <c r="YK306"/>
      <c r="YL306"/>
      <c r="YM306"/>
      <c r="YN306"/>
      <c r="YO306"/>
      <c r="YP306"/>
      <c r="YQ306"/>
      <c r="YR306"/>
      <c r="YS306"/>
      <c r="YT306"/>
      <c r="YU306"/>
      <c r="YV306"/>
      <c r="YW306"/>
      <c r="YX306"/>
      <c r="YY306"/>
      <c r="YZ306"/>
      <c r="ZA306"/>
      <c r="ZB306"/>
      <c r="ZC306"/>
      <c r="ZD306"/>
      <c r="ZE306"/>
      <c r="ZF306"/>
      <c r="ZG306"/>
      <c r="ZH306"/>
      <c r="ZI306"/>
      <c r="ZJ306"/>
      <c r="ZK306"/>
      <c r="ZL306"/>
      <c r="ZM306"/>
      <c r="ZN306"/>
      <c r="ZO306"/>
      <c r="ZP306"/>
      <c r="ZQ306"/>
      <c r="ZR306"/>
      <c r="ZS306"/>
      <c r="ZT306"/>
      <c r="ZU306"/>
      <c r="ZV306"/>
      <c r="ZW306"/>
      <c r="ZX306"/>
      <c r="ZY306"/>
      <c r="ZZ306"/>
    </row>
    <row r="307" spans="1:702" s="18" customFormat="1">
      <c r="A307" s="149" t="s">
        <v>327</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c r="KT307"/>
      <c r="KU307"/>
      <c r="KV307"/>
      <c r="KW307"/>
      <c r="KX307"/>
      <c r="KY307"/>
      <c r="KZ307"/>
      <c r="LA307"/>
      <c r="LB307"/>
      <c r="LC307"/>
      <c r="LD307"/>
      <c r="LE307"/>
      <c r="LF307"/>
      <c r="LG307"/>
      <c r="LH307"/>
      <c r="LI307"/>
      <c r="LJ307"/>
      <c r="LK307"/>
      <c r="LL307"/>
      <c r="LM307"/>
      <c r="LN307"/>
      <c r="LO307"/>
      <c r="LP307"/>
      <c r="LQ307"/>
      <c r="LR307"/>
      <c r="LS307"/>
      <c r="LT307"/>
      <c r="LU307"/>
      <c r="LV307"/>
      <c r="LW307"/>
      <c r="LX307"/>
      <c r="LY307"/>
      <c r="LZ307"/>
      <c r="MA307"/>
      <c r="MB307"/>
      <c r="MC307"/>
      <c r="MD307"/>
      <c r="ME307"/>
      <c r="MF307"/>
      <c r="MG307"/>
      <c r="MH307"/>
      <c r="MI307"/>
      <c r="MJ307"/>
      <c r="MK307"/>
      <c r="ML307"/>
      <c r="MM307"/>
      <c r="MN307"/>
      <c r="MO307"/>
      <c r="MP307"/>
      <c r="MQ307"/>
      <c r="MR307"/>
      <c r="MS307"/>
      <c r="MT307"/>
      <c r="MU307"/>
      <c r="MV307"/>
      <c r="MW307"/>
      <c r="MX307"/>
      <c r="MY307"/>
      <c r="MZ307"/>
      <c r="NA307"/>
      <c r="NB307"/>
      <c r="NC307"/>
      <c r="ND307"/>
      <c r="NE307"/>
      <c r="NF307"/>
      <c r="NG307"/>
      <c r="NH307"/>
      <c r="NI307"/>
      <c r="NJ307"/>
      <c r="NK307"/>
      <c r="NL307"/>
      <c r="NM307"/>
      <c r="NN307"/>
      <c r="NO307"/>
      <c r="NP307"/>
      <c r="NQ307"/>
      <c r="NR307"/>
      <c r="NS307"/>
      <c r="NT307"/>
      <c r="NU307"/>
      <c r="NV307"/>
      <c r="NW307"/>
      <c r="NX307"/>
      <c r="NY307"/>
      <c r="NZ307"/>
      <c r="OA307"/>
      <c r="OB307"/>
      <c r="OC307"/>
      <c r="OD307"/>
      <c r="OE307"/>
      <c r="OF307"/>
      <c r="OG307"/>
      <c r="OH307"/>
      <c r="OI307"/>
      <c r="OJ307"/>
      <c r="OK307"/>
      <c r="OL307"/>
      <c r="OM307"/>
      <c r="ON307"/>
      <c r="OO307"/>
      <c r="OP307"/>
      <c r="OQ307"/>
      <c r="OR307"/>
      <c r="OS307"/>
      <c r="OT307"/>
      <c r="OU307"/>
      <c r="OV307"/>
      <c r="OW307"/>
      <c r="OX307"/>
      <c r="OY307"/>
      <c r="OZ307"/>
      <c r="PA307"/>
      <c r="PB307"/>
      <c r="PC307"/>
      <c r="PD307"/>
      <c r="PE307"/>
      <c r="PF307"/>
      <c r="PG307"/>
      <c r="PH307"/>
      <c r="PI307"/>
      <c r="PJ307"/>
      <c r="PK307"/>
      <c r="PL307"/>
      <c r="PM307"/>
      <c r="PN307"/>
      <c r="PO307"/>
      <c r="PP307"/>
      <c r="PQ307"/>
      <c r="PR307"/>
      <c r="PS307"/>
      <c r="PT307"/>
      <c r="PU307"/>
      <c r="PV307"/>
      <c r="PW307"/>
      <c r="PX307"/>
      <c r="PY307"/>
      <c r="PZ307"/>
      <c r="QA307"/>
      <c r="QB307"/>
      <c r="QC307"/>
      <c r="QD307"/>
      <c r="QE307"/>
      <c r="QF307"/>
      <c r="QG307"/>
      <c r="QH307"/>
      <c r="QI307"/>
      <c r="QJ307"/>
      <c r="QK307"/>
      <c r="QL307"/>
      <c r="QM307"/>
      <c r="QN307"/>
      <c r="QO307"/>
      <c r="QP307"/>
      <c r="QQ307"/>
      <c r="QR307"/>
      <c r="QS307"/>
      <c r="QT307"/>
      <c r="QU307"/>
      <c r="QV307"/>
      <c r="QW307"/>
      <c r="QX307"/>
      <c r="QY307"/>
      <c r="QZ307"/>
      <c r="RA307"/>
      <c r="RB307"/>
      <c r="RC307"/>
      <c r="RD307"/>
      <c r="RE307"/>
      <c r="RF307"/>
      <c r="RG307"/>
      <c r="RH307"/>
      <c r="RI307"/>
      <c r="RJ307"/>
      <c r="RK307"/>
      <c r="RL307"/>
      <c r="RM307"/>
      <c r="RN307"/>
      <c r="RO307"/>
      <c r="RP307"/>
      <c r="RQ307"/>
      <c r="RR307"/>
      <c r="RS307"/>
      <c r="RT307"/>
      <c r="RU307"/>
      <c r="RV307"/>
      <c r="RW307"/>
      <c r="RX307"/>
      <c r="RY307"/>
      <c r="RZ307"/>
      <c r="SA307"/>
      <c r="SB307"/>
      <c r="SC307"/>
      <c r="SD307"/>
      <c r="SE307"/>
      <c r="SF307"/>
      <c r="SG307"/>
      <c r="SH307"/>
      <c r="SI307"/>
      <c r="SJ307"/>
      <c r="SK307"/>
      <c r="SL307"/>
      <c r="SM307"/>
      <c r="SN307"/>
      <c r="SO307"/>
      <c r="SP307"/>
      <c r="SQ307"/>
      <c r="SR307"/>
      <c r="SS307"/>
      <c r="ST307"/>
      <c r="SU307"/>
      <c r="SV307"/>
      <c r="SW307"/>
      <c r="SX307"/>
      <c r="SY307"/>
      <c r="SZ307"/>
      <c r="TA307"/>
      <c r="TB307"/>
      <c r="TC307"/>
      <c r="TD307"/>
      <c r="TE307"/>
      <c r="TF307"/>
      <c r="TG307"/>
      <c r="TH307"/>
      <c r="TI307"/>
      <c r="TJ307"/>
      <c r="TK307"/>
      <c r="TL307"/>
      <c r="TM307"/>
      <c r="TN307"/>
      <c r="TO307"/>
      <c r="TP307"/>
      <c r="TQ307"/>
      <c r="TR307"/>
      <c r="TS307"/>
      <c r="TT307"/>
      <c r="TU307"/>
      <c r="TV307"/>
      <c r="TW307"/>
      <c r="TX307"/>
      <c r="TY307"/>
      <c r="TZ307"/>
      <c r="UA307"/>
      <c r="UB307"/>
      <c r="UC307"/>
      <c r="UD307"/>
      <c r="UE307"/>
      <c r="UF307"/>
      <c r="UG307"/>
      <c r="UH307"/>
      <c r="UI307"/>
      <c r="UJ307"/>
      <c r="UK307"/>
      <c r="UL307"/>
      <c r="UM307"/>
      <c r="UN307"/>
      <c r="UO307"/>
      <c r="UP307"/>
      <c r="UQ307"/>
      <c r="UR307"/>
      <c r="US307"/>
      <c r="UT307"/>
      <c r="UU307"/>
      <c r="UV307"/>
      <c r="UW307"/>
      <c r="UX307"/>
      <c r="UY307"/>
      <c r="UZ307"/>
      <c r="VA307"/>
      <c r="VB307"/>
      <c r="VC307"/>
      <c r="VD307"/>
      <c r="VE307"/>
      <c r="VF307"/>
      <c r="VG307"/>
      <c r="VH307"/>
      <c r="VI307"/>
      <c r="VJ307"/>
      <c r="VK307"/>
      <c r="VL307"/>
      <c r="VM307"/>
      <c r="VN307"/>
      <c r="VO307"/>
      <c r="VP307"/>
      <c r="VQ307"/>
      <c r="VR307"/>
      <c r="VS307"/>
      <c r="VT307"/>
      <c r="VU307"/>
      <c r="VV307"/>
      <c r="VW307"/>
      <c r="VX307"/>
      <c r="VY307"/>
      <c r="VZ307"/>
      <c r="WA307"/>
      <c r="WB307"/>
      <c r="WC307"/>
      <c r="WD307"/>
      <c r="WE307"/>
      <c r="WF307"/>
      <c r="WG307"/>
      <c r="WH307"/>
      <c r="WI307"/>
      <c r="WJ307"/>
      <c r="WK307"/>
      <c r="WL307"/>
      <c r="WM307"/>
      <c r="WN307"/>
      <c r="WO307"/>
      <c r="WP307"/>
      <c r="WQ307"/>
      <c r="WR307"/>
      <c r="WS307"/>
      <c r="WT307"/>
      <c r="WU307"/>
      <c r="WV307"/>
      <c r="WW307"/>
      <c r="WX307"/>
      <c r="WY307"/>
      <c r="WZ307"/>
      <c r="XA307"/>
      <c r="XB307"/>
      <c r="XC307"/>
      <c r="XD307"/>
      <c r="XE307"/>
      <c r="XF307"/>
      <c r="XG307"/>
      <c r="XH307"/>
      <c r="XI307"/>
      <c r="XJ307"/>
      <c r="XK307"/>
      <c r="XL307"/>
      <c r="XM307"/>
      <c r="XN307"/>
      <c r="XO307"/>
      <c r="XP307"/>
      <c r="XQ307"/>
      <c r="XR307"/>
      <c r="XS307"/>
      <c r="XT307"/>
      <c r="XU307"/>
      <c r="XV307"/>
      <c r="XW307"/>
      <c r="XX307"/>
      <c r="XY307"/>
      <c r="XZ307"/>
      <c r="YA307"/>
      <c r="YB307"/>
      <c r="YC307"/>
      <c r="YD307"/>
      <c r="YE307"/>
      <c r="YF307"/>
      <c r="YG307"/>
      <c r="YH307"/>
      <c r="YI307"/>
      <c r="YJ307"/>
      <c r="YK307"/>
      <c r="YL307"/>
      <c r="YM307"/>
      <c r="YN307"/>
      <c r="YO307"/>
      <c r="YP307"/>
      <c r="YQ307"/>
      <c r="YR307"/>
      <c r="YS307"/>
      <c r="YT307"/>
      <c r="YU307"/>
      <c r="YV307"/>
      <c r="YW307"/>
      <c r="YX307"/>
      <c r="YY307"/>
      <c r="YZ307"/>
      <c r="ZA307"/>
      <c r="ZB307"/>
      <c r="ZC307"/>
      <c r="ZD307"/>
      <c r="ZE307"/>
      <c r="ZF307"/>
      <c r="ZG307"/>
      <c r="ZH307"/>
      <c r="ZI307"/>
      <c r="ZJ307"/>
      <c r="ZK307"/>
      <c r="ZL307"/>
      <c r="ZM307"/>
      <c r="ZN307"/>
      <c r="ZO307"/>
      <c r="ZP307"/>
      <c r="ZQ307"/>
      <c r="ZR307"/>
      <c r="ZS307"/>
      <c r="ZT307"/>
      <c r="ZU307"/>
      <c r="ZV307"/>
      <c r="ZW307"/>
      <c r="ZX307"/>
      <c r="ZY307"/>
      <c r="ZZ307"/>
    </row>
    <row r="308" spans="1:702" s="18" customFormat="1">
      <c r="A308" s="16" t="s">
        <v>175</v>
      </c>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c r="KT308"/>
      <c r="KU308"/>
      <c r="KV308"/>
      <c r="KW308"/>
      <c r="KX308"/>
      <c r="KY308"/>
      <c r="KZ308"/>
      <c r="LA308"/>
      <c r="LB308"/>
      <c r="LC308"/>
      <c r="LD308"/>
      <c r="LE308"/>
      <c r="LF308"/>
      <c r="LG308"/>
      <c r="LH308"/>
      <c r="LI308"/>
      <c r="LJ308"/>
      <c r="LK308"/>
      <c r="LL308"/>
      <c r="LM308"/>
      <c r="LN308"/>
      <c r="LO308"/>
      <c r="LP308"/>
      <c r="LQ308"/>
      <c r="LR308"/>
      <c r="LS308"/>
      <c r="LT308"/>
      <c r="LU308"/>
      <c r="LV308"/>
      <c r="LW308"/>
      <c r="LX308"/>
      <c r="LY308"/>
      <c r="LZ308"/>
      <c r="MA308"/>
      <c r="MB308"/>
      <c r="MC308"/>
      <c r="MD308"/>
      <c r="ME308"/>
      <c r="MF308"/>
      <c r="MG308"/>
      <c r="MH308"/>
      <c r="MI308"/>
      <c r="MJ308"/>
      <c r="MK308"/>
      <c r="ML308"/>
      <c r="MM308"/>
      <c r="MN308"/>
      <c r="MO308"/>
      <c r="MP308"/>
      <c r="MQ308"/>
      <c r="MR308"/>
      <c r="MS308"/>
      <c r="MT308"/>
      <c r="MU308"/>
      <c r="MV308"/>
      <c r="MW308"/>
      <c r="MX308"/>
      <c r="MY308"/>
      <c r="MZ308"/>
      <c r="NA308"/>
      <c r="NB308"/>
      <c r="NC308"/>
      <c r="ND308"/>
      <c r="NE308"/>
      <c r="NF308"/>
      <c r="NG308"/>
      <c r="NH308"/>
      <c r="NI308"/>
      <c r="NJ308"/>
      <c r="NK308"/>
      <c r="NL308"/>
      <c r="NM308"/>
      <c r="NN308"/>
      <c r="NO308"/>
      <c r="NP308"/>
      <c r="NQ308"/>
      <c r="NR308"/>
      <c r="NS308"/>
      <c r="NT308"/>
      <c r="NU308"/>
      <c r="NV308"/>
      <c r="NW308"/>
      <c r="NX308"/>
      <c r="NY308"/>
      <c r="NZ308"/>
      <c r="OA308"/>
      <c r="OB308"/>
      <c r="OC308"/>
      <c r="OD308"/>
      <c r="OE308"/>
      <c r="OF308"/>
      <c r="OG308"/>
      <c r="OH308"/>
      <c r="OI308"/>
      <c r="OJ308"/>
      <c r="OK308"/>
      <c r="OL308"/>
      <c r="OM308"/>
      <c r="ON308"/>
      <c r="OO308"/>
      <c r="OP308"/>
      <c r="OQ308"/>
      <c r="OR308"/>
      <c r="OS308"/>
      <c r="OT308"/>
      <c r="OU308"/>
      <c r="OV308"/>
      <c r="OW308"/>
      <c r="OX308"/>
      <c r="OY308"/>
      <c r="OZ308"/>
      <c r="PA308"/>
      <c r="PB308"/>
      <c r="PC308"/>
      <c r="PD308"/>
      <c r="PE308"/>
      <c r="PF308"/>
      <c r="PG308"/>
      <c r="PH308"/>
      <c r="PI308"/>
      <c r="PJ308"/>
      <c r="PK308"/>
      <c r="PL308"/>
      <c r="PM308"/>
      <c r="PN308"/>
      <c r="PO308"/>
      <c r="PP308"/>
      <c r="PQ308"/>
      <c r="PR308"/>
      <c r="PS308"/>
      <c r="PT308"/>
      <c r="PU308"/>
      <c r="PV308"/>
      <c r="PW308"/>
      <c r="PX308"/>
      <c r="PY308"/>
      <c r="PZ308"/>
      <c r="QA308"/>
      <c r="QB308"/>
      <c r="QC308"/>
      <c r="QD308"/>
      <c r="QE308"/>
      <c r="QF308"/>
      <c r="QG308"/>
      <c r="QH308"/>
      <c r="QI308"/>
      <c r="QJ308"/>
      <c r="QK308"/>
      <c r="QL308"/>
      <c r="QM308"/>
      <c r="QN308"/>
      <c r="QO308"/>
      <c r="QP308"/>
      <c r="QQ308"/>
      <c r="QR308"/>
      <c r="QS308"/>
      <c r="QT308"/>
      <c r="QU308"/>
      <c r="QV308"/>
      <c r="QW308"/>
      <c r="QX308"/>
      <c r="QY308"/>
      <c r="QZ308"/>
      <c r="RA308"/>
      <c r="RB308"/>
      <c r="RC308"/>
      <c r="RD308"/>
      <c r="RE308"/>
      <c r="RF308"/>
      <c r="RG308"/>
      <c r="RH308"/>
      <c r="RI308"/>
      <c r="RJ308"/>
      <c r="RK308"/>
      <c r="RL308"/>
      <c r="RM308"/>
      <c r="RN308"/>
      <c r="RO308"/>
      <c r="RP308"/>
      <c r="RQ308"/>
      <c r="RR308"/>
      <c r="RS308"/>
      <c r="RT308"/>
      <c r="RU308"/>
      <c r="RV308"/>
      <c r="RW308"/>
      <c r="RX308"/>
      <c r="RY308"/>
      <c r="RZ308"/>
      <c r="SA308"/>
      <c r="SB308"/>
      <c r="SC308"/>
      <c r="SD308"/>
      <c r="SE308"/>
      <c r="SF308"/>
      <c r="SG308"/>
      <c r="SH308"/>
      <c r="SI308"/>
      <c r="SJ308"/>
      <c r="SK308"/>
      <c r="SL308"/>
      <c r="SM308"/>
      <c r="SN308"/>
      <c r="SO308"/>
      <c r="SP308"/>
      <c r="SQ308"/>
      <c r="SR308"/>
      <c r="SS308"/>
      <c r="ST308"/>
      <c r="SU308"/>
      <c r="SV308"/>
      <c r="SW308"/>
      <c r="SX308"/>
      <c r="SY308"/>
      <c r="SZ308"/>
      <c r="TA308"/>
      <c r="TB308"/>
      <c r="TC308"/>
      <c r="TD308"/>
      <c r="TE308"/>
      <c r="TF308"/>
      <c r="TG308"/>
      <c r="TH308"/>
      <c r="TI308"/>
      <c r="TJ308"/>
      <c r="TK308"/>
      <c r="TL308"/>
      <c r="TM308"/>
      <c r="TN308"/>
      <c r="TO308"/>
      <c r="TP308"/>
      <c r="TQ308"/>
      <c r="TR308"/>
      <c r="TS308"/>
      <c r="TT308"/>
      <c r="TU308"/>
      <c r="TV308"/>
      <c r="TW308"/>
      <c r="TX308"/>
      <c r="TY308"/>
      <c r="TZ308"/>
      <c r="UA308"/>
      <c r="UB308"/>
      <c r="UC308"/>
      <c r="UD308"/>
      <c r="UE308"/>
      <c r="UF308"/>
      <c r="UG308"/>
      <c r="UH308"/>
      <c r="UI308"/>
      <c r="UJ308"/>
      <c r="UK308"/>
      <c r="UL308"/>
      <c r="UM308"/>
      <c r="UN308"/>
      <c r="UO308"/>
      <c r="UP308"/>
      <c r="UQ308"/>
      <c r="UR308"/>
      <c r="US308"/>
      <c r="UT308"/>
      <c r="UU308"/>
      <c r="UV308"/>
      <c r="UW308"/>
      <c r="UX308"/>
      <c r="UY308"/>
      <c r="UZ308"/>
      <c r="VA308"/>
      <c r="VB308"/>
      <c r="VC308"/>
      <c r="VD308"/>
      <c r="VE308"/>
      <c r="VF308"/>
      <c r="VG308"/>
      <c r="VH308"/>
      <c r="VI308"/>
      <c r="VJ308"/>
      <c r="VK308"/>
      <c r="VL308"/>
      <c r="VM308"/>
      <c r="VN308"/>
      <c r="VO308"/>
      <c r="VP308"/>
      <c r="VQ308"/>
      <c r="VR308"/>
      <c r="VS308"/>
      <c r="VT308"/>
      <c r="VU308"/>
      <c r="VV308"/>
      <c r="VW308"/>
      <c r="VX308"/>
      <c r="VY308"/>
      <c r="VZ308"/>
      <c r="WA308"/>
      <c r="WB308"/>
      <c r="WC308"/>
      <c r="WD308"/>
      <c r="WE308"/>
      <c r="WF308"/>
      <c r="WG308"/>
      <c r="WH308"/>
      <c r="WI308"/>
      <c r="WJ308"/>
      <c r="WK308"/>
      <c r="WL308"/>
      <c r="WM308"/>
      <c r="WN308"/>
      <c r="WO308"/>
      <c r="WP308"/>
      <c r="WQ308"/>
      <c r="WR308"/>
      <c r="WS308"/>
      <c r="WT308"/>
      <c r="WU308"/>
      <c r="WV308"/>
      <c r="WW308"/>
      <c r="WX308"/>
      <c r="WY308"/>
      <c r="WZ308"/>
      <c r="XA308"/>
      <c r="XB308"/>
      <c r="XC308"/>
      <c r="XD308"/>
      <c r="XE308"/>
      <c r="XF308"/>
      <c r="XG308"/>
      <c r="XH308"/>
      <c r="XI308"/>
      <c r="XJ308"/>
      <c r="XK308"/>
      <c r="XL308"/>
      <c r="XM308"/>
      <c r="XN308"/>
      <c r="XO308"/>
      <c r="XP308"/>
      <c r="XQ308"/>
      <c r="XR308"/>
      <c r="XS308"/>
      <c r="XT308"/>
      <c r="XU308"/>
      <c r="XV308"/>
      <c r="XW308"/>
      <c r="XX308"/>
      <c r="XY308"/>
      <c r="XZ308"/>
      <c r="YA308"/>
      <c r="YB308"/>
      <c r="YC308"/>
      <c r="YD308"/>
      <c r="YE308"/>
      <c r="YF308"/>
      <c r="YG308"/>
      <c r="YH308"/>
      <c r="YI308"/>
      <c r="YJ308"/>
      <c r="YK308"/>
      <c r="YL308"/>
      <c r="YM308"/>
      <c r="YN308"/>
      <c r="YO308"/>
      <c r="YP308"/>
      <c r="YQ308"/>
      <c r="YR308"/>
      <c r="YS308"/>
      <c r="YT308"/>
      <c r="YU308"/>
      <c r="YV308"/>
      <c r="YW308"/>
      <c r="YX308"/>
      <c r="YY308"/>
      <c r="YZ308"/>
      <c r="ZA308"/>
      <c r="ZB308"/>
      <c r="ZC308"/>
      <c r="ZD308"/>
      <c r="ZE308"/>
      <c r="ZF308"/>
      <c r="ZG308"/>
      <c r="ZH308"/>
      <c r="ZI308"/>
      <c r="ZJ308"/>
      <c r="ZK308"/>
      <c r="ZL308"/>
      <c r="ZM308"/>
      <c r="ZN308"/>
      <c r="ZO308"/>
      <c r="ZP308"/>
      <c r="ZQ308"/>
      <c r="ZR308"/>
      <c r="ZS308"/>
      <c r="ZT308"/>
      <c r="ZU308"/>
      <c r="ZV308"/>
      <c r="ZW308"/>
      <c r="ZX308"/>
      <c r="ZY308"/>
      <c r="ZZ308"/>
    </row>
    <row r="309" spans="1:702" s="18" customFormat="1">
      <c r="A309" s="16" t="s">
        <v>68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c r="LZ309"/>
      <c r="MA309"/>
      <c r="MB309"/>
      <c r="MC309"/>
      <c r="MD309"/>
      <c r="ME309"/>
      <c r="MF309"/>
      <c r="MG309"/>
      <c r="MH309"/>
      <c r="MI309"/>
      <c r="MJ309"/>
      <c r="MK309"/>
      <c r="ML309"/>
      <c r="MM309"/>
      <c r="MN309"/>
      <c r="MO309"/>
      <c r="MP309"/>
      <c r="MQ309"/>
      <c r="MR309"/>
      <c r="MS309"/>
      <c r="MT309"/>
      <c r="MU309"/>
      <c r="MV309"/>
      <c r="MW309"/>
      <c r="MX309"/>
      <c r="MY309"/>
      <c r="MZ309"/>
      <c r="NA309"/>
      <c r="NB309"/>
      <c r="NC309"/>
      <c r="ND309"/>
      <c r="NE309"/>
      <c r="NF309"/>
      <c r="NG309"/>
      <c r="NH309"/>
      <c r="NI309"/>
      <c r="NJ309"/>
      <c r="NK309"/>
      <c r="NL309"/>
      <c r="NM309"/>
      <c r="NN309"/>
      <c r="NO309"/>
      <c r="NP309"/>
      <c r="NQ309"/>
      <c r="NR309"/>
      <c r="NS309"/>
      <c r="NT309"/>
      <c r="NU309"/>
      <c r="NV309"/>
      <c r="NW309"/>
      <c r="NX309"/>
      <c r="NY309"/>
      <c r="NZ309"/>
      <c r="OA309"/>
      <c r="OB309"/>
      <c r="OC309"/>
      <c r="OD309"/>
      <c r="OE309"/>
      <c r="OF309"/>
      <c r="OG309"/>
      <c r="OH309"/>
      <c r="OI309"/>
      <c r="OJ309"/>
      <c r="OK309"/>
      <c r="OL309"/>
      <c r="OM309"/>
      <c r="ON309"/>
      <c r="OO309"/>
      <c r="OP309"/>
      <c r="OQ309"/>
      <c r="OR309"/>
      <c r="OS309"/>
      <c r="OT309"/>
      <c r="OU309"/>
      <c r="OV309"/>
      <c r="OW309"/>
      <c r="OX309"/>
      <c r="OY309"/>
      <c r="OZ309"/>
      <c r="PA309"/>
      <c r="PB309"/>
      <c r="PC309"/>
      <c r="PD309"/>
      <c r="PE309"/>
      <c r="PF309"/>
      <c r="PG309"/>
      <c r="PH309"/>
      <c r="PI309"/>
      <c r="PJ309"/>
      <c r="PK309"/>
      <c r="PL309"/>
      <c r="PM309"/>
      <c r="PN309"/>
      <c r="PO309"/>
      <c r="PP309"/>
      <c r="PQ309"/>
      <c r="PR309"/>
      <c r="PS309"/>
      <c r="PT309"/>
      <c r="PU309"/>
      <c r="PV309"/>
      <c r="PW309"/>
      <c r="PX309"/>
      <c r="PY309"/>
      <c r="PZ309"/>
      <c r="QA309"/>
      <c r="QB309"/>
      <c r="QC309"/>
      <c r="QD309"/>
      <c r="QE309"/>
      <c r="QF309"/>
      <c r="QG309"/>
      <c r="QH309"/>
      <c r="QI309"/>
      <c r="QJ309"/>
      <c r="QK309"/>
      <c r="QL309"/>
      <c r="QM309"/>
      <c r="QN309"/>
      <c r="QO309"/>
      <c r="QP309"/>
      <c r="QQ309"/>
      <c r="QR309"/>
      <c r="QS309"/>
      <c r="QT309"/>
      <c r="QU309"/>
      <c r="QV309"/>
      <c r="QW309"/>
      <c r="QX309"/>
      <c r="QY309"/>
      <c r="QZ309"/>
      <c r="RA309"/>
      <c r="RB309"/>
      <c r="RC309"/>
      <c r="RD309"/>
      <c r="RE309"/>
      <c r="RF309"/>
      <c r="RG309"/>
      <c r="RH309"/>
      <c r="RI309"/>
      <c r="RJ309"/>
      <c r="RK309"/>
      <c r="RL309"/>
      <c r="RM309"/>
      <c r="RN309"/>
      <c r="RO309"/>
      <c r="RP309"/>
      <c r="RQ309"/>
      <c r="RR309"/>
      <c r="RS309"/>
      <c r="RT309"/>
      <c r="RU309"/>
      <c r="RV309"/>
      <c r="RW309"/>
      <c r="RX309"/>
      <c r="RY309"/>
      <c r="RZ309"/>
      <c r="SA309"/>
      <c r="SB309"/>
      <c r="SC309"/>
      <c r="SD309"/>
      <c r="SE309"/>
      <c r="SF309"/>
      <c r="SG309"/>
      <c r="SH309"/>
      <c r="SI309"/>
      <c r="SJ309"/>
      <c r="SK309"/>
      <c r="SL309"/>
      <c r="SM309"/>
      <c r="SN309"/>
      <c r="SO309"/>
      <c r="SP309"/>
      <c r="SQ309"/>
      <c r="SR309"/>
      <c r="SS309"/>
      <c r="ST309"/>
      <c r="SU309"/>
      <c r="SV309"/>
      <c r="SW309"/>
      <c r="SX309"/>
      <c r="SY309"/>
      <c r="SZ309"/>
      <c r="TA309"/>
      <c r="TB309"/>
      <c r="TC309"/>
      <c r="TD309"/>
      <c r="TE309"/>
      <c r="TF309"/>
      <c r="TG309"/>
      <c r="TH309"/>
      <c r="TI309"/>
      <c r="TJ309"/>
      <c r="TK309"/>
      <c r="TL309"/>
      <c r="TM309"/>
      <c r="TN309"/>
      <c r="TO309"/>
      <c r="TP309"/>
      <c r="TQ309"/>
      <c r="TR309"/>
      <c r="TS309"/>
      <c r="TT309"/>
      <c r="TU309"/>
      <c r="TV309"/>
      <c r="TW309"/>
      <c r="TX309"/>
      <c r="TY309"/>
      <c r="TZ309"/>
      <c r="UA309"/>
      <c r="UB309"/>
      <c r="UC309"/>
      <c r="UD309"/>
      <c r="UE309"/>
      <c r="UF309"/>
      <c r="UG309"/>
      <c r="UH309"/>
      <c r="UI309"/>
      <c r="UJ309"/>
      <c r="UK309"/>
      <c r="UL309"/>
      <c r="UM309"/>
      <c r="UN309"/>
      <c r="UO309"/>
      <c r="UP309"/>
      <c r="UQ309"/>
      <c r="UR309"/>
      <c r="US309"/>
      <c r="UT309"/>
      <c r="UU309"/>
      <c r="UV309"/>
      <c r="UW309"/>
      <c r="UX309"/>
      <c r="UY309"/>
      <c r="UZ309"/>
      <c r="VA309"/>
      <c r="VB309"/>
      <c r="VC309"/>
      <c r="VD309"/>
      <c r="VE309"/>
      <c r="VF309"/>
      <c r="VG309"/>
      <c r="VH309"/>
      <c r="VI309"/>
      <c r="VJ309"/>
      <c r="VK309"/>
      <c r="VL309"/>
      <c r="VM309"/>
      <c r="VN309"/>
      <c r="VO309"/>
      <c r="VP309"/>
      <c r="VQ309"/>
      <c r="VR309"/>
      <c r="VS309"/>
      <c r="VT309"/>
      <c r="VU309"/>
      <c r="VV309"/>
      <c r="VW309"/>
      <c r="VX309"/>
      <c r="VY309"/>
      <c r="VZ309"/>
      <c r="WA309"/>
      <c r="WB309"/>
      <c r="WC309"/>
      <c r="WD309"/>
      <c r="WE309"/>
      <c r="WF309"/>
      <c r="WG309"/>
      <c r="WH309"/>
      <c r="WI309"/>
      <c r="WJ309"/>
      <c r="WK309"/>
      <c r="WL309"/>
      <c r="WM309"/>
      <c r="WN309"/>
      <c r="WO309"/>
      <c r="WP309"/>
      <c r="WQ309"/>
      <c r="WR309"/>
      <c r="WS309"/>
      <c r="WT309"/>
      <c r="WU309"/>
      <c r="WV309"/>
      <c r="WW309"/>
      <c r="WX309"/>
      <c r="WY309"/>
      <c r="WZ309"/>
      <c r="XA309"/>
      <c r="XB309"/>
      <c r="XC309"/>
      <c r="XD309"/>
      <c r="XE309"/>
      <c r="XF309"/>
      <c r="XG309"/>
      <c r="XH309"/>
      <c r="XI309"/>
      <c r="XJ309"/>
      <c r="XK309"/>
      <c r="XL309"/>
      <c r="XM309"/>
      <c r="XN309"/>
      <c r="XO309"/>
      <c r="XP309"/>
      <c r="XQ309"/>
      <c r="XR309"/>
      <c r="XS309"/>
      <c r="XT309"/>
      <c r="XU309"/>
      <c r="XV309"/>
      <c r="XW309"/>
      <c r="XX309"/>
      <c r="XY309"/>
      <c r="XZ309"/>
      <c r="YA309"/>
      <c r="YB309"/>
      <c r="YC309"/>
      <c r="YD309"/>
      <c r="YE309"/>
      <c r="YF309"/>
      <c r="YG309"/>
      <c r="YH309"/>
      <c r="YI309"/>
      <c r="YJ309"/>
      <c r="YK309"/>
      <c r="YL309"/>
      <c r="YM309"/>
      <c r="YN309"/>
      <c r="YO309"/>
      <c r="YP309"/>
      <c r="YQ309"/>
      <c r="YR309"/>
      <c r="YS309"/>
      <c r="YT309"/>
      <c r="YU309"/>
      <c r="YV309"/>
      <c r="YW309"/>
      <c r="YX309"/>
      <c r="YY309"/>
      <c r="YZ309"/>
      <c r="ZA309"/>
      <c r="ZB309"/>
      <c r="ZC309"/>
      <c r="ZD309"/>
      <c r="ZE309"/>
      <c r="ZF309"/>
      <c r="ZG309"/>
      <c r="ZH309"/>
      <c r="ZI309"/>
      <c r="ZJ309"/>
      <c r="ZK309"/>
      <c r="ZL309"/>
      <c r="ZM309"/>
      <c r="ZN309"/>
      <c r="ZO309"/>
      <c r="ZP309"/>
      <c r="ZQ309"/>
      <c r="ZR309"/>
      <c r="ZS309"/>
      <c r="ZT309"/>
      <c r="ZU309"/>
      <c r="ZV309"/>
      <c r="ZW309"/>
      <c r="ZX309"/>
      <c r="ZY309"/>
      <c r="ZZ309"/>
    </row>
    <row r="310" spans="1:702" s="18" customFormat="1">
      <c r="A310" s="16" t="s">
        <v>69</v>
      </c>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c r="KT310"/>
      <c r="KU310"/>
      <c r="KV310"/>
      <c r="KW310"/>
      <c r="KX310"/>
      <c r="KY310"/>
      <c r="KZ310"/>
      <c r="LA310"/>
      <c r="LB310"/>
      <c r="LC310"/>
      <c r="LD310"/>
      <c r="LE310"/>
      <c r="LF310"/>
      <c r="LG310"/>
      <c r="LH310"/>
      <c r="LI310"/>
      <c r="LJ310"/>
      <c r="LK310"/>
      <c r="LL310"/>
      <c r="LM310"/>
      <c r="LN310"/>
      <c r="LO310"/>
      <c r="LP310"/>
      <c r="LQ310"/>
      <c r="LR310"/>
      <c r="LS310"/>
      <c r="LT310"/>
      <c r="LU310"/>
      <c r="LV310"/>
      <c r="LW310"/>
      <c r="LX310"/>
      <c r="LY310"/>
      <c r="LZ310"/>
      <c r="MA310"/>
      <c r="MB310"/>
      <c r="MC310"/>
      <c r="MD310"/>
      <c r="ME310"/>
      <c r="MF310"/>
      <c r="MG310"/>
      <c r="MH310"/>
      <c r="MI310"/>
      <c r="MJ310"/>
      <c r="MK310"/>
      <c r="ML310"/>
      <c r="MM310"/>
      <c r="MN310"/>
      <c r="MO310"/>
      <c r="MP310"/>
      <c r="MQ310"/>
      <c r="MR310"/>
      <c r="MS310"/>
      <c r="MT310"/>
      <c r="MU310"/>
      <c r="MV310"/>
      <c r="MW310"/>
      <c r="MX310"/>
      <c r="MY310"/>
      <c r="MZ310"/>
      <c r="NA310"/>
      <c r="NB310"/>
      <c r="NC310"/>
      <c r="ND310"/>
      <c r="NE310"/>
      <c r="NF310"/>
      <c r="NG310"/>
      <c r="NH310"/>
      <c r="NI310"/>
      <c r="NJ310"/>
      <c r="NK310"/>
      <c r="NL310"/>
      <c r="NM310"/>
      <c r="NN310"/>
      <c r="NO310"/>
      <c r="NP310"/>
      <c r="NQ310"/>
      <c r="NR310"/>
      <c r="NS310"/>
      <c r="NT310"/>
      <c r="NU310"/>
      <c r="NV310"/>
      <c r="NW310"/>
      <c r="NX310"/>
      <c r="NY310"/>
      <c r="NZ310"/>
      <c r="OA310"/>
      <c r="OB310"/>
      <c r="OC310"/>
      <c r="OD310"/>
      <c r="OE310"/>
      <c r="OF310"/>
      <c r="OG310"/>
      <c r="OH310"/>
      <c r="OI310"/>
      <c r="OJ310"/>
      <c r="OK310"/>
      <c r="OL310"/>
      <c r="OM310"/>
      <c r="ON310"/>
      <c r="OO310"/>
      <c r="OP310"/>
      <c r="OQ310"/>
      <c r="OR310"/>
      <c r="OS310"/>
      <c r="OT310"/>
      <c r="OU310"/>
      <c r="OV310"/>
      <c r="OW310"/>
      <c r="OX310"/>
      <c r="OY310"/>
      <c r="OZ310"/>
      <c r="PA310"/>
      <c r="PB310"/>
      <c r="PC310"/>
      <c r="PD310"/>
      <c r="PE310"/>
      <c r="PF310"/>
      <c r="PG310"/>
      <c r="PH310"/>
      <c r="PI310"/>
      <c r="PJ310"/>
      <c r="PK310"/>
      <c r="PL310"/>
      <c r="PM310"/>
      <c r="PN310"/>
      <c r="PO310"/>
      <c r="PP310"/>
      <c r="PQ310"/>
      <c r="PR310"/>
      <c r="PS310"/>
      <c r="PT310"/>
      <c r="PU310"/>
      <c r="PV310"/>
      <c r="PW310"/>
      <c r="PX310"/>
      <c r="PY310"/>
      <c r="PZ310"/>
      <c r="QA310"/>
      <c r="QB310"/>
      <c r="QC310"/>
      <c r="QD310"/>
      <c r="QE310"/>
      <c r="QF310"/>
      <c r="QG310"/>
      <c r="QH310"/>
      <c r="QI310"/>
      <c r="QJ310"/>
      <c r="QK310"/>
      <c r="QL310"/>
      <c r="QM310"/>
      <c r="QN310"/>
      <c r="QO310"/>
      <c r="QP310"/>
      <c r="QQ310"/>
      <c r="QR310"/>
      <c r="QS310"/>
      <c r="QT310"/>
      <c r="QU310"/>
      <c r="QV310"/>
      <c r="QW310"/>
      <c r="QX310"/>
      <c r="QY310"/>
      <c r="QZ310"/>
      <c r="RA310"/>
      <c r="RB310"/>
      <c r="RC310"/>
      <c r="RD310"/>
      <c r="RE310"/>
      <c r="RF310"/>
      <c r="RG310"/>
      <c r="RH310"/>
      <c r="RI310"/>
      <c r="RJ310"/>
      <c r="RK310"/>
      <c r="RL310"/>
      <c r="RM310"/>
      <c r="RN310"/>
      <c r="RO310"/>
      <c r="RP310"/>
      <c r="RQ310"/>
      <c r="RR310"/>
      <c r="RS310"/>
      <c r="RT310"/>
      <c r="RU310"/>
      <c r="RV310"/>
      <c r="RW310"/>
      <c r="RX310"/>
      <c r="RY310"/>
      <c r="RZ310"/>
      <c r="SA310"/>
      <c r="SB310"/>
      <c r="SC310"/>
      <c r="SD310"/>
      <c r="SE310"/>
      <c r="SF310"/>
      <c r="SG310"/>
      <c r="SH310"/>
      <c r="SI310"/>
      <c r="SJ310"/>
      <c r="SK310"/>
      <c r="SL310"/>
      <c r="SM310"/>
      <c r="SN310"/>
      <c r="SO310"/>
      <c r="SP310"/>
      <c r="SQ310"/>
      <c r="SR310"/>
      <c r="SS310"/>
      <c r="ST310"/>
      <c r="SU310"/>
      <c r="SV310"/>
      <c r="SW310"/>
      <c r="SX310"/>
      <c r="SY310"/>
      <c r="SZ310"/>
      <c r="TA310"/>
      <c r="TB310"/>
      <c r="TC310"/>
      <c r="TD310"/>
      <c r="TE310"/>
      <c r="TF310"/>
      <c r="TG310"/>
      <c r="TH310"/>
      <c r="TI310"/>
      <c r="TJ310"/>
      <c r="TK310"/>
      <c r="TL310"/>
      <c r="TM310"/>
      <c r="TN310"/>
      <c r="TO310"/>
      <c r="TP310"/>
      <c r="TQ310"/>
      <c r="TR310"/>
      <c r="TS310"/>
      <c r="TT310"/>
      <c r="TU310"/>
      <c r="TV310"/>
      <c r="TW310"/>
      <c r="TX310"/>
      <c r="TY310"/>
      <c r="TZ310"/>
      <c r="UA310"/>
      <c r="UB310"/>
      <c r="UC310"/>
      <c r="UD310"/>
      <c r="UE310"/>
      <c r="UF310"/>
      <c r="UG310"/>
      <c r="UH310"/>
      <c r="UI310"/>
      <c r="UJ310"/>
      <c r="UK310"/>
      <c r="UL310"/>
      <c r="UM310"/>
      <c r="UN310"/>
      <c r="UO310"/>
      <c r="UP310"/>
      <c r="UQ310"/>
      <c r="UR310"/>
      <c r="US310"/>
      <c r="UT310"/>
      <c r="UU310"/>
      <c r="UV310"/>
      <c r="UW310"/>
      <c r="UX310"/>
      <c r="UY310"/>
      <c r="UZ310"/>
      <c r="VA310"/>
      <c r="VB310"/>
      <c r="VC310"/>
      <c r="VD310"/>
      <c r="VE310"/>
      <c r="VF310"/>
      <c r="VG310"/>
      <c r="VH310"/>
      <c r="VI310"/>
      <c r="VJ310"/>
      <c r="VK310"/>
      <c r="VL310"/>
      <c r="VM310"/>
      <c r="VN310"/>
      <c r="VO310"/>
      <c r="VP310"/>
      <c r="VQ310"/>
      <c r="VR310"/>
      <c r="VS310"/>
      <c r="VT310"/>
      <c r="VU310"/>
      <c r="VV310"/>
      <c r="VW310"/>
      <c r="VX310"/>
      <c r="VY310"/>
      <c r="VZ310"/>
      <c r="WA310"/>
      <c r="WB310"/>
      <c r="WC310"/>
      <c r="WD310"/>
      <c r="WE310"/>
      <c r="WF310"/>
      <c r="WG310"/>
      <c r="WH310"/>
      <c r="WI310"/>
      <c r="WJ310"/>
      <c r="WK310"/>
      <c r="WL310"/>
      <c r="WM310"/>
      <c r="WN310"/>
      <c r="WO310"/>
      <c r="WP310"/>
      <c r="WQ310"/>
      <c r="WR310"/>
      <c r="WS310"/>
      <c r="WT310"/>
      <c r="WU310"/>
      <c r="WV310"/>
      <c r="WW310"/>
      <c r="WX310"/>
      <c r="WY310"/>
      <c r="WZ310"/>
      <c r="XA310"/>
      <c r="XB310"/>
      <c r="XC310"/>
      <c r="XD310"/>
      <c r="XE310"/>
      <c r="XF310"/>
      <c r="XG310"/>
      <c r="XH310"/>
      <c r="XI310"/>
      <c r="XJ310"/>
      <c r="XK310"/>
      <c r="XL310"/>
      <c r="XM310"/>
      <c r="XN310"/>
      <c r="XO310"/>
      <c r="XP310"/>
      <c r="XQ310"/>
      <c r="XR310"/>
      <c r="XS310"/>
      <c r="XT310"/>
      <c r="XU310"/>
      <c r="XV310"/>
      <c r="XW310"/>
      <c r="XX310"/>
      <c r="XY310"/>
      <c r="XZ310"/>
      <c r="YA310"/>
      <c r="YB310"/>
      <c r="YC310"/>
      <c r="YD310"/>
      <c r="YE310"/>
      <c r="YF310"/>
      <c r="YG310"/>
      <c r="YH310"/>
      <c r="YI310"/>
      <c r="YJ310"/>
      <c r="YK310"/>
      <c r="YL310"/>
      <c r="YM310"/>
      <c r="YN310"/>
      <c r="YO310"/>
      <c r="YP310"/>
      <c r="YQ310"/>
      <c r="YR310"/>
      <c r="YS310"/>
      <c r="YT310"/>
      <c r="YU310"/>
      <c r="YV310"/>
      <c r="YW310"/>
      <c r="YX310"/>
      <c r="YY310"/>
      <c r="YZ310"/>
      <c r="ZA310"/>
      <c r="ZB310"/>
      <c r="ZC310"/>
      <c r="ZD310"/>
      <c r="ZE310"/>
      <c r="ZF310"/>
      <c r="ZG310"/>
      <c r="ZH310"/>
      <c r="ZI310"/>
      <c r="ZJ310"/>
      <c r="ZK310"/>
      <c r="ZL310"/>
      <c r="ZM310"/>
      <c r="ZN310"/>
      <c r="ZO310"/>
      <c r="ZP310"/>
      <c r="ZQ310"/>
      <c r="ZR310"/>
      <c r="ZS310"/>
      <c r="ZT310"/>
      <c r="ZU310"/>
      <c r="ZV310"/>
      <c r="ZW310"/>
      <c r="ZX310"/>
      <c r="ZY310"/>
      <c r="ZZ310"/>
    </row>
    <row r="311" spans="1:702" s="18" customFormat="1">
      <c r="A311" s="16" t="s">
        <v>189</v>
      </c>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c r="KT311"/>
      <c r="KU311"/>
      <c r="KV311"/>
      <c r="KW311"/>
      <c r="KX311"/>
      <c r="KY311"/>
      <c r="KZ311"/>
      <c r="LA311"/>
      <c r="LB311"/>
      <c r="LC311"/>
      <c r="LD311"/>
      <c r="LE311"/>
      <c r="LF311"/>
      <c r="LG311"/>
      <c r="LH311"/>
      <c r="LI311"/>
      <c r="LJ311"/>
      <c r="LK311"/>
      <c r="LL311"/>
      <c r="LM311"/>
      <c r="LN311"/>
      <c r="LO311"/>
      <c r="LP311"/>
      <c r="LQ311"/>
      <c r="LR311"/>
      <c r="LS311"/>
      <c r="LT311"/>
      <c r="LU311"/>
      <c r="LV311"/>
      <c r="LW311"/>
      <c r="LX311"/>
      <c r="LY311"/>
      <c r="LZ311"/>
      <c r="MA311"/>
      <c r="MB311"/>
      <c r="MC311"/>
      <c r="MD311"/>
      <c r="ME311"/>
      <c r="MF311"/>
      <c r="MG311"/>
      <c r="MH311"/>
      <c r="MI311"/>
      <c r="MJ311"/>
      <c r="MK311"/>
      <c r="ML311"/>
      <c r="MM311"/>
      <c r="MN311"/>
      <c r="MO311"/>
      <c r="MP311"/>
      <c r="MQ311"/>
      <c r="MR311"/>
      <c r="MS311"/>
      <c r="MT311"/>
      <c r="MU311"/>
      <c r="MV311"/>
      <c r="MW311"/>
      <c r="MX311"/>
      <c r="MY311"/>
      <c r="MZ311"/>
      <c r="NA311"/>
      <c r="NB311"/>
      <c r="NC311"/>
      <c r="ND311"/>
      <c r="NE311"/>
      <c r="NF311"/>
      <c r="NG311"/>
      <c r="NH311"/>
      <c r="NI311"/>
      <c r="NJ311"/>
      <c r="NK311"/>
      <c r="NL311"/>
      <c r="NM311"/>
      <c r="NN311"/>
      <c r="NO311"/>
      <c r="NP311"/>
      <c r="NQ311"/>
      <c r="NR311"/>
      <c r="NS311"/>
      <c r="NT311"/>
      <c r="NU311"/>
      <c r="NV311"/>
      <c r="NW311"/>
      <c r="NX311"/>
      <c r="NY311"/>
      <c r="NZ311"/>
      <c r="OA311"/>
      <c r="OB311"/>
      <c r="OC311"/>
      <c r="OD311"/>
      <c r="OE311"/>
      <c r="OF311"/>
      <c r="OG311"/>
      <c r="OH311"/>
      <c r="OI311"/>
      <c r="OJ311"/>
      <c r="OK311"/>
      <c r="OL311"/>
      <c r="OM311"/>
      <c r="ON311"/>
      <c r="OO311"/>
      <c r="OP311"/>
      <c r="OQ311"/>
      <c r="OR311"/>
      <c r="OS311"/>
      <c r="OT311"/>
      <c r="OU311"/>
      <c r="OV311"/>
      <c r="OW311"/>
      <c r="OX311"/>
      <c r="OY311"/>
      <c r="OZ311"/>
      <c r="PA311"/>
      <c r="PB311"/>
      <c r="PC311"/>
      <c r="PD311"/>
      <c r="PE311"/>
      <c r="PF311"/>
      <c r="PG311"/>
      <c r="PH311"/>
      <c r="PI311"/>
      <c r="PJ311"/>
      <c r="PK311"/>
      <c r="PL311"/>
      <c r="PM311"/>
      <c r="PN311"/>
      <c r="PO311"/>
      <c r="PP311"/>
      <c r="PQ311"/>
      <c r="PR311"/>
      <c r="PS311"/>
      <c r="PT311"/>
      <c r="PU311"/>
      <c r="PV311"/>
      <c r="PW311"/>
      <c r="PX311"/>
      <c r="PY311"/>
      <c r="PZ311"/>
      <c r="QA311"/>
      <c r="QB311"/>
      <c r="QC311"/>
      <c r="QD311"/>
      <c r="QE311"/>
      <c r="QF311"/>
      <c r="QG311"/>
      <c r="QH311"/>
      <c r="QI311"/>
      <c r="QJ311"/>
      <c r="QK311"/>
      <c r="QL311"/>
      <c r="QM311"/>
      <c r="QN311"/>
      <c r="QO311"/>
      <c r="QP311"/>
      <c r="QQ311"/>
      <c r="QR311"/>
      <c r="QS311"/>
      <c r="QT311"/>
      <c r="QU311"/>
      <c r="QV311"/>
      <c r="QW311"/>
      <c r="QX311"/>
      <c r="QY311"/>
      <c r="QZ311"/>
      <c r="RA311"/>
      <c r="RB311"/>
      <c r="RC311"/>
      <c r="RD311"/>
      <c r="RE311"/>
      <c r="RF311"/>
      <c r="RG311"/>
      <c r="RH311"/>
      <c r="RI311"/>
      <c r="RJ311"/>
      <c r="RK311"/>
      <c r="RL311"/>
      <c r="RM311"/>
      <c r="RN311"/>
      <c r="RO311"/>
      <c r="RP311"/>
      <c r="RQ311"/>
      <c r="RR311"/>
      <c r="RS311"/>
      <c r="RT311"/>
      <c r="RU311"/>
      <c r="RV311"/>
      <c r="RW311"/>
      <c r="RX311"/>
      <c r="RY311"/>
      <c r="RZ311"/>
      <c r="SA311"/>
      <c r="SB311"/>
      <c r="SC311"/>
      <c r="SD311"/>
      <c r="SE311"/>
      <c r="SF311"/>
      <c r="SG311"/>
      <c r="SH311"/>
      <c r="SI311"/>
      <c r="SJ311"/>
      <c r="SK311"/>
      <c r="SL311"/>
      <c r="SM311"/>
      <c r="SN311"/>
      <c r="SO311"/>
      <c r="SP311"/>
      <c r="SQ311"/>
      <c r="SR311"/>
      <c r="SS311"/>
      <c r="ST311"/>
      <c r="SU311"/>
      <c r="SV311"/>
      <c r="SW311"/>
      <c r="SX311"/>
      <c r="SY311"/>
      <c r="SZ311"/>
      <c r="TA311"/>
      <c r="TB311"/>
      <c r="TC311"/>
      <c r="TD311"/>
      <c r="TE311"/>
      <c r="TF311"/>
      <c r="TG311"/>
      <c r="TH311"/>
      <c r="TI311"/>
      <c r="TJ311"/>
      <c r="TK311"/>
      <c r="TL311"/>
      <c r="TM311"/>
      <c r="TN311"/>
      <c r="TO311"/>
      <c r="TP311"/>
      <c r="TQ311"/>
      <c r="TR311"/>
      <c r="TS311"/>
      <c r="TT311"/>
      <c r="TU311"/>
      <c r="TV311"/>
      <c r="TW311"/>
      <c r="TX311"/>
      <c r="TY311"/>
      <c r="TZ311"/>
      <c r="UA311"/>
      <c r="UB311"/>
      <c r="UC311"/>
      <c r="UD311"/>
      <c r="UE311"/>
      <c r="UF311"/>
      <c r="UG311"/>
      <c r="UH311"/>
      <c r="UI311"/>
      <c r="UJ311"/>
      <c r="UK311"/>
      <c r="UL311"/>
      <c r="UM311"/>
      <c r="UN311"/>
      <c r="UO311"/>
      <c r="UP311"/>
      <c r="UQ311"/>
      <c r="UR311"/>
      <c r="US311"/>
      <c r="UT311"/>
      <c r="UU311"/>
      <c r="UV311"/>
      <c r="UW311"/>
      <c r="UX311"/>
      <c r="UY311"/>
      <c r="UZ311"/>
      <c r="VA311"/>
      <c r="VB311"/>
      <c r="VC311"/>
      <c r="VD311"/>
      <c r="VE311"/>
      <c r="VF311"/>
      <c r="VG311"/>
      <c r="VH311"/>
      <c r="VI311"/>
      <c r="VJ311"/>
      <c r="VK311"/>
      <c r="VL311"/>
      <c r="VM311"/>
      <c r="VN311"/>
      <c r="VO311"/>
      <c r="VP311"/>
      <c r="VQ311"/>
      <c r="VR311"/>
      <c r="VS311"/>
      <c r="VT311"/>
      <c r="VU311"/>
      <c r="VV311"/>
      <c r="VW311"/>
      <c r="VX311"/>
      <c r="VY311"/>
      <c r="VZ311"/>
      <c r="WA311"/>
      <c r="WB311"/>
      <c r="WC311"/>
      <c r="WD311"/>
      <c r="WE311"/>
      <c r="WF311"/>
      <c r="WG311"/>
      <c r="WH311"/>
      <c r="WI311"/>
      <c r="WJ311"/>
      <c r="WK311"/>
      <c r="WL311"/>
      <c r="WM311"/>
      <c r="WN311"/>
      <c r="WO311"/>
      <c r="WP311"/>
      <c r="WQ311"/>
      <c r="WR311"/>
      <c r="WS311"/>
      <c r="WT311"/>
      <c r="WU311"/>
      <c r="WV311"/>
      <c r="WW311"/>
      <c r="WX311"/>
      <c r="WY311"/>
      <c r="WZ311"/>
      <c r="XA311"/>
      <c r="XB311"/>
      <c r="XC311"/>
      <c r="XD311"/>
      <c r="XE311"/>
      <c r="XF311"/>
      <c r="XG311"/>
      <c r="XH311"/>
      <c r="XI311"/>
      <c r="XJ311"/>
      <c r="XK311"/>
      <c r="XL311"/>
      <c r="XM311"/>
      <c r="XN311"/>
      <c r="XO311"/>
      <c r="XP311"/>
      <c r="XQ311"/>
      <c r="XR311"/>
      <c r="XS311"/>
      <c r="XT311"/>
      <c r="XU311"/>
      <c r="XV311"/>
      <c r="XW311"/>
      <c r="XX311"/>
      <c r="XY311"/>
      <c r="XZ311"/>
      <c r="YA311"/>
      <c r="YB311"/>
      <c r="YC311"/>
      <c r="YD311"/>
      <c r="YE311"/>
      <c r="YF311"/>
      <c r="YG311"/>
      <c r="YH311"/>
      <c r="YI311"/>
      <c r="YJ311"/>
      <c r="YK311"/>
      <c r="YL311"/>
      <c r="YM311"/>
      <c r="YN311"/>
      <c r="YO311"/>
      <c r="YP311"/>
      <c r="YQ311"/>
      <c r="YR311"/>
      <c r="YS311"/>
      <c r="YT311"/>
      <c r="YU311"/>
      <c r="YV311"/>
      <c r="YW311"/>
      <c r="YX311"/>
      <c r="YY311"/>
      <c r="YZ311"/>
      <c r="ZA311"/>
      <c r="ZB311"/>
      <c r="ZC311"/>
      <c r="ZD311"/>
      <c r="ZE311"/>
      <c r="ZF311"/>
      <c r="ZG311"/>
      <c r="ZH311"/>
      <c r="ZI311"/>
      <c r="ZJ311"/>
      <c r="ZK311"/>
      <c r="ZL311"/>
      <c r="ZM311"/>
      <c r="ZN311"/>
      <c r="ZO311"/>
      <c r="ZP311"/>
      <c r="ZQ311"/>
      <c r="ZR311"/>
      <c r="ZS311"/>
      <c r="ZT311"/>
      <c r="ZU311"/>
      <c r="ZV311"/>
      <c r="ZW311"/>
      <c r="ZX311"/>
      <c r="ZY311"/>
      <c r="ZZ311"/>
    </row>
    <row r="312" spans="1:702" s="18" customFormat="1">
      <c r="A312" s="63" t="s">
        <v>326</v>
      </c>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c r="KT312"/>
      <c r="KU312"/>
      <c r="KV312"/>
      <c r="KW312"/>
      <c r="KX312"/>
      <c r="KY312"/>
      <c r="KZ312"/>
      <c r="LA312"/>
      <c r="LB312"/>
      <c r="LC312"/>
      <c r="LD312"/>
      <c r="LE312"/>
      <c r="LF312"/>
      <c r="LG312"/>
      <c r="LH312"/>
      <c r="LI312"/>
      <c r="LJ312"/>
      <c r="LK312"/>
      <c r="LL312"/>
      <c r="LM312"/>
      <c r="LN312"/>
      <c r="LO312"/>
      <c r="LP312"/>
      <c r="LQ312"/>
      <c r="LR312"/>
      <c r="LS312"/>
      <c r="LT312"/>
      <c r="LU312"/>
      <c r="LV312"/>
      <c r="LW312"/>
      <c r="LX312"/>
      <c r="LY312"/>
      <c r="LZ312"/>
      <c r="MA312"/>
      <c r="MB312"/>
      <c r="MC312"/>
      <c r="MD312"/>
      <c r="ME312"/>
      <c r="MF312"/>
      <c r="MG312"/>
      <c r="MH312"/>
      <c r="MI312"/>
      <c r="MJ312"/>
      <c r="MK312"/>
      <c r="ML312"/>
      <c r="MM312"/>
      <c r="MN312"/>
      <c r="MO312"/>
      <c r="MP312"/>
      <c r="MQ312"/>
      <c r="MR312"/>
      <c r="MS312"/>
      <c r="MT312"/>
      <c r="MU312"/>
      <c r="MV312"/>
      <c r="MW312"/>
      <c r="MX312"/>
      <c r="MY312"/>
      <c r="MZ312"/>
      <c r="NA312"/>
      <c r="NB312"/>
      <c r="NC312"/>
      <c r="ND312"/>
      <c r="NE312"/>
      <c r="NF312"/>
      <c r="NG312"/>
      <c r="NH312"/>
      <c r="NI312"/>
      <c r="NJ312"/>
      <c r="NK312"/>
      <c r="NL312"/>
      <c r="NM312"/>
      <c r="NN312"/>
      <c r="NO312"/>
      <c r="NP312"/>
      <c r="NQ312"/>
      <c r="NR312"/>
      <c r="NS312"/>
      <c r="NT312"/>
      <c r="NU312"/>
      <c r="NV312"/>
      <c r="NW312"/>
      <c r="NX312"/>
      <c r="NY312"/>
      <c r="NZ312"/>
      <c r="OA312"/>
      <c r="OB312"/>
      <c r="OC312"/>
      <c r="OD312"/>
      <c r="OE312"/>
      <c r="OF312"/>
      <c r="OG312"/>
      <c r="OH312"/>
      <c r="OI312"/>
      <c r="OJ312"/>
      <c r="OK312"/>
      <c r="OL312"/>
      <c r="OM312"/>
      <c r="ON312"/>
      <c r="OO312"/>
      <c r="OP312"/>
      <c r="OQ312"/>
      <c r="OR312"/>
      <c r="OS312"/>
      <c r="OT312"/>
      <c r="OU312"/>
      <c r="OV312"/>
      <c r="OW312"/>
      <c r="OX312"/>
      <c r="OY312"/>
      <c r="OZ312"/>
      <c r="PA312"/>
      <c r="PB312"/>
      <c r="PC312"/>
      <c r="PD312"/>
      <c r="PE312"/>
      <c r="PF312"/>
      <c r="PG312"/>
      <c r="PH312"/>
      <c r="PI312"/>
      <c r="PJ312"/>
      <c r="PK312"/>
      <c r="PL312"/>
      <c r="PM312"/>
      <c r="PN312"/>
      <c r="PO312"/>
      <c r="PP312"/>
      <c r="PQ312"/>
      <c r="PR312"/>
      <c r="PS312"/>
      <c r="PT312"/>
      <c r="PU312"/>
      <c r="PV312"/>
      <c r="PW312"/>
      <c r="PX312"/>
      <c r="PY312"/>
      <c r="PZ312"/>
      <c r="QA312"/>
      <c r="QB312"/>
      <c r="QC312"/>
      <c r="QD312"/>
      <c r="QE312"/>
      <c r="QF312"/>
      <c r="QG312"/>
      <c r="QH312"/>
      <c r="QI312"/>
      <c r="QJ312"/>
      <c r="QK312"/>
      <c r="QL312"/>
      <c r="QM312"/>
      <c r="QN312"/>
      <c r="QO312"/>
      <c r="QP312"/>
      <c r="QQ312"/>
      <c r="QR312"/>
      <c r="QS312"/>
      <c r="QT312"/>
      <c r="QU312"/>
      <c r="QV312"/>
      <c r="QW312"/>
      <c r="QX312"/>
      <c r="QY312"/>
      <c r="QZ312"/>
      <c r="RA312"/>
      <c r="RB312"/>
      <c r="RC312"/>
      <c r="RD312"/>
      <c r="RE312"/>
      <c r="RF312"/>
      <c r="RG312"/>
      <c r="RH312"/>
      <c r="RI312"/>
      <c r="RJ312"/>
      <c r="RK312"/>
      <c r="RL312"/>
      <c r="RM312"/>
      <c r="RN312"/>
      <c r="RO312"/>
      <c r="RP312"/>
      <c r="RQ312"/>
      <c r="RR312"/>
      <c r="RS312"/>
      <c r="RT312"/>
      <c r="RU312"/>
      <c r="RV312"/>
      <c r="RW312"/>
      <c r="RX312"/>
      <c r="RY312"/>
      <c r="RZ312"/>
      <c r="SA312"/>
      <c r="SB312"/>
      <c r="SC312"/>
      <c r="SD312"/>
      <c r="SE312"/>
      <c r="SF312"/>
      <c r="SG312"/>
      <c r="SH312"/>
      <c r="SI312"/>
      <c r="SJ312"/>
      <c r="SK312"/>
      <c r="SL312"/>
      <c r="SM312"/>
      <c r="SN312"/>
      <c r="SO312"/>
      <c r="SP312"/>
      <c r="SQ312"/>
      <c r="SR312"/>
      <c r="SS312"/>
      <c r="ST312"/>
      <c r="SU312"/>
      <c r="SV312"/>
      <c r="SW312"/>
      <c r="SX312"/>
      <c r="SY312"/>
      <c r="SZ312"/>
      <c r="TA312"/>
      <c r="TB312"/>
      <c r="TC312"/>
      <c r="TD312"/>
      <c r="TE312"/>
      <c r="TF312"/>
      <c r="TG312"/>
      <c r="TH312"/>
      <c r="TI312"/>
      <c r="TJ312"/>
      <c r="TK312"/>
      <c r="TL312"/>
      <c r="TM312"/>
      <c r="TN312"/>
      <c r="TO312"/>
      <c r="TP312"/>
      <c r="TQ312"/>
      <c r="TR312"/>
      <c r="TS312"/>
      <c r="TT312"/>
      <c r="TU312"/>
      <c r="TV312"/>
      <c r="TW312"/>
      <c r="TX312"/>
      <c r="TY312"/>
      <c r="TZ312"/>
      <c r="UA312"/>
      <c r="UB312"/>
      <c r="UC312"/>
      <c r="UD312"/>
      <c r="UE312"/>
      <c r="UF312"/>
      <c r="UG312"/>
      <c r="UH312"/>
      <c r="UI312"/>
      <c r="UJ312"/>
      <c r="UK312"/>
      <c r="UL312"/>
      <c r="UM312"/>
      <c r="UN312"/>
      <c r="UO312"/>
      <c r="UP312"/>
      <c r="UQ312"/>
      <c r="UR312"/>
      <c r="US312"/>
      <c r="UT312"/>
      <c r="UU312"/>
      <c r="UV312"/>
      <c r="UW312"/>
      <c r="UX312"/>
      <c r="UY312"/>
      <c r="UZ312"/>
      <c r="VA312"/>
      <c r="VB312"/>
      <c r="VC312"/>
      <c r="VD312"/>
      <c r="VE312"/>
      <c r="VF312"/>
      <c r="VG312"/>
      <c r="VH312"/>
      <c r="VI312"/>
      <c r="VJ312"/>
      <c r="VK312"/>
      <c r="VL312"/>
      <c r="VM312"/>
      <c r="VN312"/>
      <c r="VO312"/>
      <c r="VP312"/>
      <c r="VQ312"/>
      <c r="VR312"/>
      <c r="VS312"/>
      <c r="VT312"/>
      <c r="VU312"/>
      <c r="VV312"/>
      <c r="VW312"/>
      <c r="VX312"/>
      <c r="VY312"/>
      <c r="VZ312"/>
      <c r="WA312"/>
      <c r="WB312"/>
      <c r="WC312"/>
      <c r="WD312"/>
      <c r="WE312"/>
      <c r="WF312"/>
      <c r="WG312"/>
      <c r="WH312"/>
      <c r="WI312"/>
      <c r="WJ312"/>
      <c r="WK312"/>
      <c r="WL312"/>
      <c r="WM312"/>
      <c r="WN312"/>
      <c r="WO312"/>
      <c r="WP312"/>
      <c r="WQ312"/>
      <c r="WR312"/>
      <c r="WS312"/>
      <c r="WT312"/>
      <c r="WU312"/>
      <c r="WV312"/>
      <c r="WW312"/>
      <c r="WX312"/>
      <c r="WY312"/>
      <c r="WZ312"/>
      <c r="XA312"/>
      <c r="XB312"/>
      <c r="XC312"/>
      <c r="XD312"/>
      <c r="XE312"/>
      <c r="XF312"/>
      <c r="XG312"/>
      <c r="XH312"/>
      <c r="XI312"/>
      <c r="XJ312"/>
      <c r="XK312"/>
      <c r="XL312"/>
      <c r="XM312"/>
      <c r="XN312"/>
      <c r="XO312"/>
      <c r="XP312"/>
      <c r="XQ312"/>
      <c r="XR312"/>
      <c r="XS312"/>
      <c r="XT312"/>
      <c r="XU312"/>
      <c r="XV312"/>
      <c r="XW312"/>
      <c r="XX312"/>
      <c r="XY312"/>
      <c r="XZ312"/>
      <c r="YA312"/>
      <c r="YB312"/>
      <c r="YC312"/>
      <c r="YD312"/>
      <c r="YE312"/>
      <c r="YF312"/>
      <c r="YG312"/>
      <c r="YH312"/>
      <c r="YI312"/>
      <c r="YJ312"/>
      <c r="YK312"/>
      <c r="YL312"/>
      <c r="YM312"/>
      <c r="YN312"/>
      <c r="YO312"/>
      <c r="YP312"/>
      <c r="YQ312"/>
      <c r="YR312"/>
      <c r="YS312"/>
      <c r="YT312"/>
      <c r="YU312"/>
      <c r="YV312"/>
      <c r="YW312"/>
      <c r="YX312"/>
      <c r="YY312"/>
      <c r="YZ312"/>
      <c r="ZA312"/>
      <c r="ZB312"/>
      <c r="ZC312"/>
      <c r="ZD312"/>
      <c r="ZE312"/>
      <c r="ZF312"/>
      <c r="ZG312"/>
      <c r="ZH312"/>
      <c r="ZI312"/>
      <c r="ZJ312"/>
      <c r="ZK312"/>
      <c r="ZL312"/>
      <c r="ZM312"/>
      <c r="ZN312"/>
      <c r="ZO312"/>
      <c r="ZP312"/>
      <c r="ZQ312"/>
      <c r="ZR312"/>
      <c r="ZS312"/>
      <c r="ZT312"/>
      <c r="ZU312"/>
      <c r="ZV312"/>
      <c r="ZW312"/>
      <c r="ZX312"/>
      <c r="ZY312"/>
      <c r="ZZ312"/>
    </row>
    <row r="313" spans="1:702" s="18" customFormat="1">
      <c r="A313" s="149" t="s">
        <v>327</v>
      </c>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c r="KT313"/>
      <c r="KU313"/>
      <c r="KV313"/>
      <c r="KW313"/>
      <c r="KX313"/>
      <c r="KY313"/>
      <c r="KZ313"/>
      <c r="LA313"/>
      <c r="LB313"/>
      <c r="LC313"/>
      <c r="LD313"/>
      <c r="LE313"/>
      <c r="LF313"/>
      <c r="LG313"/>
      <c r="LH313"/>
      <c r="LI313"/>
      <c r="LJ313"/>
      <c r="LK313"/>
      <c r="LL313"/>
      <c r="LM313"/>
      <c r="LN313"/>
      <c r="LO313"/>
      <c r="LP313"/>
      <c r="LQ313"/>
      <c r="LR313"/>
      <c r="LS313"/>
      <c r="LT313"/>
      <c r="LU313"/>
      <c r="LV313"/>
      <c r="LW313"/>
      <c r="LX313"/>
      <c r="LY313"/>
      <c r="LZ313"/>
      <c r="MA313"/>
      <c r="MB313"/>
      <c r="MC313"/>
      <c r="MD313"/>
      <c r="ME313"/>
      <c r="MF313"/>
      <c r="MG313"/>
      <c r="MH313"/>
      <c r="MI313"/>
      <c r="MJ313"/>
      <c r="MK313"/>
      <c r="ML313"/>
      <c r="MM313"/>
      <c r="MN313"/>
      <c r="MO313"/>
      <c r="MP313"/>
      <c r="MQ313"/>
      <c r="MR313"/>
      <c r="MS313"/>
      <c r="MT313"/>
      <c r="MU313"/>
      <c r="MV313"/>
      <c r="MW313"/>
      <c r="MX313"/>
      <c r="MY313"/>
      <c r="MZ313"/>
      <c r="NA313"/>
      <c r="NB313"/>
      <c r="NC313"/>
      <c r="ND313"/>
      <c r="NE313"/>
      <c r="NF313"/>
      <c r="NG313"/>
      <c r="NH313"/>
      <c r="NI313"/>
      <c r="NJ313"/>
      <c r="NK313"/>
      <c r="NL313"/>
      <c r="NM313"/>
      <c r="NN313"/>
      <c r="NO313"/>
      <c r="NP313"/>
      <c r="NQ313"/>
      <c r="NR313"/>
      <c r="NS313"/>
      <c r="NT313"/>
      <c r="NU313"/>
      <c r="NV313"/>
      <c r="NW313"/>
      <c r="NX313"/>
      <c r="NY313"/>
      <c r="NZ313"/>
      <c r="OA313"/>
      <c r="OB313"/>
      <c r="OC313"/>
      <c r="OD313"/>
      <c r="OE313"/>
      <c r="OF313"/>
      <c r="OG313"/>
      <c r="OH313"/>
      <c r="OI313"/>
      <c r="OJ313"/>
      <c r="OK313"/>
      <c r="OL313"/>
      <c r="OM313"/>
      <c r="ON313"/>
      <c r="OO313"/>
      <c r="OP313"/>
      <c r="OQ313"/>
      <c r="OR313"/>
      <c r="OS313"/>
      <c r="OT313"/>
      <c r="OU313"/>
      <c r="OV313"/>
      <c r="OW313"/>
      <c r="OX313"/>
      <c r="OY313"/>
      <c r="OZ313"/>
      <c r="PA313"/>
      <c r="PB313"/>
      <c r="PC313"/>
      <c r="PD313"/>
      <c r="PE313"/>
      <c r="PF313"/>
      <c r="PG313"/>
      <c r="PH313"/>
      <c r="PI313"/>
      <c r="PJ313"/>
      <c r="PK313"/>
      <c r="PL313"/>
      <c r="PM313"/>
      <c r="PN313"/>
      <c r="PO313"/>
      <c r="PP313"/>
      <c r="PQ313"/>
      <c r="PR313"/>
      <c r="PS313"/>
      <c r="PT313"/>
      <c r="PU313"/>
      <c r="PV313"/>
      <c r="PW313"/>
      <c r="PX313"/>
      <c r="PY313"/>
      <c r="PZ313"/>
      <c r="QA313"/>
      <c r="QB313"/>
      <c r="QC313"/>
      <c r="QD313"/>
      <c r="QE313"/>
      <c r="QF313"/>
      <c r="QG313"/>
      <c r="QH313"/>
      <c r="QI313"/>
      <c r="QJ313"/>
      <c r="QK313"/>
      <c r="QL313"/>
      <c r="QM313"/>
      <c r="QN313"/>
      <c r="QO313"/>
      <c r="QP313"/>
      <c r="QQ313"/>
      <c r="QR313"/>
      <c r="QS313"/>
      <c r="QT313"/>
      <c r="QU313"/>
      <c r="QV313"/>
      <c r="QW313"/>
      <c r="QX313"/>
      <c r="QY313"/>
      <c r="QZ313"/>
      <c r="RA313"/>
      <c r="RB313"/>
      <c r="RC313"/>
      <c r="RD313"/>
      <c r="RE313"/>
      <c r="RF313"/>
      <c r="RG313"/>
      <c r="RH313"/>
      <c r="RI313"/>
      <c r="RJ313"/>
      <c r="RK313"/>
      <c r="RL313"/>
      <c r="RM313"/>
      <c r="RN313"/>
      <c r="RO313"/>
      <c r="RP313"/>
      <c r="RQ313"/>
      <c r="RR313"/>
      <c r="RS313"/>
      <c r="RT313"/>
      <c r="RU313"/>
      <c r="RV313"/>
      <c r="RW313"/>
      <c r="RX313"/>
      <c r="RY313"/>
      <c r="RZ313"/>
      <c r="SA313"/>
      <c r="SB313"/>
      <c r="SC313"/>
      <c r="SD313"/>
      <c r="SE313"/>
      <c r="SF313"/>
      <c r="SG313"/>
      <c r="SH313"/>
      <c r="SI313"/>
      <c r="SJ313"/>
      <c r="SK313"/>
      <c r="SL313"/>
      <c r="SM313"/>
      <c r="SN313"/>
      <c r="SO313"/>
      <c r="SP313"/>
      <c r="SQ313"/>
      <c r="SR313"/>
      <c r="SS313"/>
      <c r="ST313"/>
      <c r="SU313"/>
      <c r="SV313"/>
      <c r="SW313"/>
      <c r="SX313"/>
      <c r="SY313"/>
      <c r="SZ313"/>
      <c r="TA313"/>
      <c r="TB313"/>
      <c r="TC313"/>
      <c r="TD313"/>
      <c r="TE313"/>
      <c r="TF313"/>
      <c r="TG313"/>
      <c r="TH313"/>
      <c r="TI313"/>
      <c r="TJ313"/>
      <c r="TK313"/>
      <c r="TL313"/>
      <c r="TM313"/>
      <c r="TN313"/>
      <c r="TO313"/>
      <c r="TP313"/>
      <c r="TQ313"/>
      <c r="TR313"/>
      <c r="TS313"/>
      <c r="TT313"/>
      <c r="TU313"/>
      <c r="TV313"/>
      <c r="TW313"/>
      <c r="TX313"/>
      <c r="TY313"/>
      <c r="TZ313"/>
      <c r="UA313"/>
      <c r="UB313"/>
      <c r="UC313"/>
      <c r="UD313"/>
      <c r="UE313"/>
      <c r="UF313"/>
      <c r="UG313"/>
      <c r="UH313"/>
      <c r="UI313"/>
      <c r="UJ313"/>
      <c r="UK313"/>
      <c r="UL313"/>
      <c r="UM313"/>
      <c r="UN313"/>
      <c r="UO313"/>
      <c r="UP313"/>
      <c r="UQ313"/>
      <c r="UR313"/>
      <c r="US313"/>
      <c r="UT313"/>
      <c r="UU313"/>
      <c r="UV313"/>
      <c r="UW313"/>
      <c r="UX313"/>
      <c r="UY313"/>
      <c r="UZ313"/>
      <c r="VA313"/>
      <c r="VB313"/>
      <c r="VC313"/>
      <c r="VD313"/>
      <c r="VE313"/>
      <c r="VF313"/>
      <c r="VG313"/>
      <c r="VH313"/>
      <c r="VI313"/>
      <c r="VJ313"/>
      <c r="VK313"/>
      <c r="VL313"/>
      <c r="VM313"/>
      <c r="VN313"/>
      <c r="VO313"/>
      <c r="VP313"/>
      <c r="VQ313"/>
      <c r="VR313"/>
      <c r="VS313"/>
      <c r="VT313"/>
      <c r="VU313"/>
      <c r="VV313"/>
      <c r="VW313"/>
      <c r="VX313"/>
      <c r="VY313"/>
      <c r="VZ313"/>
      <c r="WA313"/>
      <c r="WB313"/>
      <c r="WC313"/>
      <c r="WD313"/>
      <c r="WE313"/>
      <c r="WF313"/>
      <c r="WG313"/>
      <c r="WH313"/>
      <c r="WI313"/>
      <c r="WJ313"/>
      <c r="WK313"/>
      <c r="WL313"/>
      <c r="WM313"/>
      <c r="WN313"/>
      <c r="WO313"/>
      <c r="WP313"/>
      <c r="WQ313"/>
      <c r="WR313"/>
      <c r="WS313"/>
      <c r="WT313"/>
      <c r="WU313"/>
      <c r="WV313"/>
      <c r="WW313"/>
      <c r="WX313"/>
      <c r="WY313"/>
      <c r="WZ313"/>
      <c r="XA313"/>
      <c r="XB313"/>
      <c r="XC313"/>
      <c r="XD313"/>
      <c r="XE313"/>
      <c r="XF313"/>
      <c r="XG313"/>
      <c r="XH313"/>
      <c r="XI313"/>
      <c r="XJ313"/>
      <c r="XK313"/>
      <c r="XL313"/>
      <c r="XM313"/>
      <c r="XN313"/>
      <c r="XO313"/>
      <c r="XP313"/>
      <c r="XQ313"/>
      <c r="XR313"/>
      <c r="XS313"/>
      <c r="XT313"/>
      <c r="XU313"/>
      <c r="XV313"/>
      <c r="XW313"/>
      <c r="XX313"/>
      <c r="XY313"/>
      <c r="XZ313"/>
      <c r="YA313"/>
      <c r="YB313"/>
      <c r="YC313"/>
      <c r="YD313"/>
      <c r="YE313"/>
      <c r="YF313"/>
      <c r="YG313"/>
      <c r="YH313"/>
      <c r="YI313"/>
      <c r="YJ313"/>
      <c r="YK313"/>
      <c r="YL313"/>
      <c r="YM313"/>
      <c r="YN313"/>
      <c r="YO313"/>
      <c r="YP313"/>
      <c r="YQ313"/>
      <c r="YR313"/>
      <c r="YS313"/>
      <c r="YT313"/>
      <c r="YU313"/>
      <c r="YV313"/>
      <c r="YW313"/>
      <c r="YX313"/>
      <c r="YY313"/>
      <c r="YZ313"/>
      <c r="ZA313"/>
      <c r="ZB313"/>
      <c r="ZC313"/>
      <c r="ZD313"/>
      <c r="ZE313"/>
      <c r="ZF313"/>
      <c r="ZG313"/>
      <c r="ZH313"/>
      <c r="ZI313"/>
      <c r="ZJ313"/>
      <c r="ZK313"/>
      <c r="ZL313"/>
      <c r="ZM313"/>
      <c r="ZN313"/>
      <c r="ZO313"/>
      <c r="ZP313"/>
      <c r="ZQ313"/>
      <c r="ZR313"/>
      <c r="ZS313"/>
      <c r="ZT313"/>
      <c r="ZU313"/>
      <c r="ZV313"/>
      <c r="ZW313"/>
      <c r="ZX313"/>
      <c r="ZY313"/>
      <c r="ZZ313"/>
    </row>
    <row r="314" spans="1:702" s="18" customFormat="1">
      <c r="A314" s="16" t="s">
        <v>175</v>
      </c>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c r="KT314"/>
      <c r="KU314"/>
      <c r="KV314"/>
      <c r="KW314"/>
      <c r="KX314"/>
      <c r="KY314"/>
      <c r="KZ314"/>
      <c r="LA314"/>
      <c r="LB314"/>
      <c r="LC314"/>
      <c r="LD314"/>
      <c r="LE314"/>
      <c r="LF314"/>
      <c r="LG314"/>
      <c r="LH314"/>
      <c r="LI314"/>
      <c r="LJ314"/>
      <c r="LK314"/>
      <c r="LL314"/>
      <c r="LM314"/>
      <c r="LN314"/>
      <c r="LO314"/>
      <c r="LP314"/>
      <c r="LQ314"/>
      <c r="LR314"/>
      <c r="LS314"/>
      <c r="LT314"/>
      <c r="LU314"/>
      <c r="LV314"/>
      <c r="LW314"/>
      <c r="LX314"/>
      <c r="LY314"/>
      <c r="LZ314"/>
      <c r="MA314"/>
      <c r="MB314"/>
      <c r="MC314"/>
      <c r="MD314"/>
      <c r="ME314"/>
      <c r="MF314"/>
      <c r="MG314"/>
      <c r="MH314"/>
      <c r="MI314"/>
      <c r="MJ314"/>
      <c r="MK314"/>
      <c r="ML314"/>
      <c r="MM314"/>
      <c r="MN314"/>
      <c r="MO314"/>
      <c r="MP314"/>
      <c r="MQ314"/>
      <c r="MR314"/>
      <c r="MS314"/>
      <c r="MT314"/>
      <c r="MU314"/>
      <c r="MV314"/>
      <c r="MW314"/>
      <c r="MX314"/>
      <c r="MY314"/>
      <c r="MZ314"/>
      <c r="NA314"/>
      <c r="NB314"/>
      <c r="NC314"/>
      <c r="ND314"/>
      <c r="NE314"/>
      <c r="NF314"/>
      <c r="NG314"/>
      <c r="NH314"/>
      <c r="NI314"/>
      <c r="NJ314"/>
      <c r="NK314"/>
      <c r="NL314"/>
      <c r="NM314"/>
      <c r="NN314"/>
      <c r="NO314"/>
      <c r="NP314"/>
      <c r="NQ314"/>
      <c r="NR314"/>
      <c r="NS314"/>
      <c r="NT314"/>
      <c r="NU314"/>
      <c r="NV314"/>
      <c r="NW314"/>
      <c r="NX314"/>
      <c r="NY314"/>
      <c r="NZ314"/>
      <c r="OA314"/>
      <c r="OB314"/>
      <c r="OC314"/>
      <c r="OD314"/>
      <c r="OE314"/>
      <c r="OF314"/>
      <c r="OG314"/>
      <c r="OH314"/>
      <c r="OI314"/>
      <c r="OJ314"/>
      <c r="OK314"/>
      <c r="OL314"/>
      <c r="OM314"/>
      <c r="ON314"/>
      <c r="OO314"/>
      <c r="OP314"/>
      <c r="OQ314"/>
      <c r="OR314"/>
      <c r="OS314"/>
      <c r="OT314"/>
      <c r="OU314"/>
      <c r="OV314"/>
      <c r="OW314"/>
      <c r="OX314"/>
      <c r="OY314"/>
      <c r="OZ314"/>
      <c r="PA314"/>
      <c r="PB314"/>
      <c r="PC314"/>
      <c r="PD314"/>
      <c r="PE314"/>
      <c r="PF314"/>
      <c r="PG314"/>
      <c r="PH314"/>
      <c r="PI314"/>
      <c r="PJ314"/>
      <c r="PK314"/>
      <c r="PL314"/>
      <c r="PM314"/>
      <c r="PN314"/>
      <c r="PO314"/>
      <c r="PP314"/>
      <c r="PQ314"/>
      <c r="PR314"/>
      <c r="PS314"/>
      <c r="PT314"/>
      <c r="PU314"/>
      <c r="PV314"/>
      <c r="PW314"/>
      <c r="PX314"/>
      <c r="PY314"/>
      <c r="PZ314"/>
      <c r="QA314"/>
      <c r="QB314"/>
      <c r="QC314"/>
      <c r="QD314"/>
      <c r="QE314"/>
      <c r="QF314"/>
      <c r="QG314"/>
      <c r="QH314"/>
      <c r="QI314"/>
      <c r="QJ314"/>
      <c r="QK314"/>
      <c r="QL314"/>
      <c r="QM314"/>
      <c r="QN314"/>
      <c r="QO314"/>
      <c r="QP314"/>
      <c r="QQ314"/>
      <c r="QR314"/>
      <c r="QS314"/>
      <c r="QT314"/>
      <c r="QU314"/>
      <c r="QV314"/>
      <c r="QW314"/>
      <c r="QX314"/>
      <c r="QY314"/>
      <c r="QZ314"/>
      <c r="RA314"/>
      <c r="RB314"/>
      <c r="RC314"/>
      <c r="RD314"/>
      <c r="RE314"/>
      <c r="RF314"/>
      <c r="RG314"/>
      <c r="RH314"/>
      <c r="RI314"/>
      <c r="RJ314"/>
      <c r="RK314"/>
      <c r="RL314"/>
      <c r="RM314"/>
      <c r="RN314"/>
      <c r="RO314"/>
      <c r="RP314"/>
      <c r="RQ314"/>
      <c r="RR314"/>
      <c r="RS314"/>
      <c r="RT314"/>
      <c r="RU314"/>
      <c r="RV314"/>
      <c r="RW314"/>
      <c r="RX314"/>
      <c r="RY314"/>
      <c r="RZ314"/>
      <c r="SA314"/>
      <c r="SB314"/>
      <c r="SC314"/>
      <c r="SD314"/>
      <c r="SE314"/>
      <c r="SF314"/>
      <c r="SG314"/>
      <c r="SH314"/>
      <c r="SI314"/>
      <c r="SJ314"/>
      <c r="SK314"/>
      <c r="SL314"/>
      <c r="SM314"/>
      <c r="SN314"/>
      <c r="SO314"/>
      <c r="SP314"/>
      <c r="SQ314"/>
      <c r="SR314"/>
      <c r="SS314"/>
      <c r="ST314"/>
      <c r="SU314"/>
      <c r="SV314"/>
      <c r="SW314"/>
      <c r="SX314"/>
      <c r="SY314"/>
      <c r="SZ314"/>
      <c r="TA314"/>
      <c r="TB314"/>
      <c r="TC314"/>
      <c r="TD314"/>
      <c r="TE314"/>
      <c r="TF314"/>
      <c r="TG314"/>
      <c r="TH314"/>
      <c r="TI314"/>
      <c r="TJ314"/>
      <c r="TK314"/>
      <c r="TL314"/>
      <c r="TM314"/>
      <c r="TN314"/>
      <c r="TO314"/>
      <c r="TP314"/>
      <c r="TQ314"/>
      <c r="TR314"/>
      <c r="TS314"/>
      <c r="TT314"/>
      <c r="TU314"/>
      <c r="TV314"/>
      <c r="TW314"/>
      <c r="TX314"/>
      <c r="TY314"/>
      <c r="TZ314"/>
      <c r="UA314"/>
      <c r="UB314"/>
      <c r="UC314"/>
      <c r="UD314"/>
      <c r="UE314"/>
      <c r="UF314"/>
      <c r="UG314"/>
      <c r="UH314"/>
      <c r="UI314"/>
      <c r="UJ314"/>
      <c r="UK314"/>
      <c r="UL314"/>
      <c r="UM314"/>
      <c r="UN314"/>
      <c r="UO314"/>
      <c r="UP314"/>
      <c r="UQ314"/>
      <c r="UR314"/>
      <c r="US314"/>
      <c r="UT314"/>
      <c r="UU314"/>
      <c r="UV314"/>
      <c r="UW314"/>
      <c r="UX314"/>
      <c r="UY314"/>
      <c r="UZ314"/>
      <c r="VA314"/>
      <c r="VB314"/>
      <c r="VC314"/>
      <c r="VD314"/>
      <c r="VE314"/>
      <c r="VF314"/>
      <c r="VG314"/>
      <c r="VH314"/>
      <c r="VI314"/>
      <c r="VJ314"/>
      <c r="VK314"/>
      <c r="VL314"/>
      <c r="VM314"/>
      <c r="VN314"/>
      <c r="VO314"/>
      <c r="VP314"/>
      <c r="VQ314"/>
      <c r="VR314"/>
      <c r="VS314"/>
      <c r="VT314"/>
      <c r="VU314"/>
      <c r="VV314"/>
      <c r="VW314"/>
      <c r="VX314"/>
      <c r="VY314"/>
      <c r="VZ314"/>
      <c r="WA314"/>
      <c r="WB314"/>
      <c r="WC314"/>
      <c r="WD314"/>
      <c r="WE314"/>
      <c r="WF314"/>
      <c r="WG314"/>
      <c r="WH314"/>
      <c r="WI314"/>
      <c r="WJ314"/>
      <c r="WK314"/>
      <c r="WL314"/>
      <c r="WM314"/>
      <c r="WN314"/>
      <c r="WO314"/>
      <c r="WP314"/>
      <c r="WQ314"/>
      <c r="WR314"/>
      <c r="WS314"/>
      <c r="WT314"/>
      <c r="WU314"/>
      <c r="WV314"/>
      <c r="WW314"/>
      <c r="WX314"/>
      <c r="WY314"/>
      <c r="WZ314"/>
      <c r="XA314"/>
      <c r="XB314"/>
      <c r="XC314"/>
      <c r="XD314"/>
      <c r="XE314"/>
      <c r="XF314"/>
      <c r="XG314"/>
      <c r="XH314"/>
      <c r="XI314"/>
      <c r="XJ314"/>
      <c r="XK314"/>
      <c r="XL314"/>
      <c r="XM314"/>
      <c r="XN314"/>
      <c r="XO314"/>
      <c r="XP314"/>
      <c r="XQ314"/>
      <c r="XR314"/>
      <c r="XS314"/>
      <c r="XT314"/>
      <c r="XU314"/>
      <c r="XV314"/>
      <c r="XW314"/>
      <c r="XX314"/>
      <c r="XY314"/>
      <c r="XZ314"/>
      <c r="YA314"/>
      <c r="YB314"/>
      <c r="YC314"/>
      <c r="YD314"/>
      <c r="YE314"/>
      <c r="YF314"/>
      <c r="YG314"/>
      <c r="YH314"/>
      <c r="YI314"/>
      <c r="YJ314"/>
      <c r="YK314"/>
      <c r="YL314"/>
      <c r="YM314"/>
      <c r="YN314"/>
      <c r="YO314"/>
      <c r="YP314"/>
      <c r="YQ314"/>
      <c r="YR314"/>
      <c r="YS314"/>
      <c r="YT314"/>
      <c r="YU314"/>
      <c r="YV314"/>
      <c r="YW314"/>
      <c r="YX314"/>
      <c r="YY314"/>
      <c r="YZ314"/>
      <c r="ZA314"/>
      <c r="ZB314"/>
      <c r="ZC314"/>
      <c r="ZD314"/>
      <c r="ZE314"/>
      <c r="ZF314"/>
      <c r="ZG314"/>
      <c r="ZH314"/>
      <c r="ZI314"/>
      <c r="ZJ314"/>
      <c r="ZK314"/>
      <c r="ZL314"/>
      <c r="ZM314"/>
      <c r="ZN314"/>
      <c r="ZO314"/>
      <c r="ZP314"/>
      <c r="ZQ314"/>
      <c r="ZR314"/>
      <c r="ZS314"/>
      <c r="ZT314"/>
      <c r="ZU314"/>
      <c r="ZV314"/>
      <c r="ZW314"/>
      <c r="ZX314"/>
      <c r="ZY314"/>
      <c r="ZZ314"/>
    </row>
    <row r="315" spans="1:702" s="18" customFormat="1">
      <c r="A315" s="16" t="s">
        <v>68</v>
      </c>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c r="KT315"/>
      <c r="KU315"/>
      <c r="KV315"/>
      <c r="KW315"/>
      <c r="KX315"/>
      <c r="KY315"/>
      <c r="KZ315"/>
      <c r="LA315"/>
      <c r="LB315"/>
      <c r="LC315"/>
      <c r="LD315"/>
      <c r="LE315"/>
      <c r="LF315"/>
      <c r="LG315"/>
      <c r="LH315"/>
      <c r="LI315"/>
      <c r="LJ315"/>
      <c r="LK315"/>
      <c r="LL315"/>
      <c r="LM315"/>
      <c r="LN315"/>
      <c r="LO315"/>
      <c r="LP315"/>
      <c r="LQ315"/>
      <c r="LR315"/>
      <c r="LS315"/>
      <c r="LT315"/>
      <c r="LU315"/>
      <c r="LV315"/>
      <c r="LW315"/>
      <c r="LX315"/>
      <c r="LY315"/>
      <c r="LZ315"/>
      <c r="MA315"/>
      <c r="MB315"/>
      <c r="MC315"/>
      <c r="MD315"/>
      <c r="ME315"/>
      <c r="MF315"/>
      <c r="MG315"/>
      <c r="MH315"/>
      <c r="MI315"/>
      <c r="MJ315"/>
      <c r="MK315"/>
      <c r="ML315"/>
      <c r="MM315"/>
      <c r="MN315"/>
      <c r="MO315"/>
      <c r="MP315"/>
      <c r="MQ315"/>
      <c r="MR315"/>
      <c r="MS315"/>
      <c r="MT315"/>
      <c r="MU315"/>
      <c r="MV315"/>
      <c r="MW315"/>
      <c r="MX315"/>
      <c r="MY315"/>
      <c r="MZ315"/>
      <c r="NA315"/>
      <c r="NB315"/>
      <c r="NC315"/>
      <c r="ND315"/>
      <c r="NE315"/>
      <c r="NF315"/>
      <c r="NG315"/>
      <c r="NH315"/>
      <c r="NI315"/>
      <c r="NJ315"/>
      <c r="NK315"/>
      <c r="NL315"/>
      <c r="NM315"/>
      <c r="NN315"/>
      <c r="NO315"/>
      <c r="NP315"/>
      <c r="NQ315"/>
      <c r="NR315"/>
      <c r="NS315"/>
      <c r="NT315"/>
      <c r="NU315"/>
      <c r="NV315"/>
      <c r="NW315"/>
      <c r="NX315"/>
      <c r="NY315"/>
      <c r="NZ315"/>
      <c r="OA315"/>
      <c r="OB315"/>
      <c r="OC315"/>
      <c r="OD315"/>
      <c r="OE315"/>
      <c r="OF315"/>
      <c r="OG315"/>
      <c r="OH315"/>
      <c r="OI315"/>
      <c r="OJ315"/>
      <c r="OK315"/>
      <c r="OL315"/>
      <c r="OM315"/>
      <c r="ON315"/>
      <c r="OO315"/>
      <c r="OP315"/>
      <c r="OQ315"/>
      <c r="OR315"/>
      <c r="OS315"/>
      <c r="OT315"/>
      <c r="OU315"/>
      <c r="OV315"/>
      <c r="OW315"/>
      <c r="OX315"/>
      <c r="OY315"/>
      <c r="OZ315"/>
      <c r="PA315"/>
      <c r="PB315"/>
      <c r="PC315"/>
      <c r="PD315"/>
      <c r="PE315"/>
      <c r="PF315"/>
      <c r="PG315"/>
      <c r="PH315"/>
      <c r="PI315"/>
      <c r="PJ315"/>
      <c r="PK315"/>
      <c r="PL315"/>
      <c r="PM315"/>
      <c r="PN315"/>
      <c r="PO315"/>
      <c r="PP315"/>
      <c r="PQ315"/>
      <c r="PR315"/>
      <c r="PS315"/>
      <c r="PT315"/>
      <c r="PU315"/>
      <c r="PV315"/>
      <c r="PW315"/>
      <c r="PX315"/>
      <c r="PY315"/>
      <c r="PZ315"/>
      <c r="QA315"/>
      <c r="QB315"/>
      <c r="QC315"/>
      <c r="QD315"/>
      <c r="QE315"/>
      <c r="QF315"/>
      <c r="QG315"/>
      <c r="QH315"/>
      <c r="QI315"/>
      <c r="QJ315"/>
      <c r="QK315"/>
      <c r="QL315"/>
      <c r="QM315"/>
      <c r="QN315"/>
      <c r="QO315"/>
      <c r="QP315"/>
      <c r="QQ315"/>
      <c r="QR315"/>
      <c r="QS315"/>
      <c r="QT315"/>
      <c r="QU315"/>
      <c r="QV315"/>
      <c r="QW315"/>
      <c r="QX315"/>
      <c r="QY315"/>
      <c r="QZ315"/>
      <c r="RA315"/>
      <c r="RB315"/>
      <c r="RC315"/>
      <c r="RD315"/>
      <c r="RE315"/>
      <c r="RF315"/>
      <c r="RG315"/>
      <c r="RH315"/>
      <c r="RI315"/>
      <c r="RJ315"/>
      <c r="RK315"/>
      <c r="RL315"/>
      <c r="RM315"/>
      <c r="RN315"/>
      <c r="RO315"/>
      <c r="RP315"/>
      <c r="RQ315"/>
      <c r="RR315"/>
      <c r="RS315"/>
      <c r="RT315"/>
      <c r="RU315"/>
      <c r="RV315"/>
      <c r="RW315"/>
      <c r="RX315"/>
      <c r="RY315"/>
      <c r="RZ315"/>
      <c r="SA315"/>
      <c r="SB315"/>
      <c r="SC315"/>
      <c r="SD315"/>
      <c r="SE315"/>
      <c r="SF315"/>
      <c r="SG315"/>
      <c r="SH315"/>
      <c r="SI315"/>
      <c r="SJ315"/>
      <c r="SK315"/>
      <c r="SL315"/>
      <c r="SM315"/>
      <c r="SN315"/>
      <c r="SO315"/>
      <c r="SP315"/>
      <c r="SQ315"/>
      <c r="SR315"/>
      <c r="SS315"/>
      <c r="ST315"/>
      <c r="SU315"/>
      <c r="SV315"/>
      <c r="SW315"/>
      <c r="SX315"/>
      <c r="SY315"/>
      <c r="SZ315"/>
      <c r="TA315"/>
      <c r="TB315"/>
      <c r="TC315"/>
      <c r="TD315"/>
      <c r="TE315"/>
      <c r="TF315"/>
      <c r="TG315"/>
      <c r="TH315"/>
      <c r="TI315"/>
      <c r="TJ315"/>
      <c r="TK315"/>
      <c r="TL315"/>
      <c r="TM315"/>
      <c r="TN315"/>
      <c r="TO315"/>
      <c r="TP315"/>
      <c r="TQ315"/>
      <c r="TR315"/>
      <c r="TS315"/>
      <c r="TT315"/>
      <c r="TU315"/>
      <c r="TV315"/>
      <c r="TW315"/>
      <c r="TX315"/>
      <c r="TY315"/>
      <c r="TZ315"/>
      <c r="UA315"/>
      <c r="UB315"/>
      <c r="UC315"/>
      <c r="UD315"/>
      <c r="UE315"/>
      <c r="UF315"/>
      <c r="UG315"/>
      <c r="UH315"/>
      <c r="UI315"/>
      <c r="UJ315"/>
      <c r="UK315"/>
      <c r="UL315"/>
      <c r="UM315"/>
      <c r="UN315"/>
      <c r="UO315"/>
      <c r="UP315"/>
      <c r="UQ315"/>
      <c r="UR315"/>
      <c r="US315"/>
      <c r="UT315"/>
      <c r="UU315"/>
      <c r="UV315"/>
      <c r="UW315"/>
      <c r="UX315"/>
      <c r="UY315"/>
      <c r="UZ315"/>
      <c r="VA315"/>
      <c r="VB315"/>
      <c r="VC315"/>
      <c r="VD315"/>
      <c r="VE315"/>
      <c r="VF315"/>
      <c r="VG315"/>
      <c r="VH315"/>
      <c r="VI315"/>
      <c r="VJ315"/>
      <c r="VK315"/>
      <c r="VL315"/>
      <c r="VM315"/>
      <c r="VN315"/>
      <c r="VO315"/>
      <c r="VP315"/>
      <c r="VQ315"/>
      <c r="VR315"/>
      <c r="VS315"/>
      <c r="VT315"/>
      <c r="VU315"/>
      <c r="VV315"/>
      <c r="VW315"/>
      <c r="VX315"/>
      <c r="VY315"/>
      <c r="VZ315"/>
      <c r="WA315"/>
      <c r="WB315"/>
      <c r="WC315"/>
      <c r="WD315"/>
      <c r="WE315"/>
      <c r="WF315"/>
      <c r="WG315"/>
      <c r="WH315"/>
      <c r="WI315"/>
      <c r="WJ315"/>
      <c r="WK315"/>
      <c r="WL315"/>
      <c r="WM315"/>
      <c r="WN315"/>
      <c r="WO315"/>
      <c r="WP315"/>
      <c r="WQ315"/>
      <c r="WR315"/>
      <c r="WS315"/>
      <c r="WT315"/>
      <c r="WU315"/>
      <c r="WV315"/>
      <c r="WW315"/>
      <c r="WX315"/>
      <c r="WY315"/>
      <c r="WZ315"/>
      <c r="XA315"/>
      <c r="XB315"/>
      <c r="XC315"/>
      <c r="XD315"/>
      <c r="XE315"/>
      <c r="XF315"/>
      <c r="XG315"/>
      <c r="XH315"/>
      <c r="XI315"/>
      <c r="XJ315"/>
      <c r="XK315"/>
      <c r="XL315"/>
      <c r="XM315"/>
      <c r="XN315"/>
      <c r="XO315"/>
      <c r="XP315"/>
      <c r="XQ315"/>
      <c r="XR315"/>
      <c r="XS315"/>
      <c r="XT315"/>
      <c r="XU315"/>
      <c r="XV315"/>
      <c r="XW315"/>
      <c r="XX315"/>
      <c r="XY315"/>
      <c r="XZ315"/>
      <c r="YA315"/>
      <c r="YB315"/>
      <c r="YC315"/>
      <c r="YD315"/>
      <c r="YE315"/>
      <c r="YF315"/>
      <c r="YG315"/>
      <c r="YH315"/>
      <c r="YI315"/>
      <c r="YJ315"/>
      <c r="YK315"/>
      <c r="YL315"/>
      <c r="YM315"/>
      <c r="YN315"/>
      <c r="YO315"/>
      <c r="YP315"/>
      <c r="YQ315"/>
      <c r="YR315"/>
      <c r="YS315"/>
      <c r="YT315"/>
      <c r="YU315"/>
      <c r="YV315"/>
      <c r="YW315"/>
      <c r="YX315"/>
      <c r="YY315"/>
      <c r="YZ315"/>
      <c r="ZA315"/>
      <c r="ZB315"/>
      <c r="ZC315"/>
      <c r="ZD315"/>
      <c r="ZE315"/>
      <c r="ZF315"/>
      <c r="ZG315"/>
      <c r="ZH315"/>
      <c r="ZI315"/>
      <c r="ZJ315"/>
      <c r="ZK315"/>
      <c r="ZL315"/>
      <c r="ZM315"/>
      <c r="ZN315"/>
      <c r="ZO315"/>
      <c r="ZP315"/>
      <c r="ZQ315"/>
      <c r="ZR315"/>
      <c r="ZS315"/>
      <c r="ZT315"/>
      <c r="ZU315"/>
      <c r="ZV315"/>
      <c r="ZW315"/>
      <c r="ZX315"/>
      <c r="ZY315"/>
      <c r="ZZ315"/>
    </row>
    <row r="316" spans="1:702" s="18" customFormat="1">
      <c r="A316" s="16" t="s">
        <v>69</v>
      </c>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c r="KT316"/>
      <c r="KU316"/>
      <c r="KV316"/>
      <c r="KW316"/>
      <c r="KX316"/>
      <c r="KY316"/>
      <c r="KZ316"/>
      <c r="LA316"/>
      <c r="LB316"/>
      <c r="LC316"/>
      <c r="LD316"/>
      <c r="LE316"/>
      <c r="LF316"/>
      <c r="LG316"/>
      <c r="LH316"/>
      <c r="LI316"/>
      <c r="LJ316"/>
      <c r="LK316"/>
      <c r="LL316"/>
      <c r="LM316"/>
      <c r="LN316"/>
      <c r="LO316"/>
      <c r="LP316"/>
      <c r="LQ316"/>
      <c r="LR316"/>
      <c r="LS316"/>
      <c r="LT316"/>
      <c r="LU316"/>
      <c r="LV316"/>
      <c r="LW316"/>
      <c r="LX316"/>
      <c r="LY316"/>
      <c r="LZ316"/>
      <c r="MA316"/>
      <c r="MB316"/>
      <c r="MC316"/>
      <c r="MD316"/>
      <c r="ME316"/>
      <c r="MF316"/>
      <c r="MG316"/>
      <c r="MH316"/>
      <c r="MI316"/>
      <c r="MJ316"/>
      <c r="MK316"/>
      <c r="ML316"/>
      <c r="MM316"/>
      <c r="MN316"/>
      <c r="MO316"/>
      <c r="MP316"/>
      <c r="MQ316"/>
      <c r="MR316"/>
      <c r="MS316"/>
      <c r="MT316"/>
      <c r="MU316"/>
      <c r="MV316"/>
      <c r="MW316"/>
      <c r="MX316"/>
      <c r="MY316"/>
      <c r="MZ316"/>
      <c r="NA316"/>
      <c r="NB316"/>
      <c r="NC316"/>
      <c r="ND316"/>
      <c r="NE316"/>
      <c r="NF316"/>
      <c r="NG316"/>
      <c r="NH316"/>
      <c r="NI316"/>
      <c r="NJ316"/>
      <c r="NK316"/>
      <c r="NL316"/>
      <c r="NM316"/>
      <c r="NN316"/>
      <c r="NO316"/>
      <c r="NP316"/>
      <c r="NQ316"/>
      <c r="NR316"/>
      <c r="NS316"/>
      <c r="NT316"/>
      <c r="NU316"/>
      <c r="NV316"/>
      <c r="NW316"/>
      <c r="NX316"/>
      <c r="NY316"/>
      <c r="NZ316"/>
      <c r="OA316"/>
      <c r="OB316"/>
      <c r="OC316"/>
      <c r="OD316"/>
      <c r="OE316"/>
      <c r="OF316"/>
      <c r="OG316"/>
      <c r="OH316"/>
      <c r="OI316"/>
      <c r="OJ316"/>
      <c r="OK316"/>
      <c r="OL316"/>
      <c r="OM316"/>
      <c r="ON316"/>
      <c r="OO316"/>
      <c r="OP316"/>
      <c r="OQ316"/>
      <c r="OR316"/>
      <c r="OS316"/>
      <c r="OT316"/>
      <c r="OU316"/>
      <c r="OV316"/>
      <c r="OW316"/>
      <c r="OX316"/>
      <c r="OY316"/>
      <c r="OZ316"/>
      <c r="PA316"/>
      <c r="PB316"/>
      <c r="PC316"/>
      <c r="PD316"/>
      <c r="PE316"/>
      <c r="PF316"/>
      <c r="PG316"/>
      <c r="PH316"/>
      <c r="PI316"/>
      <c r="PJ316"/>
      <c r="PK316"/>
      <c r="PL316"/>
      <c r="PM316"/>
      <c r="PN316"/>
      <c r="PO316"/>
      <c r="PP316"/>
      <c r="PQ316"/>
      <c r="PR316"/>
      <c r="PS316"/>
      <c r="PT316"/>
      <c r="PU316"/>
      <c r="PV316"/>
      <c r="PW316"/>
      <c r="PX316"/>
      <c r="PY316"/>
      <c r="PZ316"/>
      <c r="QA316"/>
      <c r="QB316"/>
      <c r="QC316"/>
      <c r="QD316"/>
      <c r="QE316"/>
      <c r="QF316"/>
      <c r="QG316"/>
      <c r="QH316"/>
      <c r="QI316"/>
      <c r="QJ316"/>
      <c r="QK316"/>
      <c r="QL316"/>
      <c r="QM316"/>
      <c r="QN316"/>
      <c r="QO316"/>
      <c r="QP316"/>
      <c r="QQ316"/>
      <c r="QR316"/>
      <c r="QS316"/>
      <c r="QT316"/>
      <c r="QU316"/>
      <c r="QV316"/>
      <c r="QW316"/>
      <c r="QX316"/>
      <c r="QY316"/>
      <c r="QZ316"/>
      <c r="RA316"/>
      <c r="RB316"/>
      <c r="RC316"/>
      <c r="RD316"/>
      <c r="RE316"/>
      <c r="RF316"/>
      <c r="RG316"/>
      <c r="RH316"/>
      <c r="RI316"/>
      <c r="RJ316"/>
      <c r="RK316"/>
      <c r="RL316"/>
      <c r="RM316"/>
      <c r="RN316"/>
      <c r="RO316"/>
      <c r="RP316"/>
      <c r="RQ316"/>
      <c r="RR316"/>
      <c r="RS316"/>
      <c r="RT316"/>
      <c r="RU316"/>
      <c r="RV316"/>
      <c r="RW316"/>
      <c r="RX316"/>
      <c r="RY316"/>
      <c r="RZ316"/>
      <c r="SA316"/>
      <c r="SB316"/>
      <c r="SC316"/>
      <c r="SD316"/>
      <c r="SE316"/>
      <c r="SF316"/>
      <c r="SG316"/>
      <c r="SH316"/>
      <c r="SI316"/>
      <c r="SJ316"/>
      <c r="SK316"/>
      <c r="SL316"/>
      <c r="SM316"/>
      <c r="SN316"/>
      <c r="SO316"/>
      <c r="SP316"/>
      <c r="SQ316"/>
      <c r="SR316"/>
      <c r="SS316"/>
      <c r="ST316"/>
      <c r="SU316"/>
      <c r="SV316"/>
      <c r="SW316"/>
      <c r="SX316"/>
      <c r="SY316"/>
      <c r="SZ316"/>
      <c r="TA316"/>
      <c r="TB316"/>
      <c r="TC316"/>
      <c r="TD316"/>
      <c r="TE316"/>
      <c r="TF316"/>
      <c r="TG316"/>
      <c r="TH316"/>
      <c r="TI316"/>
      <c r="TJ316"/>
      <c r="TK316"/>
      <c r="TL316"/>
      <c r="TM316"/>
      <c r="TN316"/>
      <c r="TO316"/>
      <c r="TP316"/>
      <c r="TQ316"/>
      <c r="TR316"/>
      <c r="TS316"/>
      <c r="TT316"/>
      <c r="TU316"/>
      <c r="TV316"/>
      <c r="TW316"/>
      <c r="TX316"/>
      <c r="TY316"/>
      <c r="TZ316"/>
      <c r="UA316"/>
      <c r="UB316"/>
      <c r="UC316"/>
      <c r="UD316"/>
      <c r="UE316"/>
      <c r="UF316"/>
      <c r="UG316"/>
      <c r="UH316"/>
      <c r="UI316"/>
      <c r="UJ316"/>
      <c r="UK316"/>
      <c r="UL316"/>
      <c r="UM316"/>
      <c r="UN316"/>
      <c r="UO316"/>
      <c r="UP316"/>
      <c r="UQ316"/>
      <c r="UR316"/>
      <c r="US316"/>
      <c r="UT316"/>
      <c r="UU316"/>
      <c r="UV316"/>
      <c r="UW316"/>
      <c r="UX316"/>
      <c r="UY316"/>
      <c r="UZ316"/>
      <c r="VA316"/>
      <c r="VB316"/>
      <c r="VC316"/>
      <c r="VD316"/>
      <c r="VE316"/>
      <c r="VF316"/>
      <c r="VG316"/>
      <c r="VH316"/>
      <c r="VI316"/>
      <c r="VJ316"/>
      <c r="VK316"/>
      <c r="VL316"/>
      <c r="VM316"/>
      <c r="VN316"/>
      <c r="VO316"/>
      <c r="VP316"/>
      <c r="VQ316"/>
      <c r="VR316"/>
      <c r="VS316"/>
      <c r="VT316"/>
      <c r="VU316"/>
      <c r="VV316"/>
      <c r="VW316"/>
      <c r="VX316"/>
      <c r="VY316"/>
      <c r="VZ316"/>
      <c r="WA316"/>
      <c r="WB316"/>
      <c r="WC316"/>
      <c r="WD316"/>
      <c r="WE316"/>
      <c r="WF316"/>
      <c r="WG316"/>
      <c r="WH316"/>
      <c r="WI316"/>
      <c r="WJ316"/>
      <c r="WK316"/>
      <c r="WL316"/>
      <c r="WM316"/>
      <c r="WN316"/>
      <c r="WO316"/>
      <c r="WP316"/>
      <c r="WQ316"/>
      <c r="WR316"/>
      <c r="WS316"/>
      <c r="WT316"/>
      <c r="WU316"/>
      <c r="WV316"/>
      <c r="WW316"/>
      <c r="WX316"/>
      <c r="WY316"/>
      <c r="WZ316"/>
      <c r="XA316"/>
      <c r="XB316"/>
      <c r="XC316"/>
      <c r="XD316"/>
      <c r="XE316"/>
      <c r="XF316"/>
      <c r="XG316"/>
      <c r="XH316"/>
      <c r="XI316"/>
      <c r="XJ316"/>
      <c r="XK316"/>
      <c r="XL316"/>
      <c r="XM316"/>
      <c r="XN316"/>
      <c r="XO316"/>
      <c r="XP316"/>
      <c r="XQ316"/>
      <c r="XR316"/>
      <c r="XS316"/>
      <c r="XT316"/>
      <c r="XU316"/>
      <c r="XV316"/>
      <c r="XW316"/>
      <c r="XX316"/>
      <c r="XY316"/>
      <c r="XZ316"/>
      <c r="YA316"/>
      <c r="YB316"/>
      <c r="YC316"/>
      <c r="YD316"/>
      <c r="YE316"/>
      <c r="YF316"/>
      <c r="YG316"/>
      <c r="YH316"/>
      <c r="YI316"/>
      <c r="YJ316"/>
      <c r="YK316"/>
      <c r="YL316"/>
      <c r="YM316"/>
      <c r="YN316"/>
      <c r="YO316"/>
      <c r="YP316"/>
      <c r="YQ316"/>
      <c r="YR316"/>
      <c r="YS316"/>
      <c r="YT316"/>
      <c r="YU316"/>
      <c r="YV316"/>
      <c r="YW316"/>
      <c r="YX316"/>
      <c r="YY316"/>
      <c r="YZ316"/>
      <c r="ZA316"/>
      <c r="ZB316"/>
      <c r="ZC316"/>
      <c r="ZD316"/>
      <c r="ZE316"/>
      <c r="ZF316"/>
      <c r="ZG316"/>
      <c r="ZH316"/>
      <c r="ZI316"/>
      <c r="ZJ316"/>
      <c r="ZK316"/>
      <c r="ZL316"/>
      <c r="ZM316"/>
      <c r="ZN316"/>
      <c r="ZO316"/>
      <c r="ZP316"/>
      <c r="ZQ316"/>
      <c r="ZR316"/>
      <c r="ZS316"/>
      <c r="ZT316"/>
      <c r="ZU316"/>
      <c r="ZV316"/>
      <c r="ZW316"/>
      <c r="ZX316"/>
      <c r="ZY316"/>
      <c r="ZZ316"/>
    </row>
    <row r="317" spans="1:702" s="18" customFormat="1">
      <c r="A317" s="16" t="s">
        <v>189</v>
      </c>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c r="KT317"/>
      <c r="KU317"/>
      <c r="KV317"/>
      <c r="KW317"/>
      <c r="KX317"/>
      <c r="KY317"/>
      <c r="KZ317"/>
      <c r="LA317"/>
      <c r="LB317"/>
      <c r="LC317"/>
      <c r="LD317"/>
      <c r="LE317"/>
      <c r="LF317"/>
      <c r="LG317"/>
      <c r="LH317"/>
      <c r="LI317"/>
      <c r="LJ317"/>
      <c r="LK317"/>
      <c r="LL317"/>
      <c r="LM317"/>
      <c r="LN317"/>
      <c r="LO317"/>
      <c r="LP317"/>
      <c r="LQ317"/>
      <c r="LR317"/>
      <c r="LS317"/>
      <c r="LT317"/>
      <c r="LU317"/>
      <c r="LV317"/>
      <c r="LW317"/>
      <c r="LX317"/>
      <c r="LY317"/>
      <c r="LZ317"/>
      <c r="MA317"/>
      <c r="MB317"/>
      <c r="MC317"/>
      <c r="MD317"/>
      <c r="ME317"/>
      <c r="MF317"/>
      <c r="MG317"/>
      <c r="MH317"/>
      <c r="MI317"/>
      <c r="MJ317"/>
      <c r="MK317"/>
      <c r="ML317"/>
      <c r="MM317"/>
      <c r="MN317"/>
      <c r="MO317"/>
      <c r="MP317"/>
      <c r="MQ317"/>
      <c r="MR317"/>
      <c r="MS317"/>
      <c r="MT317"/>
      <c r="MU317"/>
      <c r="MV317"/>
      <c r="MW317"/>
      <c r="MX317"/>
      <c r="MY317"/>
      <c r="MZ317"/>
      <c r="NA317"/>
      <c r="NB317"/>
      <c r="NC317"/>
      <c r="ND317"/>
      <c r="NE317"/>
      <c r="NF317"/>
      <c r="NG317"/>
      <c r="NH317"/>
      <c r="NI317"/>
      <c r="NJ317"/>
      <c r="NK317"/>
      <c r="NL317"/>
      <c r="NM317"/>
      <c r="NN317"/>
      <c r="NO317"/>
      <c r="NP317"/>
      <c r="NQ317"/>
      <c r="NR317"/>
      <c r="NS317"/>
      <c r="NT317"/>
      <c r="NU317"/>
      <c r="NV317"/>
      <c r="NW317"/>
      <c r="NX317"/>
      <c r="NY317"/>
      <c r="NZ317"/>
      <c r="OA317"/>
      <c r="OB317"/>
      <c r="OC317"/>
      <c r="OD317"/>
      <c r="OE317"/>
      <c r="OF317"/>
      <c r="OG317"/>
      <c r="OH317"/>
      <c r="OI317"/>
      <c r="OJ317"/>
      <c r="OK317"/>
      <c r="OL317"/>
      <c r="OM317"/>
      <c r="ON317"/>
      <c r="OO317"/>
      <c r="OP317"/>
      <c r="OQ317"/>
      <c r="OR317"/>
      <c r="OS317"/>
      <c r="OT317"/>
      <c r="OU317"/>
      <c r="OV317"/>
      <c r="OW317"/>
      <c r="OX317"/>
      <c r="OY317"/>
      <c r="OZ317"/>
      <c r="PA317"/>
      <c r="PB317"/>
      <c r="PC317"/>
      <c r="PD317"/>
      <c r="PE317"/>
      <c r="PF317"/>
      <c r="PG317"/>
      <c r="PH317"/>
      <c r="PI317"/>
      <c r="PJ317"/>
      <c r="PK317"/>
      <c r="PL317"/>
      <c r="PM317"/>
      <c r="PN317"/>
      <c r="PO317"/>
      <c r="PP317"/>
      <c r="PQ317"/>
      <c r="PR317"/>
      <c r="PS317"/>
      <c r="PT317"/>
      <c r="PU317"/>
      <c r="PV317"/>
      <c r="PW317"/>
      <c r="PX317"/>
      <c r="PY317"/>
      <c r="PZ317"/>
      <c r="QA317"/>
      <c r="QB317"/>
      <c r="QC317"/>
      <c r="QD317"/>
      <c r="QE317"/>
      <c r="QF317"/>
      <c r="QG317"/>
      <c r="QH317"/>
      <c r="QI317"/>
      <c r="QJ317"/>
      <c r="QK317"/>
      <c r="QL317"/>
      <c r="QM317"/>
      <c r="QN317"/>
      <c r="QO317"/>
      <c r="QP317"/>
      <c r="QQ317"/>
      <c r="QR317"/>
      <c r="QS317"/>
      <c r="QT317"/>
      <c r="QU317"/>
      <c r="QV317"/>
      <c r="QW317"/>
      <c r="QX317"/>
      <c r="QY317"/>
      <c r="QZ317"/>
      <c r="RA317"/>
      <c r="RB317"/>
      <c r="RC317"/>
      <c r="RD317"/>
      <c r="RE317"/>
      <c r="RF317"/>
      <c r="RG317"/>
      <c r="RH317"/>
      <c r="RI317"/>
      <c r="RJ317"/>
      <c r="RK317"/>
      <c r="RL317"/>
      <c r="RM317"/>
      <c r="RN317"/>
      <c r="RO317"/>
      <c r="RP317"/>
      <c r="RQ317"/>
      <c r="RR317"/>
      <c r="RS317"/>
      <c r="RT317"/>
      <c r="RU317"/>
      <c r="RV317"/>
      <c r="RW317"/>
      <c r="RX317"/>
      <c r="RY317"/>
      <c r="RZ317"/>
      <c r="SA317"/>
      <c r="SB317"/>
      <c r="SC317"/>
      <c r="SD317"/>
      <c r="SE317"/>
      <c r="SF317"/>
      <c r="SG317"/>
      <c r="SH317"/>
      <c r="SI317"/>
      <c r="SJ317"/>
      <c r="SK317"/>
      <c r="SL317"/>
      <c r="SM317"/>
      <c r="SN317"/>
      <c r="SO317"/>
      <c r="SP317"/>
      <c r="SQ317"/>
      <c r="SR317"/>
      <c r="SS317"/>
      <c r="ST317"/>
      <c r="SU317"/>
      <c r="SV317"/>
      <c r="SW317"/>
      <c r="SX317"/>
      <c r="SY317"/>
      <c r="SZ317"/>
      <c r="TA317"/>
      <c r="TB317"/>
      <c r="TC317"/>
      <c r="TD317"/>
      <c r="TE317"/>
      <c r="TF317"/>
      <c r="TG317"/>
      <c r="TH317"/>
      <c r="TI317"/>
      <c r="TJ317"/>
      <c r="TK317"/>
      <c r="TL317"/>
      <c r="TM317"/>
      <c r="TN317"/>
      <c r="TO317"/>
      <c r="TP317"/>
      <c r="TQ317"/>
      <c r="TR317"/>
      <c r="TS317"/>
      <c r="TT317"/>
      <c r="TU317"/>
      <c r="TV317"/>
      <c r="TW317"/>
      <c r="TX317"/>
      <c r="TY317"/>
      <c r="TZ317"/>
      <c r="UA317"/>
      <c r="UB317"/>
      <c r="UC317"/>
      <c r="UD317"/>
      <c r="UE317"/>
      <c r="UF317"/>
      <c r="UG317"/>
      <c r="UH317"/>
      <c r="UI317"/>
      <c r="UJ317"/>
      <c r="UK317"/>
      <c r="UL317"/>
      <c r="UM317"/>
      <c r="UN317"/>
      <c r="UO317"/>
      <c r="UP317"/>
      <c r="UQ317"/>
      <c r="UR317"/>
      <c r="US317"/>
      <c r="UT317"/>
      <c r="UU317"/>
      <c r="UV317"/>
      <c r="UW317"/>
      <c r="UX317"/>
      <c r="UY317"/>
      <c r="UZ317"/>
      <c r="VA317"/>
      <c r="VB317"/>
      <c r="VC317"/>
      <c r="VD317"/>
      <c r="VE317"/>
      <c r="VF317"/>
      <c r="VG317"/>
      <c r="VH317"/>
      <c r="VI317"/>
      <c r="VJ317"/>
      <c r="VK317"/>
      <c r="VL317"/>
      <c r="VM317"/>
      <c r="VN317"/>
      <c r="VO317"/>
      <c r="VP317"/>
      <c r="VQ317"/>
      <c r="VR317"/>
      <c r="VS317"/>
      <c r="VT317"/>
      <c r="VU317"/>
      <c r="VV317"/>
      <c r="VW317"/>
      <c r="VX317"/>
      <c r="VY317"/>
      <c r="VZ317"/>
      <c r="WA317"/>
      <c r="WB317"/>
      <c r="WC317"/>
      <c r="WD317"/>
      <c r="WE317"/>
      <c r="WF317"/>
      <c r="WG317"/>
      <c r="WH317"/>
      <c r="WI317"/>
      <c r="WJ317"/>
      <c r="WK317"/>
      <c r="WL317"/>
      <c r="WM317"/>
      <c r="WN317"/>
      <c r="WO317"/>
      <c r="WP317"/>
      <c r="WQ317"/>
      <c r="WR317"/>
      <c r="WS317"/>
      <c r="WT317"/>
      <c r="WU317"/>
      <c r="WV317"/>
      <c r="WW317"/>
      <c r="WX317"/>
      <c r="WY317"/>
      <c r="WZ317"/>
      <c r="XA317"/>
      <c r="XB317"/>
      <c r="XC317"/>
      <c r="XD317"/>
      <c r="XE317"/>
      <c r="XF317"/>
      <c r="XG317"/>
      <c r="XH317"/>
      <c r="XI317"/>
      <c r="XJ317"/>
      <c r="XK317"/>
      <c r="XL317"/>
      <c r="XM317"/>
      <c r="XN317"/>
      <c r="XO317"/>
      <c r="XP317"/>
      <c r="XQ317"/>
      <c r="XR317"/>
      <c r="XS317"/>
      <c r="XT317"/>
      <c r="XU317"/>
      <c r="XV317"/>
      <c r="XW317"/>
      <c r="XX317"/>
      <c r="XY317"/>
      <c r="XZ317"/>
      <c r="YA317"/>
      <c r="YB317"/>
      <c r="YC317"/>
      <c r="YD317"/>
      <c r="YE317"/>
      <c r="YF317"/>
      <c r="YG317"/>
      <c r="YH317"/>
      <c r="YI317"/>
      <c r="YJ317"/>
      <c r="YK317"/>
      <c r="YL317"/>
      <c r="YM317"/>
      <c r="YN317"/>
      <c r="YO317"/>
      <c r="YP317"/>
      <c r="YQ317"/>
      <c r="YR317"/>
      <c r="YS317"/>
      <c r="YT317"/>
      <c r="YU317"/>
      <c r="YV317"/>
      <c r="YW317"/>
      <c r="YX317"/>
      <c r="YY317"/>
      <c r="YZ317"/>
      <c r="ZA317"/>
      <c r="ZB317"/>
      <c r="ZC317"/>
      <c r="ZD317"/>
      <c r="ZE317"/>
      <c r="ZF317"/>
      <c r="ZG317"/>
      <c r="ZH317"/>
      <c r="ZI317"/>
      <c r="ZJ317"/>
      <c r="ZK317"/>
      <c r="ZL317"/>
      <c r="ZM317"/>
      <c r="ZN317"/>
      <c r="ZO317"/>
      <c r="ZP317"/>
      <c r="ZQ317"/>
      <c r="ZR317"/>
      <c r="ZS317"/>
      <c r="ZT317"/>
      <c r="ZU317"/>
      <c r="ZV317"/>
      <c r="ZW317"/>
      <c r="ZX317"/>
      <c r="ZY317"/>
      <c r="ZZ317"/>
    </row>
    <row r="318" spans="1:702" s="18" customFormat="1">
      <c r="A318" s="63" t="s">
        <v>326</v>
      </c>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c r="KT318"/>
      <c r="KU318"/>
      <c r="KV318"/>
      <c r="KW318"/>
      <c r="KX318"/>
      <c r="KY318"/>
      <c r="KZ318"/>
      <c r="LA318"/>
      <c r="LB318"/>
      <c r="LC318"/>
      <c r="LD318"/>
      <c r="LE318"/>
      <c r="LF318"/>
      <c r="LG318"/>
      <c r="LH318"/>
      <c r="LI318"/>
      <c r="LJ318"/>
      <c r="LK318"/>
      <c r="LL318"/>
      <c r="LM318"/>
      <c r="LN318"/>
      <c r="LO318"/>
      <c r="LP318"/>
      <c r="LQ318"/>
      <c r="LR318"/>
      <c r="LS318"/>
      <c r="LT318"/>
      <c r="LU318"/>
      <c r="LV318"/>
      <c r="LW318"/>
      <c r="LX318"/>
      <c r="LY318"/>
      <c r="LZ318"/>
      <c r="MA318"/>
      <c r="MB318"/>
      <c r="MC318"/>
      <c r="MD318"/>
      <c r="ME318"/>
      <c r="MF318"/>
      <c r="MG318"/>
      <c r="MH318"/>
      <c r="MI318"/>
      <c r="MJ318"/>
      <c r="MK318"/>
      <c r="ML318"/>
      <c r="MM318"/>
      <c r="MN318"/>
      <c r="MO318"/>
      <c r="MP318"/>
      <c r="MQ318"/>
      <c r="MR318"/>
      <c r="MS318"/>
      <c r="MT318"/>
      <c r="MU318"/>
      <c r="MV318"/>
      <c r="MW318"/>
      <c r="MX318"/>
      <c r="MY318"/>
      <c r="MZ318"/>
      <c r="NA318"/>
      <c r="NB318"/>
      <c r="NC318"/>
      <c r="ND318"/>
      <c r="NE318"/>
      <c r="NF318"/>
      <c r="NG318"/>
      <c r="NH318"/>
      <c r="NI318"/>
      <c r="NJ318"/>
      <c r="NK318"/>
      <c r="NL318"/>
      <c r="NM318"/>
      <c r="NN318"/>
      <c r="NO318"/>
      <c r="NP318"/>
      <c r="NQ318"/>
      <c r="NR318"/>
      <c r="NS318"/>
      <c r="NT318"/>
      <c r="NU318"/>
      <c r="NV318"/>
      <c r="NW318"/>
      <c r="NX318"/>
      <c r="NY318"/>
      <c r="NZ318"/>
      <c r="OA318"/>
      <c r="OB318"/>
      <c r="OC318"/>
      <c r="OD318"/>
      <c r="OE318"/>
      <c r="OF318"/>
      <c r="OG318"/>
      <c r="OH318"/>
      <c r="OI318"/>
      <c r="OJ318"/>
      <c r="OK318"/>
      <c r="OL318"/>
      <c r="OM318"/>
      <c r="ON318"/>
      <c r="OO318"/>
      <c r="OP318"/>
      <c r="OQ318"/>
      <c r="OR318"/>
      <c r="OS318"/>
      <c r="OT318"/>
      <c r="OU318"/>
      <c r="OV318"/>
      <c r="OW318"/>
      <c r="OX318"/>
      <c r="OY318"/>
      <c r="OZ318"/>
      <c r="PA318"/>
      <c r="PB318"/>
      <c r="PC318"/>
      <c r="PD318"/>
      <c r="PE318"/>
      <c r="PF318"/>
      <c r="PG318"/>
      <c r="PH318"/>
      <c r="PI318"/>
      <c r="PJ318"/>
      <c r="PK318"/>
      <c r="PL318"/>
      <c r="PM318"/>
      <c r="PN318"/>
      <c r="PO318"/>
      <c r="PP318"/>
      <c r="PQ318"/>
      <c r="PR318"/>
      <c r="PS318"/>
      <c r="PT318"/>
      <c r="PU318"/>
      <c r="PV318"/>
      <c r="PW318"/>
      <c r="PX318"/>
      <c r="PY318"/>
      <c r="PZ318"/>
      <c r="QA318"/>
      <c r="QB318"/>
      <c r="QC318"/>
      <c r="QD318"/>
      <c r="QE318"/>
      <c r="QF318"/>
      <c r="QG318"/>
      <c r="QH318"/>
      <c r="QI318"/>
      <c r="QJ318"/>
      <c r="QK318"/>
      <c r="QL318"/>
      <c r="QM318"/>
      <c r="QN318"/>
      <c r="QO318"/>
      <c r="QP318"/>
      <c r="QQ318"/>
      <c r="QR318"/>
      <c r="QS318"/>
      <c r="QT318"/>
      <c r="QU318"/>
      <c r="QV318"/>
      <c r="QW318"/>
      <c r="QX318"/>
      <c r="QY318"/>
      <c r="QZ318"/>
      <c r="RA318"/>
      <c r="RB318"/>
      <c r="RC318"/>
      <c r="RD318"/>
      <c r="RE318"/>
      <c r="RF318"/>
      <c r="RG318"/>
      <c r="RH318"/>
      <c r="RI318"/>
      <c r="RJ318"/>
      <c r="RK318"/>
      <c r="RL318"/>
      <c r="RM318"/>
      <c r="RN318"/>
      <c r="RO318"/>
      <c r="RP318"/>
      <c r="RQ318"/>
      <c r="RR318"/>
      <c r="RS318"/>
      <c r="RT318"/>
      <c r="RU318"/>
      <c r="RV318"/>
      <c r="RW318"/>
      <c r="RX318"/>
      <c r="RY318"/>
      <c r="RZ318"/>
      <c r="SA318"/>
      <c r="SB318"/>
      <c r="SC318"/>
      <c r="SD318"/>
      <c r="SE318"/>
      <c r="SF318"/>
      <c r="SG318"/>
      <c r="SH318"/>
      <c r="SI318"/>
      <c r="SJ318"/>
      <c r="SK318"/>
      <c r="SL318"/>
      <c r="SM318"/>
      <c r="SN318"/>
      <c r="SO318"/>
      <c r="SP318"/>
      <c r="SQ318"/>
      <c r="SR318"/>
      <c r="SS318"/>
      <c r="ST318"/>
      <c r="SU318"/>
      <c r="SV318"/>
      <c r="SW318"/>
      <c r="SX318"/>
      <c r="SY318"/>
      <c r="SZ318"/>
      <c r="TA318"/>
      <c r="TB318"/>
      <c r="TC318"/>
      <c r="TD318"/>
      <c r="TE318"/>
      <c r="TF318"/>
      <c r="TG318"/>
      <c r="TH318"/>
      <c r="TI318"/>
      <c r="TJ318"/>
      <c r="TK318"/>
      <c r="TL318"/>
      <c r="TM318"/>
      <c r="TN318"/>
      <c r="TO318"/>
      <c r="TP318"/>
      <c r="TQ318"/>
      <c r="TR318"/>
      <c r="TS318"/>
      <c r="TT318"/>
      <c r="TU318"/>
      <c r="TV318"/>
      <c r="TW318"/>
      <c r="TX318"/>
      <c r="TY318"/>
      <c r="TZ318"/>
      <c r="UA318"/>
      <c r="UB318"/>
      <c r="UC318"/>
      <c r="UD318"/>
      <c r="UE318"/>
      <c r="UF318"/>
      <c r="UG318"/>
      <c r="UH318"/>
      <c r="UI318"/>
      <c r="UJ318"/>
      <c r="UK318"/>
      <c r="UL318"/>
      <c r="UM318"/>
      <c r="UN318"/>
      <c r="UO318"/>
      <c r="UP318"/>
      <c r="UQ318"/>
      <c r="UR318"/>
      <c r="US318"/>
      <c r="UT318"/>
      <c r="UU318"/>
      <c r="UV318"/>
      <c r="UW318"/>
      <c r="UX318"/>
      <c r="UY318"/>
      <c r="UZ318"/>
      <c r="VA318"/>
      <c r="VB318"/>
      <c r="VC318"/>
      <c r="VD318"/>
      <c r="VE318"/>
      <c r="VF318"/>
      <c r="VG318"/>
      <c r="VH318"/>
      <c r="VI318"/>
      <c r="VJ318"/>
      <c r="VK318"/>
      <c r="VL318"/>
      <c r="VM318"/>
      <c r="VN318"/>
      <c r="VO318"/>
      <c r="VP318"/>
      <c r="VQ318"/>
      <c r="VR318"/>
      <c r="VS318"/>
      <c r="VT318"/>
      <c r="VU318"/>
      <c r="VV318"/>
      <c r="VW318"/>
      <c r="VX318"/>
      <c r="VY318"/>
      <c r="VZ318"/>
      <c r="WA318"/>
      <c r="WB318"/>
      <c r="WC318"/>
      <c r="WD318"/>
      <c r="WE318"/>
      <c r="WF318"/>
      <c r="WG318"/>
      <c r="WH318"/>
      <c r="WI318"/>
      <c r="WJ318"/>
      <c r="WK318"/>
      <c r="WL318"/>
      <c r="WM318"/>
      <c r="WN318"/>
      <c r="WO318"/>
      <c r="WP318"/>
      <c r="WQ318"/>
      <c r="WR318"/>
      <c r="WS318"/>
      <c r="WT318"/>
      <c r="WU318"/>
      <c r="WV318"/>
      <c r="WW318"/>
      <c r="WX318"/>
      <c r="WY318"/>
      <c r="WZ318"/>
      <c r="XA318"/>
      <c r="XB318"/>
      <c r="XC318"/>
      <c r="XD318"/>
      <c r="XE318"/>
      <c r="XF318"/>
      <c r="XG318"/>
      <c r="XH318"/>
      <c r="XI318"/>
      <c r="XJ318"/>
      <c r="XK318"/>
      <c r="XL318"/>
      <c r="XM318"/>
      <c r="XN318"/>
      <c r="XO318"/>
      <c r="XP318"/>
      <c r="XQ318"/>
      <c r="XR318"/>
      <c r="XS318"/>
      <c r="XT318"/>
      <c r="XU318"/>
      <c r="XV318"/>
      <c r="XW318"/>
      <c r="XX318"/>
      <c r="XY318"/>
      <c r="XZ318"/>
      <c r="YA318"/>
      <c r="YB318"/>
      <c r="YC318"/>
      <c r="YD318"/>
      <c r="YE318"/>
      <c r="YF318"/>
      <c r="YG318"/>
      <c r="YH318"/>
      <c r="YI318"/>
      <c r="YJ318"/>
      <c r="YK318"/>
      <c r="YL318"/>
      <c r="YM318"/>
      <c r="YN318"/>
      <c r="YO318"/>
      <c r="YP318"/>
      <c r="YQ318"/>
      <c r="YR318"/>
      <c r="YS318"/>
      <c r="YT318"/>
      <c r="YU318"/>
      <c r="YV318"/>
      <c r="YW318"/>
      <c r="YX318"/>
      <c r="YY318"/>
      <c r="YZ318"/>
      <c r="ZA318"/>
      <c r="ZB318"/>
      <c r="ZC318"/>
      <c r="ZD318"/>
      <c r="ZE318"/>
      <c r="ZF318"/>
      <c r="ZG318"/>
      <c r="ZH318"/>
      <c r="ZI318"/>
      <c r="ZJ318"/>
      <c r="ZK318"/>
      <c r="ZL318"/>
      <c r="ZM318"/>
      <c r="ZN318"/>
      <c r="ZO318"/>
      <c r="ZP318"/>
      <c r="ZQ318"/>
      <c r="ZR318"/>
      <c r="ZS318"/>
      <c r="ZT318"/>
      <c r="ZU318"/>
      <c r="ZV318"/>
      <c r="ZW318"/>
      <c r="ZX318"/>
      <c r="ZY318"/>
      <c r="ZZ318"/>
    </row>
    <row r="319" spans="1:702" s="18" customFormat="1">
      <c r="A319" s="149" t="s">
        <v>327</v>
      </c>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c r="KT319"/>
      <c r="KU319"/>
      <c r="KV319"/>
      <c r="KW319"/>
      <c r="KX319"/>
      <c r="KY319"/>
      <c r="KZ319"/>
      <c r="LA319"/>
      <c r="LB319"/>
      <c r="LC319"/>
      <c r="LD319"/>
      <c r="LE319"/>
      <c r="LF319"/>
      <c r="LG319"/>
      <c r="LH319"/>
      <c r="LI319"/>
      <c r="LJ319"/>
      <c r="LK319"/>
      <c r="LL319"/>
      <c r="LM319"/>
      <c r="LN319"/>
      <c r="LO319"/>
      <c r="LP319"/>
      <c r="LQ319"/>
      <c r="LR319"/>
      <c r="LS319"/>
      <c r="LT319"/>
      <c r="LU319"/>
      <c r="LV319"/>
      <c r="LW319"/>
      <c r="LX319"/>
      <c r="LY319"/>
      <c r="LZ319"/>
      <c r="MA319"/>
      <c r="MB319"/>
      <c r="MC319"/>
      <c r="MD319"/>
      <c r="ME319"/>
      <c r="MF319"/>
      <c r="MG319"/>
      <c r="MH319"/>
      <c r="MI319"/>
      <c r="MJ319"/>
      <c r="MK319"/>
      <c r="ML319"/>
      <c r="MM319"/>
      <c r="MN319"/>
      <c r="MO319"/>
      <c r="MP319"/>
      <c r="MQ319"/>
      <c r="MR319"/>
      <c r="MS319"/>
      <c r="MT319"/>
      <c r="MU319"/>
      <c r="MV319"/>
      <c r="MW319"/>
      <c r="MX319"/>
      <c r="MY319"/>
      <c r="MZ319"/>
      <c r="NA319"/>
      <c r="NB319"/>
      <c r="NC319"/>
      <c r="ND319"/>
      <c r="NE319"/>
      <c r="NF319"/>
      <c r="NG319"/>
      <c r="NH319"/>
      <c r="NI319"/>
      <c r="NJ319"/>
      <c r="NK319"/>
      <c r="NL319"/>
      <c r="NM319"/>
      <c r="NN319"/>
      <c r="NO319"/>
      <c r="NP319"/>
      <c r="NQ319"/>
      <c r="NR319"/>
      <c r="NS319"/>
      <c r="NT319"/>
      <c r="NU319"/>
      <c r="NV319"/>
      <c r="NW319"/>
      <c r="NX319"/>
      <c r="NY319"/>
      <c r="NZ319"/>
      <c r="OA319"/>
      <c r="OB319"/>
      <c r="OC319"/>
      <c r="OD319"/>
      <c r="OE319"/>
      <c r="OF319"/>
      <c r="OG319"/>
      <c r="OH319"/>
      <c r="OI319"/>
      <c r="OJ319"/>
      <c r="OK319"/>
      <c r="OL319"/>
      <c r="OM319"/>
      <c r="ON319"/>
      <c r="OO319"/>
      <c r="OP319"/>
      <c r="OQ319"/>
      <c r="OR319"/>
      <c r="OS319"/>
      <c r="OT319"/>
      <c r="OU319"/>
      <c r="OV319"/>
      <c r="OW319"/>
      <c r="OX319"/>
      <c r="OY319"/>
      <c r="OZ319"/>
      <c r="PA319"/>
      <c r="PB319"/>
      <c r="PC319"/>
      <c r="PD319"/>
      <c r="PE319"/>
      <c r="PF319"/>
      <c r="PG319"/>
      <c r="PH319"/>
      <c r="PI319"/>
      <c r="PJ319"/>
      <c r="PK319"/>
      <c r="PL319"/>
      <c r="PM319"/>
      <c r="PN319"/>
      <c r="PO319"/>
      <c r="PP319"/>
      <c r="PQ319"/>
      <c r="PR319"/>
      <c r="PS319"/>
      <c r="PT319"/>
      <c r="PU319"/>
      <c r="PV319"/>
      <c r="PW319"/>
      <c r="PX319"/>
      <c r="PY319"/>
      <c r="PZ319"/>
      <c r="QA319"/>
      <c r="QB319"/>
      <c r="QC319"/>
      <c r="QD319"/>
      <c r="QE319"/>
      <c r="QF319"/>
      <c r="QG319"/>
      <c r="QH319"/>
      <c r="QI319"/>
      <c r="QJ319"/>
      <c r="QK319"/>
      <c r="QL319"/>
      <c r="QM319"/>
      <c r="QN319"/>
      <c r="QO319"/>
      <c r="QP319"/>
      <c r="QQ319"/>
      <c r="QR319"/>
      <c r="QS319"/>
      <c r="QT319"/>
      <c r="QU319"/>
      <c r="QV319"/>
      <c r="QW319"/>
      <c r="QX319"/>
      <c r="QY319"/>
      <c r="QZ319"/>
      <c r="RA319"/>
      <c r="RB319"/>
      <c r="RC319"/>
      <c r="RD319"/>
      <c r="RE319"/>
      <c r="RF319"/>
      <c r="RG319"/>
      <c r="RH319"/>
      <c r="RI319"/>
      <c r="RJ319"/>
      <c r="RK319"/>
      <c r="RL319"/>
      <c r="RM319"/>
      <c r="RN319"/>
      <c r="RO319"/>
      <c r="RP319"/>
      <c r="RQ319"/>
      <c r="RR319"/>
      <c r="RS319"/>
      <c r="RT319"/>
      <c r="RU319"/>
      <c r="RV319"/>
      <c r="RW319"/>
      <c r="RX319"/>
      <c r="RY319"/>
      <c r="RZ319"/>
      <c r="SA319"/>
      <c r="SB319"/>
      <c r="SC319"/>
      <c r="SD319"/>
      <c r="SE319"/>
      <c r="SF319"/>
      <c r="SG319"/>
      <c r="SH319"/>
      <c r="SI319"/>
      <c r="SJ319"/>
      <c r="SK319"/>
      <c r="SL319"/>
      <c r="SM319"/>
      <c r="SN319"/>
      <c r="SO319"/>
      <c r="SP319"/>
      <c r="SQ319"/>
      <c r="SR319"/>
      <c r="SS319"/>
      <c r="ST319"/>
      <c r="SU319"/>
      <c r="SV319"/>
      <c r="SW319"/>
      <c r="SX319"/>
      <c r="SY319"/>
      <c r="SZ319"/>
      <c r="TA319"/>
      <c r="TB319"/>
      <c r="TC319"/>
      <c r="TD319"/>
      <c r="TE319"/>
      <c r="TF319"/>
      <c r="TG319"/>
      <c r="TH319"/>
      <c r="TI319"/>
      <c r="TJ319"/>
      <c r="TK319"/>
      <c r="TL319"/>
      <c r="TM319"/>
      <c r="TN319"/>
      <c r="TO319"/>
      <c r="TP319"/>
      <c r="TQ319"/>
      <c r="TR319"/>
      <c r="TS319"/>
      <c r="TT319"/>
      <c r="TU319"/>
      <c r="TV319"/>
      <c r="TW319"/>
      <c r="TX319"/>
      <c r="TY319"/>
      <c r="TZ319"/>
      <c r="UA319"/>
      <c r="UB319"/>
      <c r="UC319"/>
      <c r="UD319"/>
      <c r="UE319"/>
      <c r="UF319"/>
      <c r="UG319"/>
      <c r="UH319"/>
      <c r="UI319"/>
      <c r="UJ319"/>
      <c r="UK319"/>
      <c r="UL319"/>
      <c r="UM319"/>
      <c r="UN319"/>
      <c r="UO319"/>
      <c r="UP319"/>
      <c r="UQ319"/>
      <c r="UR319"/>
      <c r="US319"/>
      <c r="UT319"/>
      <c r="UU319"/>
      <c r="UV319"/>
      <c r="UW319"/>
      <c r="UX319"/>
      <c r="UY319"/>
      <c r="UZ319"/>
      <c r="VA319"/>
      <c r="VB319"/>
      <c r="VC319"/>
      <c r="VD319"/>
      <c r="VE319"/>
      <c r="VF319"/>
      <c r="VG319"/>
      <c r="VH319"/>
      <c r="VI319"/>
      <c r="VJ319"/>
      <c r="VK319"/>
      <c r="VL319"/>
      <c r="VM319"/>
      <c r="VN319"/>
      <c r="VO319"/>
      <c r="VP319"/>
      <c r="VQ319"/>
      <c r="VR319"/>
      <c r="VS319"/>
      <c r="VT319"/>
      <c r="VU319"/>
      <c r="VV319"/>
      <c r="VW319"/>
      <c r="VX319"/>
      <c r="VY319"/>
      <c r="VZ319"/>
      <c r="WA319"/>
      <c r="WB319"/>
      <c r="WC319"/>
      <c r="WD319"/>
      <c r="WE319"/>
      <c r="WF319"/>
      <c r="WG319"/>
      <c r="WH319"/>
      <c r="WI319"/>
      <c r="WJ319"/>
      <c r="WK319"/>
      <c r="WL319"/>
      <c r="WM319"/>
      <c r="WN319"/>
      <c r="WO319"/>
      <c r="WP319"/>
      <c r="WQ319"/>
      <c r="WR319"/>
      <c r="WS319"/>
      <c r="WT319"/>
      <c r="WU319"/>
      <c r="WV319"/>
      <c r="WW319"/>
      <c r="WX319"/>
      <c r="WY319"/>
      <c r="WZ319"/>
      <c r="XA319"/>
      <c r="XB319"/>
      <c r="XC319"/>
      <c r="XD319"/>
      <c r="XE319"/>
      <c r="XF319"/>
      <c r="XG319"/>
      <c r="XH319"/>
      <c r="XI319"/>
      <c r="XJ319"/>
      <c r="XK319"/>
      <c r="XL319"/>
      <c r="XM319"/>
      <c r="XN319"/>
      <c r="XO319"/>
      <c r="XP319"/>
      <c r="XQ319"/>
      <c r="XR319"/>
      <c r="XS319"/>
      <c r="XT319"/>
      <c r="XU319"/>
      <c r="XV319"/>
      <c r="XW319"/>
      <c r="XX319"/>
      <c r="XY319"/>
      <c r="XZ319"/>
      <c r="YA319"/>
      <c r="YB319"/>
      <c r="YC319"/>
      <c r="YD319"/>
      <c r="YE319"/>
      <c r="YF319"/>
      <c r="YG319"/>
      <c r="YH319"/>
      <c r="YI319"/>
      <c r="YJ319"/>
      <c r="YK319"/>
      <c r="YL319"/>
      <c r="YM319"/>
      <c r="YN319"/>
      <c r="YO319"/>
      <c r="YP319"/>
      <c r="YQ319"/>
      <c r="YR319"/>
      <c r="YS319"/>
      <c r="YT319"/>
      <c r="YU319"/>
      <c r="YV319"/>
      <c r="YW319"/>
      <c r="YX319"/>
      <c r="YY319"/>
      <c r="YZ319"/>
      <c r="ZA319"/>
      <c r="ZB319"/>
      <c r="ZC319"/>
      <c r="ZD319"/>
      <c r="ZE319"/>
      <c r="ZF319"/>
      <c r="ZG319"/>
      <c r="ZH319"/>
      <c r="ZI319"/>
      <c r="ZJ319"/>
      <c r="ZK319"/>
      <c r="ZL319"/>
      <c r="ZM319"/>
      <c r="ZN319"/>
      <c r="ZO319"/>
      <c r="ZP319"/>
      <c r="ZQ319"/>
      <c r="ZR319"/>
      <c r="ZS319"/>
      <c r="ZT319"/>
      <c r="ZU319"/>
      <c r="ZV319"/>
      <c r="ZW319"/>
      <c r="ZX319"/>
      <c r="ZY319"/>
      <c r="ZZ319"/>
    </row>
    <row r="320" spans="1:702" s="18" customFormat="1">
      <c r="A320" s="16" t="s">
        <v>175</v>
      </c>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c r="KT320"/>
      <c r="KU320"/>
      <c r="KV320"/>
      <c r="KW320"/>
      <c r="KX320"/>
      <c r="KY320"/>
      <c r="KZ320"/>
      <c r="LA320"/>
      <c r="LB320"/>
      <c r="LC320"/>
      <c r="LD320"/>
      <c r="LE320"/>
      <c r="LF320"/>
      <c r="LG320"/>
      <c r="LH320"/>
      <c r="LI320"/>
      <c r="LJ320"/>
      <c r="LK320"/>
      <c r="LL320"/>
      <c r="LM320"/>
      <c r="LN320"/>
      <c r="LO320"/>
      <c r="LP320"/>
      <c r="LQ320"/>
      <c r="LR320"/>
      <c r="LS320"/>
      <c r="LT320"/>
      <c r="LU320"/>
      <c r="LV320"/>
      <c r="LW320"/>
      <c r="LX320"/>
      <c r="LY320"/>
      <c r="LZ320"/>
      <c r="MA320"/>
      <c r="MB320"/>
      <c r="MC320"/>
      <c r="MD320"/>
      <c r="ME320"/>
      <c r="MF320"/>
      <c r="MG320"/>
      <c r="MH320"/>
      <c r="MI320"/>
      <c r="MJ320"/>
      <c r="MK320"/>
      <c r="ML320"/>
      <c r="MM320"/>
      <c r="MN320"/>
      <c r="MO320"/>
      <c r="MP320"/>
      <c r="MQ320"/>
      <c r="MR320"/>
      <c r="MS320"/>
      <c r="MT320"/>
      <c r="MU320"/>
      <c r="MV320"/>
      <c r="MW320"/>
      <c r="MX320"/>
      <c r="MY320"/>
      <c r="MZ320"/>
      <c r="NA320"/>
      <c r="NB320"/>
      <c r="NC320"/>
      <c r="ND320"/>
      <c r="NE320"/>
      <c r="NF320"/>
      <c r="NG320"/>
      <c r="NH320"/>
      <c r="NI320"/>
      <c r="NJ320"/>
      <c r="NK320"/>
      <c r="NL320"/>
      <c r="NM320"/>
      <c r="NN320"/>
      <c r="NO320"/>
      <c r="NP320"/>
      <c r="NQ320"/>
      <c r="NR320"/>
      <c r="NS320"/>
      <c r="NT320"/>
      <c r="NU320"/>
      <c r="NV320"/>
      <c r="NW320"/>
      <c r="NX320"/>
      <c r="NY320"/>
      <c r="NZ320"/>
      <c r="OA320"/>
      <c r="OB320"/>
      <c r="OC320"/>
      <c r="OD320"/>
      <c r="OE320"/>
      <c r="OF320"/>
      <c r="OG320"/>
      <c r="OH320"/>
      <c r="OI320"/>
      <c r="OJ320"/>
      <c r="OK320"/>
      <c r="OL320"/>
      <c r="OM320"/>
      <c r="ON320"/>
      <c r="OO320"/>
      <c r="OP320"/>
      <c r="OQ320"/>
      <c r="OR320"/>
      <c r="OS320"/>
      <c r="OT320"/>
      <c r="OU320"/>
      <c r="OV320"/>
      <c r="OW320"/>
      <c r="OX320"/>
      <c r="OY320"/>
      <c r="OZ320"/>
      <c r="PA320"/>
      <c r="PB320"/>
      <c r="PC320"/>
      <c r="PD320"/>
      <c r="PE320"/>
      <c r="PF320"/>
      <c r="PG320"/>
      <c r="PH320"/>
      <c r="PI320"/>
      <c r="PJ320"/>
      <c r="PK320"/>
      <c r="PL320"/>
      <c r="PM320"/>
      <c r="PN320"/>
      <c r="PO320"/>
      <c r="PP320"/>
      <c r="PQ320"/>
      <c r="PR320"/>
      <c r="PS320"/>
      <c r="PT320"/>
      <c r="PU320"/>
      <c r="PV320"/>
      <c r="PW320"/>
      <c r="PX320"/>
      <c r="PY320"/>
      <c r="PZ320"/>
      <c r="QA320"/>
      <c r="QB320"/>
      <c r="QC320"/>
      <c r="QD320"/>
      <c r="QE320"/>
      <c r="QF320"/>
      <c r="QG320"/>
      <c r="QH320"/>
      <c r="QI320"/>
      <c r="QJ320"/>
      <c r="QK320"/>
      <c r="QL320"/>
      <c r="QM320"/>
      <c r="QN320"/>
      <c r="QO320"/>
      <c r="QP320"/>
      <c r="QQ320"/>
      <c r="QR320"/>
      <c r="QS320"/>
      <c r="QT320"/>
      <c r="QU320"/>
      <c r="QV320"/>
      <c r="QW320"/>
      <c r="QX320"/>
      <c r="QY320"/>
      <c r="QZ320"/>
      <c r="RA320"/>
      <c r="RB320"/>
      <c r="RC320"/>
      <c r="RD320"/>
      <c r="RE320"/>
      <c r="RF320"/>
      <c r="RG320"/>
      <c r="RH320"/>
      <c r="RI320"/>
      <c r="RJ320"/>
      <c r="RK320"/>
      <c r="RL320"/>
      <c r="RM320"/>
      <c r="RN320"/>
      <c r="RO320"/>
      <c r="RP320"/>
      <c r="RQ320"/>
      <c r="RR320"/>
      <c r="RS320"/>
      <c r="RT320"/>
      <c r="RU320"/>
      <c r="RV320"/>
      <c r="RW320"/>
      <c r="RX320"/>
      <c r="RY320"/>
      <c r="RZ320"/>
      <c r="SA320"/>
      <c r="SB320"/>
      <c r="SC320"/>
      <c r="SD320"/>
      <c r="SE320"/>
      <c r="SF320"/>
      <c r="SG320"/>
      <c r="SH320"/>
      <c r="SI320"/>
      <c r="SJ320"/>
      <c r="SK320"/>
      <c r="SL320"/>
      <c r="SM320"/>
      <c r="SN320"/>
      <c r="SO320"/>
      <c r="SP320"/>
      <c r="SQ320"/>
      <c r="SR320"/>
      <c r="SS320"/>
      <c r="ST320"/>
      <c r="SU320"/>
      <c r="SV320"/>
      <c r="SW320"/>
      <c r="SX320"/>
      <c r="SY320"/>
      <c r="SZ320"/>
      <c r="TA320"/>
      <c r="TB320"/>
      <c r="TC320"/>
      <c r="TD320"/>
      <c r="TE320"/>
      <c r="TF320"/>
      <c r="TG320"/>
      <c r="TH320"/>
      <c r="TI320"/>
      <c r="TJ320"/>
      <c r="TK320"/>
      <c r="TL320"/>
      <c r="TM320"/>
      <c r="TN320"/>
      <c r="TO320"/>
      <c r="TP320"/>
      <c r="TQ320"/>
      <c r="TR320"/>
      <c r="TS320"/>
      <c r="TT320"/>
      <c r="TU320"/>
      <c r="TV320"/>
      <c r="TW320"/>
      <c r="TX320"/>
      <c r="TY320"/>
      <c r="TZ320"/>
      <c r="UA320"/>
      <c r="UB320"/>
      <c r="UC320"/>
      <c r="UD320"/>
      <c r="UE320"/>
      <c r="UF320"/>
      <c r="UG320"/>
      <c r="UH320"/>
      <c r="UI320"/>
      <c r="UJ320"/>
      <c r="UK320"/>
      <c r="UL320"/>
      <c r="UM320"/>
      <c r="UN320"/>
      <c r="UO320"/>
      <c r="UP320"/>
      <c r="UQ320"/>
      <c r="UR320"/>
      <c r="US320"/>
      <c r="UT320"/>
      <c r="UU320"/>
      <c r="UV320"/>
      <c r="UW320"/>
      <c r="UX320"/>
      <c r="UY320"/>
      <c r="UZ320"/>
      <c r="VA320"/>
      <c r="VB320"/>
      <c r="VC320"/>
      <c r="VD320"/>
      <c r="VE320"/>
      <c r="VF320"/>
      <c r="VG320"/>
      <c r="VH320"/>
      <c r="VI320"/>
      <c r="VJ320"/>
      <c r="VK320"/>
      <c r="VL320"/>
      <c r="VM320"/>
      <c r="VN320"/>
      <c r="VO320"/>
      <c r="VP320"/>
      <c r="VQ320"/>
      <c r="VR320"/>
      <c r="VS320"/>
      <c r="VT320"/>
      <c r="VU320"/>
      <c r="VV320"/>
      <c r="VW320"/>
      <c r="VX320"/>
      <c r="VY320"/>
      <c r="VZ320"/>
      <c r="WA320"/>
      <c r="WB320"/>
      <c r="WC320"/>
      <c r="WD320"/>
      <c r="WE320"/>
      <c r="WF320"/>
      <c r="WG320"/>
      <c r="WH320"/>
      <c r="WI320"/>
      <c r="WJ320"/>
      <c r="WK320"/>
      <c r="WL320"/>
      <c r="WM320"/>
      <c r="WN320"/>
      <c r="WO320"/>
      <c r="WP320"/>
      <c r="WQ320"/>
      <c r="WR320"/>
      <c r="WS320"/>
      <c r="WT320"/>
      <c r="WU320"/>
      <c r="WV320"/>
      <c r="WW320"/>
      <c r="WX320"/>
      <c r="WY320"/>
      <c r="WZ320"/>
      <c r="XA320"/>
      <c r="XB320"/>
      <c r="XC320"/>
      <c r="XD320"/>
      <c r="XE320"/>
      <c r="XF320"/>
      <c r="XG320"/>
      <c r="XH320"/>
      <c r="XI320"/>
      <c r="XJ320"/>
      <c r="XK320"/>
      <c r="XL320"/>
      <c r="XM320"/>
      <c r="XN320"/>
      <c r="XO320"/>
      <c r="XP320"/>
      <c r="XQ320"/>
      <c r="XR320"/>
      <c r="XS320"/>
      <c r="XT320"/>
      <c r="XU320"/>
      <c r="XV320"/>
      <c r="XW320"/>
      <c r="XX320"/>
      <c r="XY320"/>
      <c r="XZ320"/>
      <c r="YA320"/>
      <c r="YB320"/>
      <c r="YC320"/>
      <c r="YD320"/>
      <c r="YE320"/>
      <c r="YF320"/>
      <c r="YG320"/>
      <c r="YH320"/>
      <c r="YI320"/>
      <c r="YJ320"/>
      <c r="YK320"/>
      <c r="YL320"/>
      <c r="YM320"/>
      <c r="YN320"/>
      <c r="YO320"/>
      <c r="YP320"/>
      <c r="YQ320"/>
      <c r="YR320"/>
      <c r="YS320"/>
      <c r="YT320"/>
      <c r="YU320"/>
      <c r="YV320"/>
      <c r="YW320"/>
      <c r="YX320"/>
      <c r="YY320"/>
      <c r="YZ320"/>
      <c r="ZA320"/>
      <c r="ZB320"/>
      <c r="ZC320"/>
      <c r="ZD320"/>
      <c r="ZE320"/>
      <c r="ZF320"/>
      <c r="ZG320"/>
      <c r="ZH320"/>
      <c r="ZI320"/>
      <c r="ZJ320"/>
      <c r="ZK320"/>
      <c r="ZL320"/>
      <c r="ZM320"/>
      <c r="ZN320"/>
      <c r="ZO320"/>
      <c r="ZP320"/>
      <c r="ZQ320"/>
      <c r="ZR320"/>
      <c r="ZS320"/>
      <c r="ZT320"/>
      <c r="ZU320"/>
      <c r="ZV320"/>
      <c r="ZW320"/>
      <c r="ZX320"/>
      <c r="ZY320"/>
      <c r="ZZ320"/>
    </row>
    <row r="321" spans="1:702" s="18" customFormat="1">
      <c r="A321" s="16" t="s">
        <v>68</v>
      </c>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c r="KT321"/>
      <c r="KU321"/>
      <c r="KV321"/>
      <c r="KW321"/>
      <c r="KX321"/>
      <c r="KY321"/>
      <c r="KZ321"/>
      <c r="LA321"/>
      <c r="LB321"/>
      <c r="LC321"/>
      <c r="LD321"/>
      <c r="LE321"/>
      <c r="LF321"/>
      <c r="LG321"/>
      <c r="LH321"/>
      <c r="LI321"/>
      <c r="LJ321"/>
      <c r="LK321"/>
      <c r="LL321"/>
      <c r="LM321"/>
      <c r="LN321"/>
      <c r="LO321"/>
      <c r="LP321"/>
      <c r="LQ321"/>
      <c r="LR321"/>
      <c r="LS321"/>
      <c r="LT321"/>
      <c r="LU321"/>
      <c r="LV321"/>
      <c r="LW321"/>
      <c r="LX321"/>
      <c r="LY321"/>
      <c r="LZ321"/>
      <c r="MA321"/>
      <c r="MB321"/>
      <c r="MC321"/>
      <c r="MD321"/>
      <c r="ME321"/>
      <c r="MF321"/>
      <c r="MG321"/>
      <c r="MH321"/>
      <c r="MI321"/>
      <c r="MJ321"/>
      <c r="MK321"/>
      <c r="ML321"/>
      <c r="MM321"/>
      <c r="MN321"/>
      <c r="MO321"/>
      <c r="MP321"/>
      <c r="MQ321"/>
      <c r="MR321"/>
      <c r="MS321"/>
      <c r="MT321"/>
      <c r="MU321"/>
      <c r="MV321"/>
      <c r="MW321"/>
      <c r="MX321"/>
      <c r="MY321"/>
      <c r="MZ321"/>
      <c r="NA321"/>
      <c r="NB321"/>
      <c r="NC321"/>
      <c r="ND321"/>
      <c r="NE321"/>
      <c r="NF321"/>
      <c r="NG321"/>
      <c r="NH321"/>
      <c r="NI321"/>
      <c r="NJ321"/>
      <c r="NK321"/>
      <c r="NL321"/>
      <c r="NM321"/>
      <c r="NN321"/>
      <c r="NO321"/>
      <c r="NP321"/>
      <c r="NQ321"/>
      <c r="NR321"/>
      <c r="NS321"/>
      <c r="NT321"/>
      <c r="NU321"/>
      <c r="NV321"/>
      <c r="NW321"/>
      <c r="NX321"/>
      <c r="NY321"/>
      <c r="NZ321"/>
      <c r="OA321"/>
      <c r="OB321"/>
      <c r="OC321"/>
      <c r="OD321"/>
      <c r="OE321"/>
      <c r="OF321"/>
      <c r="OG321"/>
      <c r="OH321"/>
      <c r="OI321"/>
      <c r="OJ321"/>
      <c r="OK321"/>
      <c r="OL321"/>
      <c r="OM321"/>
      <c r="ON321"/>
      <c r="OO321"/>
      <c r="OP321"/>
      <c r="OQ321"/>
      <c r="OR321"/>
      <c r="OS321"/>
      <c r="OT321"/>
      <c r="OU321"/>
      <c r="OV321"/>
      <c r="OW321"/>
      <c r="OX321"/>
      <c r="OY321"/>
      <c r="OZ321"/>
      <c r="PA321"/>
      <c r="PB321"/>
      <c r="PC321"/>
      <c r="PD321"/>
      <c r="PE321"/>
      <c r="PF321"/>
      <c r="PG321"/>
      <c r="PH321"/>
      <c r="PI321"/>
      <c r="PJ321"/>
      <c r="PK321"/>
      <c r="PL321"/>
      <c r="PM321"/>
      <c r="PN321"/>
      <c r="PO321"/>
      <c r="PP321"/>
      <c r="PQ321"/>
      <c r="PR321"/>
      <c r="PS321"/>
      <c r="PT321"/>
      <c r="PU321"/>
      <c r="PV321"/>
      <c r="PW321"/>
      <c r="PX321"/>
      <c r="PY321"/>
      <c r="PZ321"/>
      <c r="QA321"/>
      <c r="QB321"/>
      <c r="QC321"/>
      <c r="QD321"/>
      <c r="QE321"/>
      <c r="QF321"/>
      <c r="QG321"/>
      <c r="QH321"/>
      <c r="QI321"/>
      <c r="QJ321"/>
      <c r="QK321"/>
      <c r="QL321"/>
      <c r="QM321"/>
      <c r="QN321"/>
      <c r="QO321"/>
      <c r="QP321"/>
      <c r="QQ321"/>
      <c r="QR321"/>
      <c r="QS321"/>
      <c r="QT321"/>
      <c r="QU321"/>
      <c r="QV321"/>
      <c r="QW321"/>
      <c r="QX321"/>
      <c r="QY321"/>
      <c r="QZ321"/>
      <c r="RA321"/>
      <c r="RB321"/>
      <c r="RC321"/>
      <c r="RD321"/>
      <c r="RE321"/>
      <c r="RF321"/>
      <c r="RG321"/>
      <c r="RH321"/>
      <c r="RI321"/>
      <c r="RJ321"/>
      <c r="RK321"/>
      <c r="RL321"/>
      <c r="RM321"/>
      <c r="RN321"/>
      <c r="RO321"/>
      <c r="RP321"/>
      <c r="RQ321"/>
      <c r="RR321"/>
      <c r="RS321"/>
      <c r="RT321"/>
      <c r="RU321"/>
      <c r="RV321"/>
      <c r="RW321"/>
      <c r="RX321"/>
      <c r="RY321"/>
      <c r="RZ321"/>
      <c r="SA321"/>
      <c r="SB321"/>
      <c r="SC321"/>
      <c r="SD321"/>
      <c r="SE321"/>
      <c r="SF321"/>
      <c r="SG321"/>
      <c r="SH321"/>
      <c r="SI321"/>
      <c r="SJ321"/>
      <c r="SK321"/>
      <c r="SL321"/>
      <c r="SM321"/>
      <c r="SN321"/>
      <c r="SO321"/>
      <c r="SP321"/>
      <c r="SQ321"/>
      <c r="SR321"/>
      <c r="SS321"/>
      <c r="ST321"/>
      <c r="SU321"/>
      <c r="SV321"/>
      <c r="SW321"/>
      <c r="SX321"/>
      <c r="SY321"/>
      <c r="SZ321"/>
      <c r="TA321"/>
      <c r="TB321"/>
      <c r="TC321"/>
      <c r="TD321"/>
      <c r="TE321"/>
      <c r="TF321"/>
      <c r="TG321"/>
      <c r="TH321"/>
      <c r="TI321"/>
      <c r="TJ321"/>
      <c r="TK321"/>
      <c r="TL321"/>
      <c r="TM321"/>
      <c r="TN321"/>
      <c r="TO321"/>
      <c r="TP321"/>
      <c r="TQ321"/>
      <c r="TR321"/>
      <c r="TS321"/>
      <c r="TT321"/>
      <c r="TU321"/>
      <c r="TV321"/>
      <c r="TW321"/>
      <c r="TX321"/>
      <c r="TY321"/>
      <c r="TZ321"/>
      <c r="UA321"/>
      <c r="UB321"/>
      <c r="UC321"/>
      <c r="UD321"/>
      <c r="UE321"/>
      <c r="UF321"/>
      <c r="UG321"/>
      <c r="UH321"/>
      <c r="UI321"/>
      <c r="UJ321"/>
      <c r="UK321"/>
      <c r="UL321"/>
      <c r="UM321"/>
      <c r="UN321"/>
      <c r="UO321"/>
      <c r="UP321"/>
      <c r="UQ321"/>
      <c r="UR321"/>
      <c r="US321"/>
      <c r="UT321"/>
      <c r="UU321"/>
      <c r="UV321"/>
      <c r="UW321"/>
      <c r="UX321"/>
      <c r="UY321"/>
      <c r="UZ321"/>
      <c r="VA321"/>
      <c r="VB321"/>
      <c r="VC321"/>
      <c r="VD321"/>
      <c r="VE321"/>
      <c r="VF321"/>
      <c r="VG321"/>
      <c r="VH321"/>
      <c r="VI321"/>
      <c r="VJ321"/>
      <c r="VK321"/>
      <c r="VL321"/>
      <c r="VM321"/>
      <c r="VN321"/>
      <c r="VO321"/>
      <c r="VP321"/>
      <c r="VQ321"/>
      <c r="VR321"/>
      <c r="VS321"/>
      <c r="VT321"/>
      <c r="VU321"/>
      <c r="VV321"/>
      <c r="VW321"/>
      <c r="VX321"/>
      <c r="VY321"/>
      <c r="VZ321"/>
      <c r="WA321"/>
      <c r="WB321"/>
      <c r="WC321"/>
      <c r="WD321"/>
      <c r="WE321"/>
      <c r="WF321"/>
      <c r="WG321"/>
      <c r="WH321"/>
      <c r="WI321"/>
      <c r="WJ321"/>
      <c r="WK321"/>
      <c r="WL321"/>
      <c r="WM321"/>
      <c r="WN321"/>
      <c r="WO321"/>
      <c r="WP321"/>
      <c r="WQ321"/>
      <c r="WR321"/>
      <c r="WS321"/>
      <c r="WT321"/>
      <c r="WU321"/>
      <c r="WV321"/>
      <c r="WW321"/>
      <c r="WX321"/>
      <c r="WY321"/>
      <c r="WZ321"/>
      <c r="XA321"/>
      <c r="XB321"/>
      <c r="XC321"/>
      <c r="XD321"/>
      <c r="XE321"/>
      <c r="XF321"/>
      <c r="XG321"/>
      <c r="XH321"/>
      <c r="XI321"/>
      <c r="XJ321"/>
      <c r="XK321"/>
      <c r="XL321"/>
      <c r="XM321"/>
      <c r="XN321"/>
      <c r="XO321"/>
      <c r="XP321"/>
      <c r="XQ321"/>
      <c r="XR321"/>
      <c r="XS321"/>
      <c r="XT321"/>
      <c r="XU321"/>
      <c r="XV321"/>
      <c r="XW321"/>
      <c r="XX321"/>
      <c r="XY321"/>
      <c r="XZ321"/>
      <c r="YA321"/>
      <c r="YB321"/>
      <c r="YC321"/>
      <c r="YD321"/>
      <c r="YE321"/>
      <c r="YF321"/>
      <c r="YG321"/>
      <c r="YH321"/>
      <c r="YI321"/>
      <c r="YJ321"/>
      <c r="YK321"/>
      <c r="YL321"/>
      <c r="YM321"/>
      <c r="YN321"/>
      <c r="YO321"/>
      <c r="YP321"/>
      <c r="YQ321"/>
      <c r="YR321"/>
      <c r="YS321"/>
      <c r="YT321"/>
      <c r="YU321"/>
      <c r="YV321"/>
      <c r="YW321"/>
      <c r="YX321"/>
      <c r="YY321"/>
      <c r="YZ321"/>
      <c r="ZA321"/>
      <c r="ZB321"/>
      <c r="ZC321"/>
      <c r="ZD321"/>
      <c r="ZE321"/>
      <c r="ZF321"/>
      <c r="ZG321"/>
      <c r="ZH321"/>
      <c r="ZI321"/>
      <c r="ZJ321"/>
      <c r="ZK321"/>
      <c r="ZL321"/>
      <c r="ZM321"/>
      <c r="ZN321"/>
      <c r="ZO321"/>
      <c r="ZP321"/>
      <c r="ZQ321"/>
      <c r="ZR321"/>
      <c r="ZS321"/>
      <c r="ZT321"/>
      <c r="ZU321"/>
      <c r="ZV321"/>
      <c r="ZW321"/>
      <c r="ZX321"/>
      <c r="ZY321"/>
      <c r="ZZ321"/>
    </row>
    <row r="322" spans="1:702" s="18" customFormat="1">
      <c r="A322" s="16" t="s">
        <v>69</v>
      </c>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c r="KT322"/>
      <c r="KU322"/>
      <c r="KV322"/>
      <c r="KW322"/>
      <c r="KX322"/>
      <c r="KY322"/>
      <c r="KZ322"/>
      <c r="LA322"/>
      <c r="LB322"/>
      <c r="LC322"/>
      <c r="LD322"/>
      <c r="LE322"/>
      <c r="LF322"/>
      <c r="LG322"/>
      <c r="LH322"/>
      <c r="LI322"/>
      <c r="LJ322"/>
      <c r="LK322"/>
      <c r="LL322"/>
      <c r="LM322"/>
      <c r="LN322"/>
      <c r="LO322"/>
      <c r="LP322"/>
      <c r="LQ322"/>
      <c r="LR322"/>
      <c r="LS322"/>
      <c r="LT322"/>
      <c r="LU322"/>
      <c r="LV322"/>
      <c r="LW322"/>
      <c r="LX322"/>
      <c r="LY322"/>
      <c r="LZ322"/>
      <c r="MA322"/>
      <c r="MB322"/>
      <c r="MC322"/>
      <c r="MD322"/>
      <c r="ME322"/>
      <c r="MF322"/>
      <c r="MG322"/>
      <c r="MH322"/>
      <c r="MI322"/>
      <c r="MJ322"/>
      <c r="MK322"/>
      <c r="ML322"/>
      <c r="MM322"/>
      <c r="MN322"/>
      <c r="MO322"/>
      <c r="MP322"/>
      <c r="MQ322"/>
      <c r="MR322"/>
      <c r="MS322"/>
      <c r="MT322"/>
      <c r="MU322"/>
      <c r="MV322"/>
      <c r="MW322"/>
      <c r="MX322"/>
      <c r="MY322"/>
      <c r="MZ322"/>
      <c r="NA322"/>
      <c r="NB322"/>
      <c r="NC322"/>
      <c r="ND322"/>
      <c r="NE322"/>
      <c r="NF322"/>
      <c r="NG322"/>
      <c r="NH322"/>
      <c r="NI322"/>
      <c r="NJ322"/>
      <c r="NK322"/>
      <c r="NL322"/>
      <c r="NM322"/>
      <c r="NN322"/>
      <c r="NO322"/>
      <c r="NP322"/>
      <c r="NQ322"/>
      <c r="NR322"/>
      <c r="NS322"/>
      <c r="NT322"/>
      <c r="NU322"/>
      <c r="NV322"/>
      <c r="NW322"/>
      <c r="NX322"/>
      <c r="NY322"/>
      <c r="NZ322"/>
      <c r="OA322"/>
      <c r="OB322"/>
      <c r="OC322"/>
      <c r="OD322"/>
      <c r="OE322"/>
      <c r="OF322"/>
      <c r="OG322"/>
      <c r="OH322"/>
      <c r="OI322"/>
      <c r="OJ322"/>
      <c r="OK322"/>
      <c r="OL322"/>
      <c r="OM322"/>
      <c r="ON322"/>
      <c r="OO322"/>
      <c r="OP322"/>
      <c r="OQ322"/>
      <c r="OR322"/>
      <c r="OS322"/>
      <c r="OT322"/>
      <c r="OU322"/>
      <c r="OV322"/>
      <c r="OW322"/>
      <c r="OX322"/>
      <c r="OY322"/>
      <c r="OZ322"/>
      <c r="PA322"/>
      <c r="PB322"/>
      <c r="PC322"/>
      <c r="PD322"/>
      <c r="PE322"/>
      <c r="PF322"/>
      <c r="PG322"/>
      <c r="PH322"/>
      <c r="PI322"/>
      <c r="PJ322"/>
      <c r="PK322"/>
      <c r="PL322"/>
      <c r="PM322"/>
      <c r="PN322"/>
      <c r="PO322"/>
      <c r="PP322"/>
      <c r="PQ322"/>
      <c r="PR322"/>
      <c r="PS322"/>
      <c r="PT322"/>
      <c r="PU322"/>
      <c r="PV322"/>
      <c r="PW322"/>
      <c r="PX322"/>
      <c r="PY322"/>
      <c r="PZ322"/>
      <c r="QA322"/>
      <c r="QB322"/>
      <c r="QC322"/>
      <c r="QD322"/>
      <c r="QE322"/>
      <c r="QF322"/>
      <c r="QG322"/>
      <c r="QH322"/>
      <c r="QI322"/>
      <c r="QJ322"/>
      <c r="QK322"/>
      <c r="QL322"/>
      <c r="QM322"/>
      <c r="QN322"/>
      <c r="QO322"/>
      <c r="QP322"/>
      <c r="QQ322"/>
      <c r="QR322"/>
      <c r="QS322"/>
      <c r="QT322"/>
      <c r="QU322"/>
      <c r="QV322"/>
      <c r="QW322"/>
      <c r="QX322"/>
      <c r="QY322"/>
      <c r="QZ322"/>
      <c r="RA322"/>
      <c r="RB322"/>
      <c r="RC322"/>
      <c r="RD322"/>
      <c r="RE322"/>
      <c r="RF322"/>
      <c r="RG322"/>
      <c r="RH322"/>
      <c r="RI322"/>
      <c r="RJ322"/>
      <c r="RK322"/>
      <c r="RL322"/>
      <c r="RM322"/>
      <c r="RN322"/>
      <c r="RO322"/>
      <c r="RP322"/>
      <c r="RQ322"/>
      <c r="RR322"/>
      <c r="RS322"/>
      <c r="RT322"/>
      <c r="RU322"/>
      <c r="RV322"/>
      <c r="RW322"/>
      <c r="RX322"/>
      <c r="RY322"/>
      <c r="RZ322"/>
      <c r="SA322"/>
      <c r="SB322"/>
      <c r="SC322"/>
      <c r="SD322"/>
      <c r="SE322"/>
      <c r="SF322"/>
      <c r="SG322"/>
      <c r="SH322"/>
      <c r="SI322"/>
      <c r="SJ322"/>
      <c r="SK322"/>
      <c r="SL322"/>
      <c r="SM322"/>
      <c r="SN322"/>
      <c r="SO322"/>
      <c r="SP322"/>
      <c r="SQ322"/>
      <c r="SR322"/>
      <c r="SS322"/>
      <c r="ST322"/>
      <c r="SU322"/>
      <c r="SV322"/>
      <c r="SW322"/>
      <c r="SX322"/>
      <c r="SY322"/>
      <c r="SZ322"/>
      <c r="TA322"/>
      <c r="TB322"/>
      <c r="TC322"/>
      <c r="TD322"/>
      <c r="TE322"/>
      <c r="TF322"/>
      <c r="TG322"/>
      <c r="TH322"/>
      <c r="TI322"/>
      <c r="TJ322"/>
      <c r="TK322"/>
      <c r="TL322"/>
      <c r="TM322"/>
      <c r="TN322"/>
      <c r="TO322"/>
      <c r="TP322"/>
      <c r="TQ322"/>
      <c r="TR322"/>
      <c r="TS322"/>
      <c r="TT322"/>
      <c r="TU322"/>
      <c r="TV322"/>
      <c r="TW322"/>
      <c r="TX322"/>
      <c r="TY322"/>
      <c r="TZ322"/>
      <c r="UA322"/>
      <c r="UB322"/>
      <c r="UC322"/>
      <c r="UD322"/>
      <c r="UE322"/>
      <c r="UF322"/>
      <c r="UG322"/>
      <c r="UH322"/>
      <c r="UI322"/>
      <c r="UJ322"/>
      <c r="UK322"/>
      <c r="UL322"/>
      <c r="UM322"/>
      <c r="UN322"/>
      <c r="UO322"/>
      <c r="UP322"/>
      <c r="UQ322"/>
      <c r="UR322"/>
      <c r="US322"/>
      <c r="UT322"/>
      <c r="UU322"/>
      <c r="UV322"/>
      <c r="UW322"/>
      <c r="UX322"/>
      <c r="UY322"/>
      <c r="UZ322"/>
      <c r="VA322"/>
      <c r="VB322"/>
      <c r="VC322"/>
      <c r="VD322"/>
      <c r="VE322"/>
      <c r="VF322"/>
      <c r="VG322"/>
      <c r="VH322"/>
      <c r="VI322"/>
      <c r="VJ322"/>
      <c r="VK322"/>
      <c r="VL322"/>
      <c r="VM322"/>
      <c r="VN322"/>
      <c r="VO322"/>
      <c r="VP322"/>
      <c r="VQ322"/>
      <c r="VR322"/>
      <c r="VS322"/>
      <c r="VT322"/>
      <c r="VU322"/>
      <c r="VV322"/>
      <c r="VW322"/>
      <c r="VX322"/>
      <c r="VY322"/>
      <c r="VZ322"/>
      <c r="WA322"/>
      <c r="WB322"/>
      <c r="WC322"/>
      <c r="WD322"/>
      <c r="WE322"/>
      <c r="WF322"/>
      <c r="WG322"/>
      <c r="WH322"/>
      <c r="WI322"/>
      <c r="WJ322"/>
      <c r="WK322"/>
      <c r="WL322"/>
      <c r="WM322"/>
      <c r="WN322"/>
      <c r="WO322"/>
      <c r="WP322"/>
      <c r="WQ322"/>
      <c r="WR322"/>
      <c r="WS322"/>
      <c r="WT322"/>
      <c r="WU322"/>
      <c r="WV322"/>
      <c r="WW322"/>
      <c r="WX322"/>
      <c r="WY322"/>
      <c r="WZ322"/>
      <c r="XA322"/>
      <c r="XB322"/>
      <c r="XC322"/>
      <c r="XD322"/>
      <c r="XE322"/>
      <c r="XF322"/>
      <c r="XG322"/>
      <c r="XH322"/>
      <c r="XI322"/>
      <c r="XJ322"/>
      <c r="XK322"/>
      <c r="XL322"/>
      <c r="XM322"/>
      <c r="XN322"/>
      <c r="XO322"/>
      <c r="XP322"/>
      <c r="XQ322"/>
      <c r="XR322"/>
      <c r="XS322"/>
      <c r="XT322"/>
      <c r="XU322"/>
      <c r="XV322"/>
      <c r="XW322"/>
      <c r="XX322"/>
      <c r="XY322"/>
      <c r="XZ322"/>
      <c r="YA322"/>
      <c r="YB322"/>
      <c r="YC322"/>
      <c r="YD322"/>
      <c r="YE322"/>
      <c r="YF322"/>
      <c r="YG322"/>
      <c r="YH322"/>
      <c r="YI322"/>
      <c r="YJ322"/>
      <c r="YK322"/>
      <c r="YL322"/>
      <c r="YM322"/>
      <c r="YN322"/>
      <c r="YO322"/>
      <c r="YP322"/>
      <c r="YQ322"/>
      <c r="YR322"/>
      <c r="YS322"/>
      <c r="YT322"/>
      <c r="YU322"/>
      <c r="YV322"/>
      <c r="YW322"/>
      <c r="YX322"/>
      <c r="YY322"/>
      <c r="YZ322"/>
      <c r="ZA322"/>
      <c r="ZB322"/>
      <c r="ZC322"/>
      <c r="ZD322"/>
      <c r="ZE322"/>
      <c r="ZF322"/>
      <c r="ZG322"/>
      <c r="ZH322"/>
      <c r="ZI322"/>
      <c r="ZJ322"/>
      <c r="ZK322"/>
      <c r="ZL322"/>
      <c r="ZM322"/>
      <c r="ZN322"/>
      <c r="ZO322"/>
      <c r="ZP322"/>
      <c r="ZQ322"/>
      <c r="ZR322"/>
      <c r="ZS322"/>
      <c r="ZT322"/>
      <c r="ZU322"/>
      <c r="ZV322"/>
      <c r="ZW322"/>
      <c r="ZX322"/>
      <c r="ZY322"/>
      <c r="ZZ322"/>
    </row>
    <row r="323" spans="1:702" s="18" customFormat="1">
      <c r="A323" s="16" t="s">
        <v>189</v>
      </c>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c r="KT323"/>
      <c r="KU323"/>
      <c r="KV323"/>
      <c r="KW323"/>
      <c r="KX323"/>
      <c r="KY323"/>
      <c r="KZ323"/>
      <c r="LA323"/>
      <c r="LB323"/>
      <c r="LC323"/>
      <c r="LD323"/>
      <c r="LE323"/>
      <c r="LF323"/>
      <c r="LG323"/>
      <c r="LH323"/>
      <c r="LI323"/>
      <c r="LJ323"/>
      <c r="LK323"/>
      <c r="LL323"/>
      <c r="LM323"/>
      <c r="LN323"/>
      <c r="LO323"/>
      <c r="LP323"/>
      <c r="LQ323"/>
      <c r="LR323"/>
      <c r="LS323"/>
      <c r="LT323"/>
      <c r="LU323"/>
      <c r="LV323"/>
      <c r="LW323"/>
      <c r="LX323"/>
      <c r="LY323"/>
      <c r="LZ323"/>
      <c r="MA323"/>
      <c r="MB323"/>
      <c r="MC323"/>
      <c r="MD323"/>
      <c r="ME323"/>
      <c r="MF323"/>
      <c r="MG323"/>
      <c r="MH323"/>
      <c r="MI323"/>
      <c r="MJ323"/>
      <c r="MK323"/>
      <c r="ML323"/>
      <c r="MM323"/>
      <c r="MN323"/>
      <c r="MO323"/>
      <c r="MP323"/>
      <c r="MQ323"/>
      <c r="MR323"/>
      <c r="MS323"/>
      <c r="MT323"/>
      <c r="MU323"/>
      <c r="MV323"/>
      <c r="MW323"/>
      <c r="MX323"/>
      <c r="MY323"/>
      <c r="MZ323"/>
      <c r="NA323"/>
      <c r="NB323"/>
      <c r="NC323"/>
      <c r="ND323"/>
      <c r="NE323"/>
      <c r="NF323"/>
      <c r="NG323"/>
      <c r="NH323"/>
      <c r="NI323"/>
      <c r="NJ323"/>
      <c r="NK323"/>
      <c r="NL323"/>
      <c r="NM323"/>
      <c r="NN323"/>
      <c r="NO323"/>
      <c r="NP323"/>
      <c r="NQ323"/>
      <c r="NR323"/>
      <c r="NS323"/>
      <c r="NT323"/>
      <c r="NU323"/>
      <c r="NV323"/>
      <c r="NW323"/>
      <c r="NX323"/>
      <c r="NY323"/>
      <c r="NZ323"/>
      <c r="OA323"/>
      <c r="OB323"/>
      <c r="OC323"/>
      <c r="OD323"/>
      <c r="OE323"/>
      <c r="OF323"/>
      <c r="OG323"/>
      <c r="OH323"/>
      <c r="OI323"/>
      <c r="OJ323"/>
      <c r="OK323"/>
      <c r="OL323"/>
      <c r="OM323"/>
      <c r="ON323"/>
      <c r="OO323"/>
      <c r="OP323"/>
      <c r="OQ323"/>
      <c r="OR323"/>
      <c r="OS323"/>
      <c r="OT323"/>
      <c r="OU323"/>
      <c r="OV323"/>
      <c r="OW323"/>
      <c r="OX323"/>
      <c r="OY323"/>
      <c r="OZ323"/>
      <c r="PA323"/>
      <c r="PB323"/>
      <c r="PC323"/>
      <c r="PD323"/>
      <c r="PE323"/>
      <c r="PF323"/>
      <c r="PG323"/>
      <c r="PH323"/>
      <c r="PI323"/>
      <c r="PJ323"/>
      <c r="PK323"/>
      <c r="PL323"/>
      <c r="PM323"/>
      <c r="PN323"/>
      <c r="PO323"/>
      <c r="PP323"/>
      <c r="PQ323"/>
      <c r="PR323"/>
      <c r="PS323"/>
      <c r="PT323"/>
      <c r="PU323"/>
      <c r="PV323"/>
      <c r="PW323"/>
      <c r="PX323"/>
      <c r="PY323"/>
      <c r="PZ323"/>
      <c r="QA323"/>
      <c r="QB323"/>
      <c r="QC323"/>
      <c r="QD323"/>
      <c r="QE323"/>
      <c r="QF323"/>
      <c r="QG323"/>
      <c r="QH323"/>
      <c r="QI323"/>
      <c r="QJ323"/>
      <c r="QK323"/>
      <c r="QL323"/>
      <c r="QM323"/>
      <c r="QN323"/>
      <c r="QO323"/>
      <c r="QP323"/>
      <c r="QQ323"/>
      <c r="QR323"/>
      <c r="QS323"/>
      <c r="QT323"/>
      <c r="QU323"/>
      <c r="QV323"/>
      <c r="QW323"/>
      <c r="QX323"/>
      <c r="QY323"/>
      <c r="QZ323"/>
      <c r="RA323"/>
      <c r="RB323"/>
      <c r="RC323"/>
      <c r="RD323"/>
      <c r="RE323"/>
      <c r="RF323"/>
      <c r="RG323"/>
      <c r="RH323"/>
      <c r="RI323"/>
      <c r="RJ323"/>
      <c r="RK323"/>
      <c r="RL323"/>
      <c r="RM323"/>
      <c r="RN323"/>
      <c r="RO323"/>
      <c r="RP323"/>
      <c r="RQ323"/>
      <c r="RR323"/>
      <c r="RS323"/>
      <c r="RT323"/>
      <c r="RU323"/>
      <c r="RV323"/>
      <c r="RW323"/>
      <c r="RX323"/>
      <c r="RY323"/>
      <c r="RZ323"/>
      <c r="SA323"/>
      <c r="SB323"/>
      <c r="SC323"/>
      <c r="SD323"/>
      <c r="SE323"/>
      <c r="SF323"/>
      <c r="SG323"/>
      <c r="SH323"/>
      <c r="SI323"/>
      <c r="SJ323"/>
      <c r="SK323"/>
      <c r="SL323"/>
      <c r="SM323"/>
      <c r="SN323"/>
      <c r="SO323"/>
      <c r="SP323"/>
      <c r="SQ323"/>
      <c r="SR323"/>
      <c r="SS323"/>
      <c r="ST323"/>
      <c r="SU323"/>
      <c r="SV323"/>
      <c r="SW323"/>
      <c r="SX323"/>
      <c r="SY323"/>
      <c r="SZ323"/>
      <c r="TA323"/>
      <c r="TB323"/>
      <c r="TC323"/>
      <c r="TD323"/>
      <c r="TE323"/>
      <c r="TF323"/>
      <c r="TG323"/>
      <c r="TH323"/>
      <c r="TI323"/>
      <c r="TJ323"/>
      <c r="TK323"/>
      <c r="TL323"/>
      <c r="TM323"/>
      <c r="TN323"/>
      <c r="TO323"/>
      <c r="TP323"/>
      <c r="TQ323"/>
      <c r="TR323"/>
      <c r="TS323"/>
      <c r="TT323"/>
      <c r="TU323"/>
      <c r="TV323"/>
      <c r="TW323"/>
      <c r="TX323"/>
      <c r="TY323"/>
      <c r="TZ323"/>
      <c r="UA323"/>
      <c r="UB323"/>
      <c r="UC323"/>
      <c r="UD323"/>
      <c r="UE323"/>
      <c r="UF323"/>
      <c r="UG323"/>
      <c r="UH323"/>
      <c r="UI323"/>
      <c r="UJ323"/>
      <c r="UK323"/>
      <c r="UL323"/>
      <c r="UM323"/>
      <c r="UN323"/>
      <c r="UO323"/>
      <c r="UP323"/>
      <c r="UQ323"/>
      <c r="UR323"/>
      <c r="US323"/>
      <c r="UT323"/>
      <c r="UU323"/>
      <c r="UV323"/>
      <c r="UW323"/>
      <c r="UX323"/>
      <c r="UY323"/>
      <c r="UZ323"/>
      <c r="VA323"/>
      <c r="VB323"/>
      <c r="VC323"/>
      <c r="VD323"/>
      <c r="VE323"/>
      <c r="VF323"/>
      <c r="VG323"/>
      <c r="VH323"/>
      <c r="VI323"/>
      <c r="VJ323"/>
      <c r="VK323"/>
      <c r="VL323"/>
      <c r="VM323"/>
      <c r="VN323"/>
      <c r="VO323"/>
      <c r="VP323"/>
      <c r="VQ323"/>
      <c r="VR323"/>
      <c r="VS323"/>
      <c r="VT323"/>
      <c r="VU323"/>
      <c r="VV323"/>
      <c r="VW323"/>
      <c r="VX323"/>
      <c r="VY323"/>
      <c r="VZ323"/>
      <c r="WA323"/>
      <c r="WB323"/>
      <c r="WC323"/>
      <c r="WD323"/>
      <c r="WE323"/>
      <c r="WF323"/>
      <c r="WG323"/>
      <c r="WH323"/>
      <c r="WI323"/>
      <c r="WJ323"/>
      <c r="WK323"/>
      <c r="WL323"/>
      <c r="WM323"/>
      <c r="WN323"/>
      <c r="WO323"/>
      <c r="WP323"/>
      <c r="WQ323"/>
      <c r="WR323"/>
      <c r="WS323"/>
      <c r="WT323"/>
      <c r="WU323"/>
      <c r="WV323"/>
      <c r="WW323"/>
      <c r="WX323"/>
      <c r="WY323"/>
      <c r="WZ323"/>
      <c r="XA323"/>
      <c r="XB323"/>
      <c r="XC323"/>
      <c r="XD323"/>
      <c r="XE323"/>
      <c r="XF323"/>
      <c r="XG323"/>
      <c r="XH323"/>
      <c r="XI323"/>
      <c r="XJ323"/>
      <c r="XK323"/>
      <c r="XL323"/>
      <c r="XM323"/>
      <c r="XN323"/>
      <c r="XO323"/>
      <c r="XP323"/>
      <c r="XQ323"/>
      <c r="XR323"/>
      <c r="XS323"/>
      <c r="XT323"/>
      <c r="XU323"/>
      <c r="XV323"/>
      <c r="XW323"/>
      <c r="XX323"/>
      <c r="XY323"/>
      <c r="XZ323"/>
      <c r="YA323"/>
      <c r="YB323"/>
      <c r="YC323"/>
      <c r="YD323"/>
      <c r="YE323"/>
      <c r="YF323"/>
      <c r="YG323"/>
      <c r="YH323"/>
      <c r="YI323"/>
      <c r="YJ323"/>
      <c r="YK323"/>
      <c r="YL323"/>
      <c r="YM323"/>
      <c r="YN323"/>
      <c r="YO323"/>
      <c r="YP323"/>
      <c r="YQ323"/>
      <c r="YR323"/>
      <c r="YS323"/>
      <c r="YT323"/>
      <c r="YU323"/>
      <c r="YV323"/>
      <c r="YW323"/>
      <c r="YX323"/>
      <c r="YY323"/>
      <c r="YZ323"/>
      <c r="ZA323"/>
      <c r="ZB323"/>
      <c r="ZC323"/>
      <c r="ZD323"/>
      <c r="ZE323"/>
      <c r="ZF323"/>
      <c r="ZG323"/>
      <c r="ZH323"/>
      <c r="ZI323"/>
      <c r="ZJ323"/>
      <c r="ZK323"/>
      <c r="ZL323"/>
      <c r="ZM323"/>
      <c r="ZN323"/>
      <c r="ZO323"/>
      <c r="ZP323"/>
      <c r="ZQ323"/>
      <c r="ZR323"/>
      <c r="ZS323"/>
      <c r="ZT323"/>
      <c r="ZU323"/>
      <c r="ZV323"/>
      <c r="ZW323"/>
      <c r="ZX323"/>
      <c r="ZY323"/>
      <c r="ZZ323"/>
    </row>
    <row r="324" spans="1:702" s="18" customFormat="1">
      <c r="A324" s="63" t="s">
        <v>326</v>
      </c>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c r="KT324"/>
      <c r="KU324"/>
      <c r="KV324"/>
      <c r="KW324"/>
      <c r="KX324"/>
      <c r="KY324"/>
      <c r="KZ324"/>
      <c r="LA324"/>
      <c r="LB324"/>
      <c r="LC324"/>
      <c r="LD324"/>
      <c r="LE324"/>
      <c r="LF324"/>
      <c r="LG324"/>
      <c r="LH324"/>
      <c r="LI324"/>
      <c r="LJ324"/>
      <c r="LK324"/>
      <c r="LL324"/>
      <c r="LM324"/>
      <c r="LN324"/>
      <c r="LO324"/>
      <c r="LP324"/>
      <c r="LQ324"/>
      <c r="LR324"/>
      <c r="LS324"/>
      <c r="LT324"/>
      <c r="LU324"/>
      <c r="LV324"/>
      <c r="LW324"/>
      <c r="LX324"/>
      <c r="LY324"/>
      <c r="LZ324"/>
      <c r="MA324"/>
      <c r="MB324"/>
      <c r="MC324"/>
      <c r="MD324"/>
      <c r="ME324"/>
      <c r="MF324"/>
      <c r="MG324"/>
      <c r="MH324"/>
      <c r="MI324"/>
      <c r="MJ324"/>
      <c r="MK324"/>
      <c r="ML324"/>
      <c r="MM324"/>
      <c r="MN324"/>
      <c r="MO324"/>
      <c r="MP324"/>
      <c r="MQ324"/>
      <c r="MR324"/>
      <c r="MS324"/>
      <c r="MT324"/>
      <c r="MU324"/>
      <c r="MV324"/>
      <c r="MW324"/>
      <c r="MX324"/>
      <c r="MY324"/>
      <c r="MZ324"/>
      <c r="NA324"/>
      <c r="NB324"/>
      <c r="NC324"/>
      <c r="ND324"/>
      <c r="NE324"/>
      <c r="NF324"/>
      <c r="NG324"/>
      <c r="NH324"/>
      <c r="NI324"/>
      <c r="NJ324"/>
      <c r="NK324"/>
      <c r="NL324"/>
      <c r="NM324"/>
      <c r="NN324"/>
      <c r="NO324"/>
      <c r="NP324"/>
      <c r="NQ324"/>
      <c r="NR324"/>
      <c r="NS324"/>
      <c r="NT324"/>
      <c r="NU324"/>
      <c r="NV324"/>
      <c r="NW324"/>
      <c r="NX324"/>
      <c r="NY324"/>
      <c r="NZ324"/>
      <c r="OA324"/>
      <c r="OB324"/>
      <c r="OC324"/>
      <c r="OD324"/>
      <c r="OE324"/>
      <c r="OF324"/>
      <c r="OG324"/>
      <c r="OH324"/>
      <c r="OI324"/>
      <c r="OJ324"/>
      <c r="OK324"/>
      <c r="OL324"/>
      <c r="OM324"/>
      <c r="ON324"/>
      <c r="OO324"/>
      <c r="OP324"/>
      <c r="OQ324"/>
      <c r="OR324"/>
      <c r="OS324"/>
      <c r="OT324"/>
      <c r="OU324"/>
      <c r="OV324"/>
      <c r="OW324"/>
      <c r="OX324"/>
      <c r="OY324"/>
      <c r="OZ324"/>
      <c r="PA324"/>
      <c r="PB324"/>
      <c r="PC324"/>
      <c r="PD324"/>
      <c r="PE324"/>
      <c r="PF324"/>
      <c r="PG324"/>
      <c r="PH324"/>
      <c r="PI324"/>
      <c r="PJ324"/>
      <c r="PK324"/>
      <c r="PL324"/>
      <c r="PM324"/>
      <c r="PN324"/>
      <c r="PO324"/>
      <c r="PP324"/>
      <c r="PQ324"/>
      <c r="PR324"/>
      <c r="PS324"/>
      <c r="PT324"/>
      <c r="PU324"/>
      <c r="PV324"/>
      <c r="PW324"/>
      <c r="PX324"/>
      <c r="PY324"/>
      <c r="PZ324"/>
      <c r="QA324"/>
      <c r="QB324"/>
      <c r="QC324"/>
      <c r="QD324"/>
      <c r="QE324"/>
      <c r="QF324"/>
      <c r="QG324"/>
      <c r="QH324"/>
      <c r="QI324"/>
      <c r="QJ324"/>
      <c r="QK324"/>
      <c r="QL324"/>
      <c r="QM324"/>
      <c r="QN324"/>
      <c r="QO324"/>
      <c r="QP324"/>
      <c r="QQ324"/>
      <c r="QR324"/>
      <c r="QS324"/>
      <c r="QT324"/>
      <c r="QU324"/>
      <c r="QV324"/>
      <c r="QW324"/>
      <c r="QX324"/>
      <c r="QY324"/>
      <c r="QZ324"/>
      <c r="RA324"/>
      <c r="RB324"/>
      <c r="RC324"/>
      <c r="RD324"/>
      <c r="RE324"/>
      <c r="RF324"/>
      <c r="RG324"/>
      <c r="RH324"/>
      <c r="RI324"/>
      <c r="RJ324"/>
      <c r="RK324"/>
      <c r="RL324"/>
      <c r="RM324"/>
      <c r="RN324"/>
      <c r="RO324"/>
      <c r="RP324"/>
      <c r="RQ324"/>
      <c r="RR324"/>
      <c r="RS324"/>
      <c r="RT324"/>
      <c r="RU324"/>
      <c r="RV324"/>
      <c r="RW324"/>
      <c r="RX324"/>
      <c r="RY324"/>
      <c r="RZ324"/>
      <c r="SA324"/>
      <c r="SB324"/>
      <c r="SC324"/>
      <c r="SD324"/>
      <c r="SE324"/>
      <c r="SF324"/>
      <c r="SG324"/>
      <c r="SH324"/>
      <c r="SI324"/>
      <c r="SJ324"/>
      <c r="SK324"/>
      <c r="SL324"/>
      <c r="SM324"/>
      <c r="SN324"/>
      <c r="SO324"/>
      <c r="SP324"/>
      <c r="SQ324"/>
      <c r="SR324"/>
      <c r="SS324"/>
      <c r="ST324"/>
      <c r="SU324"/>
      <c r="SV324"/>
      <c r="SW324"/>
      <c r="SX324"/>
      <c r="SY324"/>
      <c r="SZ324"/>
      <c r="TA324"/>
      <c r="TB324"/>
      <c r="TC324"/>
      <c r="TD324"/>
      <c r="TE324"/>
      <c r="TF324"/>
      <c r="TG324"/>
      <c r="TH324"/>
      <c r="TI324"/>
      <c r="TJ324"/>
      <c r="TK324"/>
      <c r="TL324"/>
      <c r="TM324"/>
      <c r="TN324"/>
      <c r="TO324"/>
      <c r="TP324"/>
      <c r="TQ324"/>
      <c r="TR324"/>
      <c r="TS324"/>
      <c r="TT324"/>
      <c r="TU324"/>
      <c r="TV324"/>
      <c r="TW324"/>
      <c r="TX324"/>
      <c r="TY324"/>
      <c r="TZ324"/>
      <c r="UA324"/>
      <c r="UB324"/>
      <c r="UC324"/>
      <c r="UD324"/>
      <c r="UE324"/>
      <c r="UF324"/>
      <c r="UG324"/>
      <c r="UH324"/>
      <c r="UI324"/>
      <c r="UJ324"/>
      <c r="UK324"/>
      <c r="UL324"/>
      <c r="UM324"/>
      <c r="UN324"/>
      <c r="UO324"/>
      <c r="UP324"/>
      <c r="UQ324"/>
      <c r="UR324"/>
      <c r="US324"/>
      <c r="UT324"/>
      <c r="UU324"/>
      <c r="UV324"/>
      <c r="UW324"/>
      <c r="UX324"/>
      <c r="UY324"/>
      <c r="UZ324"/>
      <c r="VA324"/>
      <c r="VB324"/>
      <c r="VC324"/>
      <c r="VD324"/>
      <c r="VE324"/>
      <c r="VF324"/>
      <c r="VG324"/>
      <c r="VH324"/>
      <c r="VI324"/>
      <c r="VJ324"/>
      <c r="VK324"/>
      <c r="VL324"/>
      <c r="VM324"/>
      <c r="VN324"/>
      <c r="VO324"/>
      <c r="VP324"/>
      <c r="VQ324"/>
      <c r="VR324"/>
      <c r="VS324"/>
      <c r="VT324"/>
      <c r="VU324"/>
      <c r="VV324"/>
      <c r="VW324"/>
      <c r="VX324"/>
      <c r="VY324"/>
      <c r="VZ324"/>
      <c r="WA324"/>
      <c r="WB324"/>
      <c r="WC324"/>
      <c r="WD324"/>
      <c r="WE324"/>
      <c r="WF324"/>
      <c r="WG324"/>
      <c r="WH324"/>
      <c r="WI324"/>
      <c r="WJ324"/>
      <c r="WK324"/>
      <c r="WL324"/>
      <c r="WM324"/>
      <c r="WN324"/>
      <c r="WO324"/>
      <c r="WP324"/>
      <c r="WQ324"/>
      <c r="WR324"/>
      <c r="WS324"/>
      <c r="WT324"/>
      <c r="WU324"/>
      <c r="WV324"/>
      <c r="WW324"/>
      <c r="WX324"/>
      <c r="WY324"/>
      <c r="WZ324"/>
      <c r="XA324"/>
      <c r="XB324"/>
      <c r="XC324"/>
      <c r="XD324"/>
      <c r="XE324"/>
      <c r="XF324"/>
      <c r="XG324"/>
      <c r="XH324"/>
      <c r="XI324"/>
      <c r="XJ324"/>
      <c r="XK324"/>
      <c r="XL324"/>
      <c r="XM324"/>
      <c r="XN324"/>
      <c r="XO324"/>
      <c r="XP324"/>
      <c r="XQ324"/>
      <c r="XR324"/>
      <c r="XS324"/>
      <c r="XT324"/>
      <c r="XU324"/>
      <c r="XV324"/>
      <c r="XW324"/>
      <c r="XX324"/>
      <c r="XY324"/>
      <c r="XZ324"/>
      <c r="YA324"/>
      <c r="YB324"/>
      <c r="YC324"/>
      <c r="YD324"/>
      <c r="YE324"/>
      <c r="YF324"/>
      <c r="YG324"/>
      <c r="YH324"/>
      <c r="YI324"/>
      <c r="YJ324"/>
      <c r="YK324"/>
      <c r="YL324"/>
      <c r="YM324"/>
      <c r="YN324"/>
      <c r="YO324"/>
      <c r="YP324"/>
      <c r="YQ324"/>
      <c r="YR324"/>
      <c r="YS324"/>
      <c r="YT324"/>
      <c r="YU324"/>
      <c r="YV324"/>
      <c r="YW324"/>
      <c r="YX324"/>
      <c r="YY324"/>
      <c r="YZ324"/>
      <c r="ZA324"/>
      <c r="ZB324"/>
      <c r="ZC324"/>
      <c r="ZD324"/>
      <c r="ZE324"/>
      <c r="ZF324"/>
      <c r="ZG324"/>
      <c r="ZH324"/>
      <c r="ZI324"/>
      <c r="ZJ324"/>
      <c r="ZK324"/>
      <c r="ZL324"/>
      <c r="ZM324"/>
      <c r="ZN324"/>
      <c r="ZO324"/>
      <c r="ZP324"/>
      <c r="ZQ324"/>
      <c r="ZR324"/>
      <c r="ZS324"/>
      <c r="ZT324"/>
      <c r="ZU324"/>
      <c r="ZV324"/>
      <c r="ZW324"/>
      <c r="ZX324"/>
      <c r="ZY324"/>
      <c r="ZZ324"/>
    </row>
    <row r="325" spans="1:702" s="18" customFormat="1">
      <c r="A325" s="149" t="s">
        <v>327</v>
      </c>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c r="KT325"/>
      <c r="KU325"/>
      <c r="KV325"/>
      <c r="KW325"/>
      <c r="KX325"/>
      <c r="KY325"/>
      <c r="KZ325"/>
      <c r="LA325"/>
      <c r="LB325"/>
      <c r="LC325"/>
      <c r="LD325"/>
      <c r="LE325"/>
      <c r="LF325"/>
      <c r="LG325"/>
      <c r="LH325"/>
      <c r="LI325"/>
      <c r="LJ325"/>
      <c r="LK325"/>
      <c r="LL325"/>
      <c r="LM325"/>
      <c r="LN325"/>
      <c r="LO325"/>
      <c r="LP325"/>
      <c r="LQ325"/>
      <c r="LR325"/>
      <c r="LS325"/>
      <c r="LT325"/>
      <c r="LU325"/>
      <c r="LV325"/>
      <c r="LW325"/>
      <c r="LX325"/>
      <c r="LY325"/>
      <c r="LZ325"/>
      <c r="MA325"/>
      <c r="MB325"/>
      <c r="MC325"/>
      <c r="MD325"/>
      <c r="ME325"/>
      <c r="MF325"/>
      <c r="MG325"/>
      <c r="MH325"/>
      <c r="MI325"/>
      <c r="MJ325"/>
      <c r="MK325"/>
      <c r="ML325"/>
      <c r="MM325"/>
      <c r="MN325"/>
      <c r="MO325"/>
      <c r="MP325"/>
      <c r="MQ325"/>
      <c r="MR325"/>
      <c r="MS325"/>
      <c r="MT325"/>
      <c r="MU325"/>
      <c r="MV325"/>
      <c r="MW325"/>
      <c r="MX325"/>
      <c r="MY325"/>
      <c r="MZ325"/>
      <c r="NA325"/>
      <c r="NB325"/>
      <c r="NC325"/>
      <c r="ND325"/>
      <c r="NE325"/>
      <c r="NF325"/>
      <c r="NG325"/>
      <c r="NH325"/>
      <c r="NI325"/>
      <c r="NJ325"/>
      <c r="NK325"/>
      <c r="NL325"/>
      <c r="NM325"/>
      <c r="NN325"/>
      <c r="NO325"/>
      <c r="NP325"/>
      <c r="NQ325"/>
      <c r="NR325"/>
      <c r="NS325"/>
      <c r="NT325"/>
      <c r="NU325"/>
      <c r="NV325"/>
      <c r="NW325"/>
      <c r="NX325"/>
      <c r="NY325"/>
      <c r="NZ325"/>
      <c r="OA325"/>
      <c r="OB325"/>
      <c r="OC325"/>
      <c r="OD325"/>
      <c r="OE325"/>
      <c r="OF325"/>
      <c r="OG325"/>
      <c r="OH325"/>
      <c r="OI325"/>
      <c r="OJ325"/>
      <c r="OK325"/>
      <c r="OL325"/>
      <c r="OM325"/>
      <c r="ON325"/>
      <c r="OO325"/>
      <c r="OP325"/>
      <c r="OQ325"/>
      <c r="OR325"/>
      <c r="OS325"/>
      <c r="OT325"/>
      <c r="OU325"/>
      <c r="OV325"/>
      <c r="OW325"/>
      <c r="OX325"/>
      <c r="OY325"/>
      <c r="OZ325"/>
      <c r="PA325"/>
      <c r="PB325"/>
      <c r="PC325"/>
      <c r="PD325"/>
      <c r="PE325"/>
      <c r="PF325"/>
      <c r="PG325"/>
      <c r="PH325"/>
      <c r="PI325"/>
      <c r="PJ325"/>
      <c r="PK325"/>
      <c r="PL325"/>
      <c r="PM325"/>
      <c r="PN325"/>
      <c r="PO325"/>
      <c r="PP325"/>
      <c r="PQ325"/>
      <c r="PR325"/>
      <c r="PS325"/>
      <c r="PT325"/>
      <c r="PU325"/>
      <c r="PV325"/>
      <c r="PW325"/>
      <c r="PX325"/>
      <c r="PY325"/>
      <c r="PZ325"/>
      <c r="QA325"/>
      <c r="QB325"/>
      <c r="QC325"/>
      <c r="QD325"/>
      <c r="QE325"/>
      <c r="QF325"/>
      <c r="QG325"/>
      <c r="QH325"/>
      <c r="QI325"/>
      <c r="QJ325"/>
      <c r="QK325"/>
      <c r="QL325"/>
      <c r="QM325"/>
      <c r="QN325"/>
      <c r="QO325"/>
      <c r="QP325"/>
      <c r="QQ325"/>
      <c r="QR325"/>
      <c r="QS325"/>
      <c r="QT325"/>
      <c r="QU325"/>
      <c r="QV325"/>
      <c r="QW325"/>
      <c r="QX325"/>
      <c r="QY325"/>
      <c r="QZ325"/>
      <c r="RA325"/>
      <c r="RB325"/>
      <c r="RC325"/>
      <c r="RD325"/>
      <c r="RE325"/>
      <c r="RF325"/>
      <c r="RG325"/>
      <c r="RH325"/>
      <c r="RI325"/>
      <c r="RJ325"/>
      <c r="RK325"/>
      <c r="RL325"/>
      <c r="RM325"/>
      <c r="RN325"/>
      <c r="RO325"/>
      <c r="RP325"/>
      <c r="RQ325"/>
      <c r="RR325"/>
      <c r="RS325"/>
      <c r="RT325"/>
      <c r="RU325"/>
      <c r="RV325"/>
      <c r="RW325"/>
      <c r="RX325"/>
      <c r="RY325"/>
      <c r="RZ325"/>
      <c r="SA325"/>
      <c r="SB325"/>
      <c r="SC325"/>
      <c r="SD325"/>
      <c r="SE325"/>
      <c r="SF325"/>
      <c r="SG325"/>
      <c r="SH325"/>
      <c r="SI325"/>
      <c r="SJ325"/>
      <c r="SK325"/>
      <c r="SL325"/>
      <c r="SM325"/>
      <c r="SN325"/>
      <c r="SO325"/>
      <c r="SP325"/>
      <c r="SQ325"/>
      <c r="SR325"/>
      <c r="SS325"/>
      <c r="ST325"/>
      <c r="SU325"/>
      <c r="SV325"/>
      <c r="SW325"/>
      <c r="SX325"/>
      <c r="SY325"/>
      <c r="SZ325"/>
      <c r="TA325"/>
      <c r="TB325"/>
      <c r="TC325"/>
      <c r="TD325"/>
      <c r="TE325"/>
      <c r="TF325"/>
      <c r="TG325"/>
      <c r="TH325"/>
      <c r="TI325"/>
      <c r="TJ325"/>
      <c r="TK325"/>
      <c r="TL325"/>
      <c r="TM325"/>
      <c r="TN325"/>
      <c r="TO325"/>
      <c r="TP325"/>
      <c r="TQ325"/>
      <c r="TR325"/>
      <c r="TS325"/>
      <c r="TT325"/>
      <c r="TU325"/>
      <c r="TV325"/>
      <c r="TW325"/>
      <c r="TX325"/>
      <c r="TY325"/>
      <c r="TZ325"/>
      <c r="UA325"/>
      <c r="UB325"/>
      <c r="UC325"/>
      <c r="UD325"/>
      <c r="UE325"/>
      <c r="UF325"/>
      <c r="UG325"/>
      <c r="UH325"/>
      <c r="UI325"/>
      <c r="UJ325"/>
      <c r="UK325"/>
      <c r="UL325"/>
      <c r="UM325"/>
      <c r="UN325"/>
      <c r="UO325"/>
      <c r="UP325"/>
      <c r="UQ325"/>
      <c r="UR325"/>
      <c r="US325"/>
      <c r="UT325"/>
      <c r="UU325"/>
      <c r="UV325"/>
      <c r="UW325"/>
      <c r="UX325"/>
      <c r="UY325"/>
      <c r="UZ325"/>
      <c r="VA325"/>
      <c r="VB325"/>
      <c r="VC325"/>
      <c r="VD325"/>
      <c r="VE325"/>
      <c r="VF325"/>
      <c r="VG325"/>
      <c r="VH325"/>
      <c r="VI325"/>
      <c r="VJ325"/>
      <c r="VK325"/>
      <c r="VL325"/>
      <c r="VM325"/>
      <c r="VN325"/>
      <c r="VO325"/>
      <c r="VP325"/>
      <c r="VQ325"/>
      <c r="VR325"/>
      <c r="VS325"/>
      <c r="VT325"/>
      <c r="VU325"/>
      <c r="VV325"/>
      <c r="VW325"/>
      <c r="VX325"/>
      <c r="VY325"/>
      <c r="VZ325"/>
      <c r="WA325"/>
      <c r="WB325"/>
      <c r="WC325"/>
      <c r="WD325"/>
      <c r="WE325"/>
      <c r="WF325"/>
      <c r="WG325"/>
      <c r="WH325"/>
      <c r="WI325"/>
      <c r="WJ325"/>
      <c r="WK325"/>
      <c r="WL325"/>
      <c r="WM325"/>
      <c r="WN325"/>
      <c r="WO325"/>
      <c r="WP325"/>
      <c r="WQ325"/>
      <c r="WR325"/>
      <c r="WS325"/>
      <c r="WT325"/>
      <c r="WU325"/>
      <c r="WV325"/>
      <c r="WW325"/>
      <c r="WX325"/>
      <c r="WY325"/>
      <c r="WZ325"/>
      <c r="XA325"/>
      <c r="XB325"/>
      <c r="XC325"/>
      <c r="XD325"/>
      <c r="XE325"/>
      <c r="XF325"/>
      <c r="XG325"/>
      <c r="XH325"/>
      <c r="XI325"/>
      <c r="XJ325"/>
      <c r="XK325"/>
      <c r="XL325"/>
      <c r="XM325"/>
      <c r="XN325"/>
      <c r="XO325"/>
      <c r="XP325"/>
      <c r="XQ325"/>
      <c r="XR325"/>
      <c r="XS325"/>
      <c r="XT325"/>
      <c r="XU325"/>
      <c r="XV325"/>
      <c r="XW325"/>
      <c r="XX325"/>
      <c r="XY325"/>
      <c r="XZ325"/>
      <c r="YA325"/>
      <c r="YB325"/>
      <c r="YC325"/>
      <c r="YD325"/>
      <c r="YE325"/>
      <c r="YF325"/>
      <c r="YG325"/>
      <c r="YH325"/>
      <c r="YI325"/>
      <c r="YJ325"/>
      <c r="YK325"/>
      <c r="YL325"/>
      <c r="YM325"/>
      <c r="YN325"/>
      <c r="YO325"/>
      <c r="YP325"/>
      <c r="YQ325"/>
      <c r="YR325"/>
      <c r="YS325"/>
      <c r="YT325"/>
      <c r="YU325"/>
      <c r="YV325"/>
      <c r="YW325"/>
      <c r="YX325"/>
      <c r="YY325"/>
      <c r="YZ325"/>
      <c r="ZA325"/>
      <c r="ZB325"/>
      <c r="ZC325"/>
      <c r="ZD325"/>
      <c r="ZE325"/>
      <c r="ZF325"/>
      <c r="ZG325"/>
      <c r="ZH325"/>
      <c r="ZI325"/>
      <c r="ZJ325"/>
      <c r="ZK325"/>
      <c r="ZL325"/>
      <c r="ZM325"/>
      <c r="ZN325"/>
      <c r="ZO325"/>
      <c r="ZP325"/>
      <c r="ZQ325"/>
      <c r="ZR325"/>
      <c r="ZS325"/>
      <c r="ZT325"/>
      <c r="ZU325"/>
      <c r="ZV325"/>
      <c r="ZW325"/>
      <c r="ZX325"/>
      <c r="ZY325"/>
      <c r="ZZ325"/>
    </row>
    <row r="326" spans="1:702" s="18" customFormat="1">
      <c r="A326" s="16" t="s">
        <v>175</v>
      </c>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c r="KT326"/>
      <c r="KU326"/>
      <c r="KV326"/>
      <c r="KW326"/>
      <c r="KX326"/>
      <c r="KY326"/>
      <c r="KZ326"/>
      <c r="LA326"/>
      <c r="LB326"/>
      <c r="LC326"/>
      <c r="LD326"/>
      <c r="LE326"/>
      <c r="LF326"/>
      <c r="LG326"/>
      <c r="LH326"/>
      <c r="LI326"/>
      <c r="LJ326"/>
      <c r="LK326"/>
      <c r="LL326"/>
      <c r="LM326"/>
      <c r="LN326"/>
      <c r="LO326"/>
      <c r="LP326"/>
      <c r="LQ326"/>
      <c r="LR326"/>
      <c r="LS326"/>
      <c r="LT326"/>
      <c r="LU326"/>
      <c r="LV326"/>
      <c r="LW326"/>
      <c r="LX326"/>
      <c r="LY326"/>
      <c r="LZ326"/>
      <c r="MA326"/>
      <c r="MB326"/>
      <c r="MC326"/>
      <c r="MD326"/>
      <c r="ME326"/>
      <c r="MF326"/>
      <c r="MG326"/>
      <c r="MH326"/>
      <c r="MI326"/>
      <c r="MJ326"/>
      <c r="MK326"/>
      <c r="ML326"/>
      <c r="MM326"/>
      <c r="MN326"/>
      <c r="MO326"/>
      <c r="MP326"/>
      <c r="MQ326"/>
      <c r="MR326"/>
      <c r="MS326"/>
      <c r="MT326"/>
      <c r="MU326"/>
      <c r="MV326"/>
      <c r="MW326"/>
      <c r="MX326"/>
      <c r="MY326"/>
      <c r="MZ326"/>
      <c r="NA326"/>
      <c r="NB326"/>
      <c r="NC326"/>
      <c r="ND326"/>
      <c r="NE326"/>
      <c r="NF326"/>
      <c r="NG326"/>
      <c r="NH326"/>
      <c r="NI326"/>
      <c r="NJ326"/>
      <c r="NK326"/>
      <c r="NL326"/>
      <c r="NM326"/>
      <c r="NN326"/>
      <c r="NO326"/>
      <c r="NP326"/>
      <c r="NQ326"/>
      <c r="NR326"/>
      <c r="NS326"/>
      <c r="NT326"/>
      <c r="NU326"/>
      <c r="NV326"/>
      <c r="NW326"/>
      <c r="NX326"/>
      <c r="NY326"/>
      <c r="NZ326"/>
      <c r="OA326"/>
      <c r="OB326"/>
      <c r="OC326"/>
      <c r="OD326"/>
      <c r="OE326"/>
      <c r="OF326"/>
      <c r="OG326"/>
      <c r="OH326"/>
      <c r="OI326"/>
      <c r="OJ326"/>
      <c r="OK326"/>
      <c r="OL326"/>
      <c r="OM326"/>
      <c r="ON326"/>
      <c r="OO326"/>
      <c r="OP326"/>
      <c r="OQ326"/>
      <c r="OR326"/>
      <c r="OS326"/>
      <c r="OT326"/>
      <c r="OU326"/>
      <c r="OV326"/>
      <c r="OW326"/>
      <c r="OX326"/>
      <c r="OY326"/>
      <c r="OZ326"/>
      <c r="PA326"/>
      <c r="PB326"/>
      <c r="PC326"/>
      <c r="PD326"/>
      <c r="PE326"/>
      <c r="PF326"/>
      <c r="PG326"/>
      <c r="PH326"/>
      <c r="PI326"/>
      <c r="PJ326"/>
      <c r="PK326"/>
      <c r="PL326"/>
      <c r="PM326"/>
      <c r="PN326"/>
      <c r="PO326"/>
      <c r="PP326"/>
      <c r="PQ326"/>
      <c r="PR326"/>
      <c r="PS326"/>
      <c r="PT326"/>
      <c r="PU326"/>
      <c r="PV326"/>
      <c r="PW326"/>
      <c r="PX326"/>
      <c r="PY326"/>
      <c r="PZ326"/>
      <c r="QA326"/>
      <c r="QB326"/>
      <c r="QC326"/>
      <c r="QD326"/>
      <c r="QE326"/>
      <c r="QF326"/>
      <c r="QG326"/>
      <c r="QH326"/>
      <c r="QI326"/>
      <c r="QJ326"/>
      <c r="QK326"/>
      <c r="QL326"/>
      <c r="QM326"/>
      <c r="QN326"/>
      <c r="QO326"/>
      <c r="QP326"/>
      <c r="QQ326"/>
      <c r="QR326"/>
      <c r="QS326"/>
      <c r="QT326"/>
      <c r="QU326"/>
      <c r="QV326"/>
      <c r="QW326"/>
      <c r="QX326"/>
      <c r="QY326"/>
      <c r="QZ326"/>
      <c r="RA326"/>
      <c r="RB326"/>
      <c r="RC326"/>
      <c r="RD326"/>
      <c r="RE326"/>
      <c r="RF326"/>
      <c r="RG326"/>
      <c r="RH326"/>
      <c r="RI326"/>
      <c r="RJ326"/>
      <c r="RK326"/>
      <c r="RL326"/>
      <c r="RM326"/>
      <c r="RN326"/>
      <c r="RO326"/>
      <c r="RP326"/>
      <c r="RQ326"/>
      <c r="RR326"/>
      <c r="RS326"/>
      <c r="RT326"/>
      <c r="RU326"/>
      <c r="RV326"/>
      <c r="RW326"/>
      <c r="RX326"/>
      <c r="RY326"/>
      <c r="RZ326"/>
      <c r="SA326"/>
      <c r="SB326"/>
      <c r="SC326"/>
      <c r="SD326"/>
      <c r="SE326"/>
      <c r="SF326"/>
      <c r="SG326"/>
      <c r="SH326"/>
      <c r="SI326"/>
      <c r="SJ326"/>
      <c r="SK326"/>
      <c r="SL326"/>
      <c r="SM326"/>
      <c r="SN326"/>
      <c r="SO326"/>
      <c r="SP326"/>
      <c r="SQ326"/>
      <c r="SR326"/>
      <c r="SS326"/>
      <c r="ST326"/>
      <c r="SU326"/>
      <c r="SV326"/>
      <c r="SW326"/>
      <c r="SX326"/>
      <c r="SY326"/>
      <c r="SZ326"/>
      <c r="TA326"/>
      <c r="TB326"/>
      <c r="TC326"/>
      <c r="TD326"/>
      <c r="TE326"/>
      <c r="TF326"/>
      <c r="TG326"/>
      <c r="TH326"/>
      <c r="TI326"/>
      <c r="TJ326"/>
      <c r="TK326"/>
      <c r="TL326"/>
      <c r="TM326"/>
      <c r="TN326"/>
      <c r="TO326"/>
      <c r="TP326"/>
      <c r="TQ326"/>
      <c r="TR326"/>
      <c r="TS326"/>
      <c r="TT326"/>
      <c r="TU326"/>
      <c r="TV326"/>
      <c r="TW326"/>
      <c r="TX326"/>
      <c r="TY326"/>
      <c r="TZ326"/>
      <c r="UA326"/>
      <c r="UB326"/>
      <c r="UC326"/>
      <c r="UD326"/>
      <c r="UE326"/>
      <c r="UF326"/>
      <c r="UG326"/>
      <c r="UH326"/>
      <c r="UI326"/>
      <c r="UJ326"/>
      <c r="UK326"/>
      <c r="UL326"/>
      <c r="UM326"/>
      <c r="UN326"/>
      <c r="UO326"/>
      <c r="UP326"/>
      <c r="UQ326"/>
      <c r="UR326"/>
      <c r="US326"/>
      <c r="UT326"/>
      <c r="UU326"/>
      <c r="UV326"/>
      <c r="UW326"/>
      <c r="UX326"/>
      <c r="UY326"/>
      <c r="UZ326"/>
      <c r="VA326"/>
      <c r="VB326"/>
      <c r="VC326"/>
      <c r="VD326"/>
      <c r="VE326"/>
      <c r="VF326"/>
      <c r="VG326"/>
      <c r="VH326"/>
      <c r="VI326"/>
      <c r="VJ326"/>
      <c r="VK326"/>
      <c r="VL326"/>
      <c r="VM326"/>
      <c r="VN326"/>
      <c r="VO326"/>
      <c r="VP326"/>
      <c r="VQ326"/>
      <c r="VR326"/>
      <c r="VS326"/>
      <c r="VT326"/>
      <c r="VU326"/>
      <c r="VV326"/>
      <c r="VW326"/>
      <c r="VX326"/>
      <c r="VY326"/>
      <c r="VZ326"/>
      <c r="WA326"/>
      <c r="WB326"/>
      <c r="WC326"/>
      <c r="WD326"/>
      <c r="WE326"/>
      <c r="WF326"/>
      <c r="WG326"/>
      <c r="WH326"/>
      <c r="WI326"/>
      <c r="WJ326"/>
      <c r="WK326"/>
      <c r="WL326"/>
      <c r="WM326"/>
      <c r="WN326"/>
      <c r="WO326"/>
      <c r="WP326"/>
      <c r="WQ326"/>
      <c r="WR326"/>
      <c r="WS326"/>
      <c r="WT326"/>
      <c r="WU326"/>
      <c r="WV326"/>
      <c r="WW326"/>
      <c r="WX326"/>
      <c r="WY326"/>
      <c r="WZ326"/>
      <c r="XA326"/>
      <c r="XB326"/>
      <c r="XC326"/>
      <c r="XD326"/>
      <c r="XE326"/>
      <c r="XF326"/>
      <c r="XG326"/>
      <c r="XH326"/>
      <c r="XI326"/>
      <c r="XJ326"/>
      <c r="XK326"/>
      <c r="XL326"/>
      <c r="XM326"/>
      <c r="XN326"/>
      <c r="XO326"/>
      <c r="XP326"/>
      <c r="XQ326"/>
      <c r="XR326"/>
      <c r="XS326"/>
      <c r="XT326"/>
      <c r="XU326"/>
      <c r="XV326"/>
      <c r="XW326"/>
      <c r="XX326"/>
      <c r="XY326"/>
      <c r="XZ326"/>
      <c r="YA326"/>
      <c r="YB326"/>
      <c r="YC326"/>
      <c r="YD326"/>
      <c r="YE326"/>
      <c r="YF326"/>
      <c r="YG326"/>
      <c r="YH326"/>
      <c r="YI326"/>
      <c r="YJ326"/>
      <c r="YK326"/>
      <c r="YL326"/>
      <c r="YM326"/>
      <c r="YN326"/>
      <c r="YO326"/>
      <c r="YP326"/>
      <c r="YQ326"/>
      <c r="YR326"/>
      <c r="YS326"/>
      <c r="YT326"/>
      <c r="YU326"/>
      <c r="YV326"/>
      <c r="YW326"/>
      <c r="YX326"/>
      <c r="YY326"/>
      <c r="YZ326"/>
      <c r="ZA326"/>
      <c r="ZB326"/>
      <c r="ZC326"/>
      <c r="ZD326"/>
      <c r="ZE326"/>
      <c r="ZF326"/>
      <c r="ZG326"/>
      <c r="ZH326"/>
      <c r="ZI326"/>
      <c r="ZJ326"/>
      <c r="ZK326"/>
      <c r="ZL326"/>
      <c r="ZM326"/>
      <c r="ZN326"/>
      <c r="ZO326"/>
      <c r="ZP326"/>
      <c r="ZQ326"/>
      <c r="ZR326"/>
      <c r="ZS326"/>
      <c r="ZT326"/>
      <c r="ZU326"/>
      <c r="ZV326"/>
      <c r="ZW326"/>
      <c r="ZX326"/>
      <c r="ZY326"/>
      <c r="ZZ326"/>
    </row>
    <row r="327" spans="1:702" s="18" customFormat="1">
      <c r="A327" s="16" t="s">
        <v>68</v>
      </c>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c r="KT327"/>
      <c r="KU327"/>
      <c r="KV327"/>
      <c r="KW327"/>
      <c r="KX327"/>
      <c r="KY327"/>
      <c r="KZ327"/>
      <c r="LA327"/>
      <c r="LB327"/>
      <c r="LC327"/>
      <c r="LD327"/>
      <c r="LE327"/>
      <c r="LF327"/>
      <c r="LG327"/>
      <c r="LH327"/>
      <c r="LI327"/>
      <c r="LJ327"/>
      <c r="LK327"/>
      <c r="LL327"/>
      <c r="LM327"/>
      <c r="LN327"/>
      <c r="LO327"/>
      <c r="LP327"/>
      <c r="LQ327"/>
      <c r="LR327"/>
      <c r="LS327"/>
      <c r="LT327"/>
      <c r="LU327"/>
      <c r="LV327"/>
      <c r="LW327"/>
      <c r="LX327"/>
      <c r="LY327"/>
      <c r="LZ327"/>
      <c r="MA327"/>
      <c r="MB327"/>
      <c r="MC327"/>
      <c r="MD327"/>
      <c r="ME327"/>
      <c r="MF327"/>
      <c r="MG327"/>
      <c r="MH327"/>
      <c r="MI327"/>
      <c r="MJ327"/>
      <c r="MK327"/>
      <c r="ML327"/>
      <c r="MM327"/>
      <c r="MN327"/>
      <c r="MO327"/>
      <c r="MP327"/>
      <c r="MQ327"/>
      <c r="MR327"/>
      <c r="MS327"/>
      <c r="MT327"/>
      <c r="MU327"/>
      <c r="MV327"/>
      <c r="MW327"/>
      <c r="MX327"/>
      <c r="MY327"/>
      <c r="MZ327"/>
      <c r="NA327"/>
      <c r="NB327"/>
      <c r="NC327"/>
      <c r="ND327"/>
      <c r="NE327"/>
      <c r="NF327"/>
      <c r="NG327"/>
      <c r="NH327"/>
      <c r="NI327"/>
      <c r="NJ327"/>
      <c r="NK327"/>
      <c r="NL327"/>
      <c r="NM327"/>
      <c r="NN327"/>
      <c r="NO327"/>
      <c r="NP327"/>
      <c r="NQ327"/>
      <c r="NR327"/>
      <c r="NS327"/>
      <c r="NT327"/>
      <c r="NU327"/>
      <c r="NV327"/>
      <c r="NW327"/>
      <c r="NX327"/>
      <c r="NY327"/>
      <c r="NZ327"/>
      <c r="OA327"/>
      <c r="OB327"/>
      <c r="OC327"/>
      <c r="OD327"/>
      <c r="OE327"/>
      <c r="OF327"/>
      <c r="OG327"/>
      <c r="OH327"/>
      <c r="OI327"/>
      <c r="OJ327"/>
      <c r="OK327"/>
      <c r="OL327"/>
      <c r="OM327"/>
      <c r="ON327"/>
      <c r="OO327"/>
      <c r="OP327"/>
      <c r="OQ327"/>
      <c r="OR327"/>
      <c r="OS327"/>
      <c r="OT327"/>
      <c r="OU327"/>
      <c r="OV327"/>
      <c r="OW327"/>
      <c r="OX327"/>
      <c r="OY327"/>
      <c r="OZ327"/>
      <c r="PA327"/>
      <c r="PB327"/>
      <c r="PC327"/>
      <c r="PD327"/>
      <c r="PE327"/>
      <c r="PF327"/>
      <c r="PG327"/>
      <c r="PH327"/>
      <c r="PI327"/>
      <c r="PJ327"/>
      <c r="PK327"/>
      <c r="PL327"/>
      <c r="PM327"/>
      <c r="PN327"/>
      <c r="PO327"/>
      <c r="PP327"/>
      <c r="PQ327"/>
      <c r="PR327"/>
      <c r="PS327"/>
      <c r="PT327"/>
      <c r="PU327"/>
      <c r="PV327"/>
      <c r="PW327"/>
      <c r="PX327"/>
      <c r="PY327"/>
      <c r="PZ327"/>
      <c r="QA327"/>
      <c r="QB327"/>
      <c r="QC327"/>
      <c r="QD327"/>
      <c r="QE327"/>
      <c r="QF327"/>
      <c r="QG327"/>
      <c r="QH327"/>
      <c r="QI327"/>
      <c r="QJ327"/>
      <c r="QK327"/>
      <c r="QL327"/>
      <c r="QM327"/>
      <c r="QN327"/>
      <c r="QO327"/>
      <c r="QP327"/>
      <c r="QQ327"/>
      <c r="QR327"/>
      <c r="QS327"/>
      <c r="QT327"/>
      <c r="QU327"/>
      <c r="QV327"/>
      <c r="QW327"/>
      <c r="QX327"/>
      <c r="QY327"/>
      <c r="QZ327"/>
      <c r="RA327"/>
      <c r="RB327"/>
      <c r="RC327"/>
      <c r="RD327"/>
      <c r="RE327"/>
      <c r="RF327"/>
      <c r="RG327"/>
      <c r="RH327"/>
      <c r="RI327"/>
      <c r="RJ327"/>
      <c r="RK327"/>
      <c r="RL327"/>
      <c r="RM327"/>
      <c r="RN327"/>
      <c r="RO327"/>
      <c r="RP327"/>
      <c r="RQ327"/>
      <c r="RR327"/>
      <c r="RS327"/>
      <c r="RT327"/>
      <c r="RU327"/>
      <c r="RV327"/>
      <c r="RW327"/>
      <c r="RX327"/>
      <c r="RY327"/>
      <c r="RZ327"/>
      <c r="SA327"/>
      <c r="SB327"/>
      <c r="SC327"/>
      <c r="SD327"/>
      <c r="SE327"/>
      <c r="SF327"/>
      <c r="SG327"/>
      <c r="SH327"/>
      <c r="SI327"/>
      <c r="SJ327"/>
      <c r="SK327"/>
      <c r="SL327"/>
      <c r="SM327"/>
      <c r="SN327"/>
      <c r="SO327"/>
      <c r="SP327"/>
      <c r="SQ327"/>
      <c r="SR327"/>
      <c r="SS327"/>
      <c r="ST327"/>
      <c r="SU327"/>
      <c r="SV327"/>
      <c r="SW327"/>
      <c r="SX327"/>
      <c r="SY327"/>
      <c r="SZ327"/>
      <c r="TA327"/>
      <c r="TB327"/>
      <c r="TC327"/>
      <c r="TD327"/>
      <c r="TE327"/>
      <c r="TF327"/>
      <c r="TG327"/>
      <c r="TH327"/>
      <c r="TI327"/>
      <c r="TJ327"/>
      <c r="TK327"/>
      <c r="TL327"/>
      <c r="TM327"/>
      <c r="TN327"/>
      <c r="TO327"/>
      <c r="TP327"/>
      <c r="TQ327"/>
      <c r="TR327"/>
      <c r="TS327"/>
      <c r="TT327"/>
      <c r="TU327"/>
      <c r="TV327"/>
      <c r="TW327"/>
      <c r="TX327"/>
      <c r="TY327"/>
      <c r="TZ327"/>
      <c r="UA327"/>
      <c r="UB327"/>
      <c r="UC327"/>
      <c r="UD327"/>
      <c r="UE327"/>
      <c r="UF327"/>
      <c r="UG327"/>
      <c r="UH327"/>
      <c r="UI327"/>
      <c r="UJ327"/>
      <c r="UK327"/>
      <c r="UL327"/>
      <c r="UM327"/>
      <c r="UN327"/>
      <c r="UO327"/>
      <c r="UP327"/>
      <c r="UQ327"/>
      <c r="UR327"/>
      <c r="US327"/>
      <c r="UT327"/>
      <c r="UU327"/>
      <c r="UV327"/>
      <c r="UW327"/>
      <c r="UX327"/>
      <c r="UY327"/>
      <c r="UZ327"/>
      <c r="VA327"/>
      <c r="VB327"/>
      <c r="VC327"/>
      <c r="VD327"/>
      <c r="VE327"/>
      <c r="VF327"/>
      <c r="VG327"/>
      <c r="VH327"/>
      <c r="VI327"/>
      <c r="VJ327"/>
      <c r="VK327"/>
      <c r="VL327"/>
      <c r="VM327"/>
      <c r="VN327"/>
      <c r="VO327"/>
      <c r="VP327"/>
      <c r="VQ327"/>
      <c r="VR327"/>
      <c r="VS327"/>
      <c r="VT327"/>
      <c r="VU327"/>
      <c r="VV327"/>
      <c r="VW327"/>
      <c r="VX327"/>
      <c r="VY327"/>
      <c r="VZ327"/>
      <c r="WA327"/>
      <c r="WB327"/>
      <c r="WC327"/>
      <c r="WD327"/>
      <c r="WE327"/>
      <c r="WF327"/>
      <c r="WG327"/>
      <c r="WH327"/>
      <c r="WI327"/>
      <c r="WJ327"/>
      <c r="WK327"/>
      <c r="WL327"/>
      <c r="WM327"/>
      <c r="WN327"/>
      <c r="WO327"/>
      <c r="WP327"/>
      <c r="WQ327"/>
      <c r="WR327"/>
      <c r="WS327"/>
      <c r="WT327"/>
      <c r="WU327"/>
      <c r="WV327"/>
      <c r="WW327"/>
      <c r="WX327"/>
      <c r="WY327"/>
      <c r="WZ327"/>
      <c r="XA327"/>
      <c r="XB327"/>
      <c r="XC327"/>
      <c r="XD327"/>
      <c r="XE327"/>
      <c r="XF327"/>
      <c r="XG327"/>
      <c r="XH327"/>
      <c r="XI327"/>
      <c r="XJ327"/>
      <c r="XK327"/>
      <c r="XL327"/>
      <c r="XM327"/>
      <c r="XN327"/>
      <c r="XO327"/>
      <c r="XP327"/>
      <c r="XQ327"/>
      <c r="XR327"/>
      <c r="XS327"/>
      <c r="XT327"/>
      <c r="XU327"/>
      <c r="XV327"/>
      <c r="XW327"/>
      <c r="XX327"/>
      <c r="XY327"/>
      <c r="XZ327"/>
      <c r="YA327"/>
      <c r="YB327"/>
      <c r="YC327"/>
      <c r="YD327"/>
      <c r="YE327"/>
      <c r="YF327"/>
      <c r="YG327"/>
      <c r="YH327"/>
      <c r="YI327"/>
      <c r="YJ327"/>
      <c r="YK327"/>
      <c r="YL327"/>
      <c r="YM327"/>
      <c r="YN327"/>
      <c r="YO327"/>
      <c r="YP327"/>
      <c r="YQ327"/>
      <c r="YR327"/>
      <c r="YS327"/>
      <c r="YT327"/>
      <c r="YU327"/>
      <c r="YV327"/>
      <c r="YW327"/>
      <c r="YX327"/>
      <c r="YY327"/>
      <c r="YZ327"/>
      <c r="ZA327"/>
      <c r="ZB327"/>
      <c r="ZC327"/>
      <c r="ZD327"/>
      <c r="ZE327"/>
      <c r="ZF327"/>
      <c r="ZG327"/>
      <c r="ZH327"/>
      <c r="ZI327"/>
      <c r="ZJ327"/>
      <c r="ZK327"/>
      <c r="ZL327"/>
      <c r="ZM327"/>
      <c r="ZN327"/>
      <c r="ZO327"/>
      <c r="ZP327"/>
      <c r="ZQ327"/>
      <c r="ZR327"/>
      <c r="ZS327"/>
      <c r="ZT327"/>
      <c r="ZU327"/>
      <c r="ZV327"/>
      <c r="ZW327"/>
      <c r="ZX327"/>
      <c r="ZY327"/>
      <c r="ZZ327"/>
    </row>
    <row r="328" spans="1:702" s="18" customFormat="1">
      <c r="A328" s="16" t="s">
        <v>69</v>
      </c>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c r="KT328"/>
      <c r="KU328"/>
      <c r="KV328"/>
      <c r="KW328"/>
      <c r="KX328"/>
      <c r="KY328"/>
      <c r="KZ328"/>
      <c r="LA328"/>
      <c r="LB328"/>
      <c r="LC328"/>
      <c r="LD328"/>
      <c r="LE328"/>
      <c r="LF328"/>
      <c r="LG328"/>
      <c r="LH328"/>
      <c r="LI328"/>
      <c r="LJ328"/>
      <c r="LK328"/>
      <c r="LL328"/>
      <c r="LM328"/>
      <c r="LN328"/>
      <c r="LO328"/>
      <c r="LP328"/>
      <c r="LQ328"/>
      <c r="LR328"/>
      <c r="LS328"/>
      <c r="LT328"/>
      <c r="LU328"/>
      <c r="LV328"/>
      <c r="LW328"/>
      <c r="LX328"/>
      <c r="LY328"/>
      <c r="LZ328"/>
      <c r="MA328"/>
      <c r="MB328"/>
      <c r="MC328"/>
      <c r="MD328"/>
      <c r="ME328"/>
      <c r="MF328"/>
      <c r="MG328"/>
      <c r="MH328"/>
      <c r="MI328"/>
      <c r="MJ328"/>
      <c r="MK328"/>
      <c r="ML328"/>
      <c r="MM328"/>
      <c r="MN328"/>
      <c r="MO328"/>
      <c r="MP328"/>
      <c r="MQ328"/>
      <c r="MR328"/>
      <c r="MS328"/>
      <c r="MT328"/>
      <c r="MU328"/>
      <c r="MV328"/>
      <c r="MW328"/>
      <c r="MX328"/>
      <c r="MY328"/>
      <c r="MZ328"/>
      <c r="NA328"/>
      <c r="NB328"/>
      <c r="NC328"/>
      <c r="ND328"/>
      <c r="NE328"/>
      <c r="NF328"/>
      <c r="NG328"/>
      <c r="NH328"/>
      <c r="NI328"/>
      <c r="NJ328"/>
      <c r="NK328"/>
      <c r="NL328"/>
      <c r="NM328"/>
      <c r="NN328"/>
      <c r="NO328"/>
      <c r="NP328"/>
      <c r="NQ328"/>
      <c r="NR328"/>
      <c r="NS328"/>
      <c r="NT328"/>
      <c r="NU328"/>
      <c r="NV328"/>
      <c r="NW328"/>
      <c r="NX328"/>
      <c r="NY328"/>
      <c r="NZ328"/>
      <c r="OA328"/>
      <c r="OB328"/>
      <c r="OC328"/>
      <c r="OD328"/>
      <c r="OE328"/>
      <c r="OF328"/>
      <c r="OG328"/>
      <c r="OH328"/>
      <c r="OI328"/>
      <c r="OJ328"/>
      <c r="OK328"/>
      <c r="OL328"/>
      <c r="OM328"/>
      <c r="ON328"/>
      <c r="OO328"/>
      <c r="OP328"/>
      <c r="OQ328"/>
      <c r="OR328"/>
      <c r="OS328"/>
      <c r="OT328"/>
      <c r="OU328"/>
      <c r="OV328"/>
      <c r="OW328"/>
      <c r="OX328"/>
      <c r="OY328"/>
      <c r="OZ328"/>
      <c r="PA328"/>
      <c r="PB328"/>
      <c r="PC328"/>
      <c r="PD328"/>
      <c r="PE328"/>
      <c r="PF328"/>
      <c r="PG328"/>
      <c r="PH328"/>
      <c r="PI328"/>
      <c r="PJ328"/>
      <c r="PK328"/>
      <c r="PL328"/>
      <c r="PM328"/>
      <c r="PN328"/>
      <c r="PO328"/>
      <c r="PP328"/>
      <c r="PQ328"/>
      <c r="PR328"/>
      <c r="PS328"/>
      <c r="PT328"/>
      <c r="PU328"/>
      <c r="PV328"/>
      <c r="PW328"/>
      <c r="PX328"/>
      <c r="PY328"/>
      <c r="PZ328"/>
      <c r="QA328"/>
      <c r="QB328"/>
      <c r="QC328"/>
      <c r="QD328"/>
      <c r="QE328"/>
      <c r="QF328"/>
      <c r="QG328"/>
      <c r="QH328"/>
      <c r="QI328"/>
      <c r="QJ328"/>
      <c r="QK328"/>
      <c r="QL328"/>
      <c r="QM328"/>
      <c r="QN328"/>
      <c r="QO328"/>
      <c r="QP328"/>
      <c r="QQ328"/>
      <c r="QR328"/>
      <c r="QS328"/>
      <c r="QT328"/>
      <c r="QU328"/>
      <c r="QV328"/>
      <c r="QW328"/>
      <c r="QX328"/>
      <c r="QY328"/>
      <c r="QZ328"/>
      <c r="RA328"/>
      <c r="RB328"/>
      <c r="RC328"/>
      <c r="RD328"/>
      <c r="RE328"/>
      <c r="RF328"/>
      <c r="RG328"/>
      <c r="RH328"/>
      <c r="RI328"/>
      <c r="RJ328"/>
      <c r="RK328"/>
      <c r="RL328"/>
      <c r="RM328"/>
      <c r="RN328"/>
      <c r="RO328"/>
      <c r="RP328"/>
      <c r="RQ328"/>
      <c r="RR328"/>
      <c r="RS328"/>
      <c r="RT328"/>
      <c r="RU328"/>
      <c r="RV328"/>
      <c r="RW328"/>
      <c r="RX328"/>
      <c r="RY328"/>
      <c r="RZ328"/>
      <c r="SA328"/>
      <c r="SB328"/>
      <c r="SC328"/>
      <c r="SD328"/>
      <c r="SE328"/>
      <c r="SF328"/>
      <c r="SG328"/>
      <c r="SH328"/>
      <c r="SI328"/>
      <c r="SJ328"/>
      <c r="SK328"/>
      <c r="SL328"/>
      <c r="SM328"/>
      <c r="SN328"/>
      <c r="SO328"/>
      <c r="SP328"/>
      <c r="SQ328"/>
      <c r="SR328"/>
      <c r="SS328"/>
      <c r="ST328"/>
      <c r="SU328"/>
      <c r="SV328"/>
      <c r="SW328"/>
      <c r="SX328"/>
      <c r="SY328"/>
      <c r="SZ328"/>
      <c r="TA328"/>
      <c r="TB328"/>
      <c r="TC328"/>
      <c r="TD328"/>
      <c r="TE328"/>
      <c r="TF328"/>
      <c r="TG328"/>
      <c r="TH328"/>
      <c r="TI328"/>
      <c r="TJ328"/>
      <c r="TK328"/>
      <c r="TL328"/>
      <c r="TM328"/>
      <c r="TN328"/>
      <c r="TO328"/>
      <c r="TP328"/>
      <c r="TQ328"/>
      <c r="TR328"/>
      <c r="TS328"/>
      <c r="TT328"/>
      <c r="TU328"/>
      <c r="TV328"/>
      <c r="TW328"/>
      <c r="TX328"/>
      <c r="TY328"/>
      <c r="TZ328"/>
      <c r="UA328"/>
      <c r="UB328"/>
      <c r="UC328"/>
      <c r="UD328"/>
      <c r="UE328"/>
      <c r="UF328"/>
      <c r="UG328"/>
      <c r="UH328"/>
      <c r="UI328"/>
      <c r="UJ328"/>
      <c r="UK328"/>
      <c r="UL328"/>
      <c r="UM328"/>
      <c r="UN328"/>
      <c r="UO328"/>
      <c r="UP328"/>
      <c r="UQ328"/>
      <c r="UR328"/>
      <c r="US328"/>
      <c r="UT328"/>
      <c r="UU328"/>
      <c r="UV328"/>
      <c r="UW328"/>
      <c r="UX328"/>
      <c r="UY328"/>
      <c r="UZ328"/>
      <c r="VA328"/>
      <c r="VB328"/>
      <c r="VC328"/>
      <c r="VD328"/>
      <c r="VE328"/>
      <c r="VF328"/>
      <c r="VG328"/>
      <c r="VH328"/>
      <c r="VI328"/>
      <c r="VJ328"/>
      <c r="VK328"/>
      <c r="VL328"/>
      <c r="VM328"/>
      <c r="VN328"/>
      <c r="VO328"/>
      <c r="VP328"/>
      <c r="VQ328"/>
      <c r="VR328"/>
      <c r="VS328"/>
      <c r="VT328"/>
      <c r="VU328"/>
      <c r="VV328"/>
      <c r="VW328"/>
      <c r="VX328"/>
      <c r="VY328"/>
      <c r="VZ328"/>
      <c r="WA328"/>
      <c r="WB328"/>
      <c r="WC328"/>
      <c r="WD328"/>
      <c r="WE328"/>
      <c r="WF328"/>
      <c r="WG328"/>
      <c r="WH328"/>
      <c r="WI328"/>
      <c r="WJ328"/>
      <c r="WK328"/>
      <c r="WL328"/>
      <c r="WM328"/>
      <c r="WN328"/>
      <c r="WO328"/>
      <c r="WP328"/>
      <c r="WQ328"/>
      <c r="WR328"/>
      <c r="WS328"/>
      <c r="WT328"/>
      <c r="WU328"/>
      <c r="WV328"/>
      <c r="WW328"/>
      <c r="WX328"/>
      <c r="WY328"/>
      <c r="WZ328"/>
      <c r="XA328"/>
      <c r="XB328"/>
      <c r="XC328"/>
      <c r="XD328"/>
      <c r="XE328"/>
      <c r="XF328"/>
      <c r="XG328"/>
      <c r="XH328"/>
      <c r="XI328"/>
      <c r="XJ328"/>
      <c r="XK328"/>
      <c r="XL328"/>
      <c r="XM328"/>
      <c r="XN328"/>
      <c r="XO328"/>
      <c r="XP328"/>
      <c r="XQ328"/>
      <c r="XR328"/>
      <c r="XS328"/>
      <c r="XT328"/>
      <c r="XU328"/>
      <c r="XV328"/>
      <c r="XW328"/>
      <c r="XX328"/>
      <c r="XY328"/>
      <c r="XZ328"/>
      <c r="YA328"/>
      <c r="YB328"/>
      <c r="YC328"/>
      <c r="YD328"/>
      <c r="YE328"/>
      <c r="YF328"/>
      <c r="YG328"/>
      <c r="YH328"/>
      <c r="YI328"/>
      <c r="YJ328"/>
      <c r="YK328"/>
      <c r="YL328"/>
      <c r="YM328"/>
      <c r="YN328"/>
      <c r="YO328"/>
      <c r="YP328"/>
      <c r="YQ328"/>
      <c r="YR328"/>
      <c r="YS328"/>
      <c r="YT328"/>
      <c r="YU328"/>
      <c r="YV328"/>
      <c r="YW328"/>
      <c r="YX328"/>
      <c r="YY328"/>
      <c r="YZ328"/>
      <c r="ZA328"/>
      <c r="ZB328"/>
      <c r="ZC328"/>
      <c r="ZD328"/>
      <c r="ZE328"/>
      <c r="ZF328"/>
      <c r="ZG328"/>
      <c r="ZH328"/>
      <c r="ZI328"/>
      <c r="ZJ328"/>
      <c r="ZK328"/>
      <c r="ZL328"/>
      <c r="ZM328"/>
      <c r="ZN328"/>
      <c r="ZO328"/>
      <c r="ZP328"/>
      <c r="ZQ328"/>
      <c r="ZR328"/>
      <c r="ZS328"/>
      <c r="ZT328"/>
      <c r="ZU328"/>
      <c r="ZV328"/>
      <c r="ZW328"/>
      <c r="ZX328"/>
      <c r="ZY328"/>
      <c r="ZZ328"/>
    </row>
    <row r="329" spans="1:702" s="18" customFormat="1">
      <c r="A329" s="16" t="s">
        <v>189</v>
      </c>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c r="KT329"/>
      <c r="KU329"/>
      <c r="KV329"/>
      <c r="KW329"/>
      <c r="KX329"/>
      <c r="KY329"/>
      <c r="KZ329"/>
      <c r="LA329"/>
      <c r="LB329"/>
      <c r="LC329"/>
      <c r="LD329"/>
      <c r="LE329"/>
      <c r="LF329"/>
      <c r="LG329"/>
      <c r="LH329"/>
      <c r="LI329"/>
      <c r="LJ329"/>
      <c r="LK329"/>
      <c r="LL329"/>
      <c r="LM329"/>
      <c r="LN329"/>
      <c r="LO329"/>
      <c r="LP329"/>
      <c r="LQ329"/>
      <c r="LR329"/>
      <c r="LS329"/>
      <c r="LT329"/>
      <c r="LU329"/>
      <c r="LV329"/>
      <c r="LW329"/>
      <c r="LX329"/>
      <c r="LY329"/>
      <c r="LZ329"/>
      <c r="MA329"/>
      <c r="MB329"/>
      <c r="MC329"/>
      <c r="MD329"/>
      <c r="ME329"/>
      <c r="MF329"/>
      <c r="MG329"/>
      <c r="MH329"/>
      <c r="MI329"/>
      <c r="MJ329"/>
      <c r="MK329"/>
      <c r="ML329"/>
      <c r="MM329"/>
      <c r="MN329"/>
      <c r="MO329"/>
      <c r="MP329"/>
      <c r="MQ329"/>
      <c r="MR329"/>
      <c r="MS329"/>
      <c r="MT329"/>
      <c r="MU329"/>
      <c r="MV329"/>
      <c r="MW329"/>
      <c r="MX329"/>
      <c r="MY329"/>
      <c r="MZ329"/>
      <c r="NA329"/>
      <c r="NB329"/>
      <c r="NC329"/>
      <c r="ND329"/>
      <c r="NE329"/>
      <c r="NF329"/>
      <c r="NG329"/>
      <c r="NH329"/>
      <c r="NI329"/>
      <c r="NJ329"/>
      <c r="NK329"/>
      <c r="NL329"/>
      <c r="NM329"/>
      <c r="NN329"/>
      <c r="NO329"/>
      <c r="NP329"/>
      <c r="NQ329"/>
      <c r="NR329"/>
      <c r="NS329"/>
      <c r="NT329"/>
      <c r="NU329"/>
      <c r="NV329"/>
      <c r="NW329"/>
      <c r="NX329"/>
      <c r="NY329"/>
      <c r="NZ329"/>
      <c r="OA329"/>
      <c r="OB329"/>
      <c r="OC329"/>
      <c r="OD329"/>
      <c r="OE329"/>
      <c r="OF329"/>
      <c r="OG329"/>
      <c r="OH329"/>
      <c r="OI329"/>
      <c r="OJ329"/>
      <c r="OK329"/>
      <c r="OL329"/>
      <c r="OM329"/>
      <c r="ON329"/>
      <c r="OO329"/>
      <c r="OP329"/>
      <c r="OQ329"/>
      <c r="OR329"/>
      <c r="OS329"/>
      <c r="OT329"/>
      <c r="OU329"/>
      <c r="OV329"/>
      <c r="OW329"/>
      <c r="OX329"/>
      <c r="OY329"/>
      <c r="OZ329"/>
      <c r="PA329"/>
      <c r="PB329"/>
      <c r="PC329"/>
      <c r="PD329"/>
      <c r="PE329"/>
      <c r="PF329"/>
      <c r="PG329"/>
      <c r="PH329"/>
      <c r="PI329"/>
      <c r="PJ329"/>
      <c r="PK329"/>
      <c r="PL329"/>
      <c r="PM329"/>
      <c r="PN329"/>
      <c r="PO329"/>
      <c r="PP329"/>
      <c r="PQ329"/>
      <c r="PR329"/>
      <c r="PS329"/>
      <c r="PT329"/>
      <c r="PU329"/>
      <c r="PV329"/>
      <c r="PW329"/>
      <c r="PX329"/>
      <c r="PY329"/>
      <c r="PZ329"/>
      <c r="QA329"/>
      <c r="QB329"/>
      <c r="QC329"/>
      <c r="QD329"/>
      <c r="QE329"/>
      <c r="QF329"/>
      <c r="QG329"/>
      <c r="QH329"/>
      <c r="QI329"/>
      <c r="QJ329"/>
      <c r="QK329"/>
      <c r="QL329"/>
      <c r="QM329"/>
      <c r="QN329"/>
      <c r="QO329"/>
      <c r="QP329"/>
      <c r="QQ329"/>
      <c r="QR329"/>
      <c r="QS329"/>
      <c r="QT329"/>
      <c r="QU329"/>
      <c r="QV329"/>
      <c r="QW329"/>
      <c r="QX329"/>
      <c r="QY329"/>
      <c r="QZ329"/>
      <c r="RA329"/>
      <c r="RB329"/>
      <c r="RC329"/>
      <c r="RD329"/>
      <c r="RE329"/>
      <c r="RF329"/>
      <c r="RG329"/>
      <c r="RH329"/>
      <c r="RI329"/>
      <c r="RJ329"/>
      <c r="RK329"/>
      <c r="RL329"/>
      <c r="RM329"/>
      <c r="RN329"/>
      <c r="RO329"/>
      <c r="RP329"/>
      <c r="RQ329"/>
      <c r="RR329"/>
      <c r="RS329"/>
      <c r="RT329"/>
      <c r="RU329"/>
      <c r="RV329"/>
      <c r="RW329"/>
      <c r="RX329"/>
      <c r="RY329"/>
      <c r="RZ329"/>
      <c r="SA329"/>
      <c r="SB329"/>
      <c r="SC329"/>
      <c r="SD329"/>
      <c r="SE329"/>
      <c r="SF329"/>
      <c r="SG329"/>
      <c r="SH329"/>
      <c r="SI329"/>
      <c r="SJ329"/>
      <c r="SK329"/>
      <c r="SL329"/>
      <c r="SM329"/>
      <c r="SN329"/>
      <c r="SO329"/>
      <c r="SP329"/>
      <c r="SQ329"/>
      <c r="SR329"/>
      <c r="SS329"/>
      <c r="ST329"/>
      <c r="SU329"/>
      <c r="SV329"/>
      <c r="SW329"/>
      <c r="SX329"/>
      <c r="SY329"/>
      <c r="SZ329"/>
      <c r="TA329"/>
      <c r="TB329"/>
      <c r="TC329"/>
      <c r="TD329"/>
      <c r="TE329"/>
      <c r="TF329"/>
      <c r="TG329"/>
      <c r="TH329"/>
      <c r="TI329"/>
      <c r="TJ329"/>
      <c r="TK329"/>
      <c r="TL329"/>
      <c r="TM329"/>
      <c r="TN329"/>
      <c r="TO329"/>
      <c r="TP329"/>
      <c r="TQ329"/>
      <c r="TR329"/>
      <c r="TS329"/>
      <c r="TT329"/>
      <c r="TU329"/>
      <c r="TV329"/>
      <c r="TW329"/>
      <c r="TX329"/>
      <c r="TY329"/>
      <c r="TZ329"/>
      <c r="UA329"/>
      <c r="UB329"/>
      <c r="UC329"/>
      <c r="UD329"/>
      <c r="UE329"/>
      <c r="UF329"/>
      <c r="UG329"/>
      <c r="UH329"/>
      <c r="UI329"/>
      <c r="UJ329"/>
      <c r="UK329"/>
      <c r="UL329"/>
      <c r="UM329"/>
      <c r="UN329"/>
      <c r="UO329"/>
      <c r="UP329"/>
      <c r="UQ329"/>
      <c r="UR329"/>
      <c r="US329"/>
      <c r="UT329"/>
      <c r="UU329"/>
      <c r="UV329"/>
      <c r="UW329"/>
      <c r="UX329"/>
      <c r="UY329"/>
      <c r="UZ329"/>
      <c r="VA329"/>
      <c r="VB329"/>
      <c r="VC329"/>
      <c r="VD329"/>
      <c r="VE329"/>
      <c r="VF329"/>
      <c r="VG329"/>
      <c r="VH329"/>
      <c r="VI329"/>
      <c r="VJ329"/>
      <c r="VK329"/>
      <c r="VL329"/>
      <c r="VM329"/>
      <c r="VN329"/>
      <c r="VO329"/>
      <c r="VP329"/>
      <c r="VQ329"/>
      <c r="VR329"/>
      <c r="VS329"/>
      <c r="VT329"/>
      <c r="VU329"/>
      <c r="VV329"/>
      <c r="VW329"/>
      <c r="VX329"/>
      <c r="VY329"/>
      <c r="VZ329"/>
      <c r="WA329"/>
      <c r="WB329"/>
      <c r="WC329"/>
      <c r="WD329"/>
      <c r="WE329"/>
      <c r="WF329"/>
      <c r="WG329"/>
      <c r="WH329"/>
      <c r="WI329"/>
      <c r="WJ329"/>
      <c r="WK329"/>
      <c r="WL329"/>
      <c r="WM329"/>
      <c r="WN329"/>
      <c r="WO329"/>
      <c r="WP329"/>
      <c r="WQ329"/>
      <c r="WR329"/>
      <c r="WS329"/>
      <c r="WT329"/>
      <c r="WU329"/>
      <c r="WV329"/>
      <c r="WW329"/>
      <c r="WX329"/>
      <c r="WY329"/>
      <c r="WZ329"/>
      <c r="XA329"/>
      <c r="XB329"/>
      <c r="XC329"/>
      <c r="XD329"/>
      <c r="XE329"/>
      <c r="XF329"/>
      <c r="XG329"/>
      <c r="XH329"/>
      <c r="XI329"/>
      <c r="XJ329"/>
      <c r="XK329"/>
      <c r="XL329"/>
      <c r="XM329"/>
      <c r="XN329"/>
      <c r="XO329"/>
      <c r="XP329"/>
      <c r="XQ329"/>
      <c r="XR329"/>
      <c r="XS329"/>
      <c r="XT329"/>
      <c r="XU329"/>
      <c r="XV329"/>
      <c r="XW329"/>
      <c r="XX329"/>
      <c r="XY329"/>
      <c r="XZ329"/>
      <c r="YA329"/>
      <c r="YB329"/>
      <c r="YC329"/>
      <c r="YD329"/>
      <c r="YE329"/>
      <c r="YF329"/>
      <c r="YG329"/>
      <c r="YH329"/>
      <c r="YI329"/>
      <c r="YJ329"/>
      <c r="YK329"/>
      <c r="YL329"/>
      <c r="YM329"/>
      <c r="YN329"/>
      <c r="YO329"/>
      <c r="YP329"/>
      <c r="YQ329"/>
      <c r="YR329"/>
      <c r="YS329"/>
      <c r="YT329"/>
      <c r="YU329"/>
      <c r="YV329"/>
      <c r="YW329"/>
      <c r="YX329"/>
      <c r="YY329"/>
      <c r="YZ329"/>
      <c r="ZA329"/>
      <c r="ZB329"/>
      <c r="ZC329"/>
      <c r="ZD329"/>
      <c r="ZE329"/>
      <c r="ZF329"/>
      <c r="ZG329"/>
      <c r="ZH329"/>
      <c r="ZI329"/>
      <c r="ZJ329"/>
      <c r="ZK329"/>
      <c r="ZL329"/>
      <c r="ZM329"/>
      <c r="ZN329"/>
      <c r="ZO329"/>
      <c r="ZP329"/>
      <c r="ZQ329"/>
      <c r="ZR329"/>
      <c r="ZS329"/>
      <c r="ZT329"/>
      <c r="ZU329"/>
      <c r="ZV329"/>
      <c r="ZW329"/>
      <c r="ZX329"/>
      <c r="ZY329"/>
      <c r="ZZ329"/>
    </row>
    <row r="330" spans="1:702" s="18" customFormat="1">
      <c r="A330" s="63" t="s">
        <v>326</v>
      </c>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c r="KT330"/>
      <c r="KU330"/>
      <c r="KV330"/>
      <c r="KW330"/>
      <c r="KX330"/>
      <c r="KY330"/>
      <c r="KZ330"/>
      <c r="LA330"/>
      <c r="LB330"/>
      <c r="LC330"/>
      <c r="LD330"/>
      <c r="LE330"/>
      <c r="LF330"/>
      <c r="LG330"/>
      <c r="LH330"/>
      <c r="LI330"/>
      <c r="LJ330"/>
      <c r="LK330"/>
      <c r="LL330"/>
      <c r="LM330"/>
      <c r="LN330"/>
      <c r="LO330"/>
      <c r="LP330"/>
      <c r="LQ330"/>
      <c r="LR330"/>
      <c r="LS330"/>
      <c r="LT330"/>
      <c r="LU330"/>
      <c r="LV330"/>
      <c r="LW330"/>
      <c r="LX330"/>
      <c r="LY330"/>
      <c r="LZ330"/>
      <c r="MA330"/>
      <c r="MB330"/>
      <c r="MC330"/>
      <c r="MD330"/>
      <c r="ME330"/>
      <c r="MF330"/>
      <c r="MG330"/>
      <c r="MH330"/>
      <c r="MI330"/>
      <c r="MJ330"/>
      <c r="MK330"/>
      <c r="ML330"/>
      <c r="MM330"/>
      <c r="MN330"/>
      <c r="MO330"/>
      <c r="MP330"/>
      <c r="MQ330"/>
      <c r="MR330"/>
      <c r="MS330"/>
      <c r="MT330"/>
      <c r="MU330"/>
      <c r="MV330"/>
      <c r="MW330"/>
      <c r="MX330"/>
      <c r="MY330"/>
      <c r="MZ330"/>
      <c r="NA330"/>
      <c r="NB330"/>
      <c r="NC330"/>
      <c r="ND330"/>
      <c r="NE330"/>
      <c r="NF330"/>
      <c r="NG330"/>
      <c r="NH330"/>
      <c r="NI330"/>
      <c r="NJ330"/>
      <c r="NK330"/>
      <c r="NL330"/>
      <c r="NM330"/>
      <c r="NN330"/>
      <c r="NO330"/>
      <c r="NP330"/>
      <c r="NQ330"/>
      <c r="NR330"/>
      <c r="NS330"/>
      <c r="NT330"/>
      <c r="NU330"/>
      <c r="NV330"/>
      <c r="NW330"/>
      <c r="NX330"/>
      <c r="NY330"/>
      <c r="NZ330"/>
      <c r="OA330"/>
      <c r="OB330"/>
      <c r="OC330"/>
      <c r="OD330"/>
      <c r="OE330"/>
      <c r="OF330"/>
      <c r="OG330"/>
      <c r="OH330"/>
      <c r="OI330"/>
      <c r="OJ330"/>
      <c r="OK330"/>
      <c r="OL330"/>
      <c r="OM330"/>
      <c r="ON330"/>
      <c r="OO330"/>
      <c r="OP330"/>
      <c r="OQ330"/>
      <c r="OR330"/>
      <c r="OS330"/>
      <c r="OT330"/>
      <c r="OU330"/>
      <c r="OV330"/>
      <c r="OW330"/>
      <c r="OX330"/>
      <c r="OY330"/>
      <c r="OZ330"/>
      <c r="PA330"/>
      <c r="PB330"/>
      <c r="PC330"/>
      <c r="PD330"/>
      <c r="PE330"/>
      <c r="PF330"/>
      <c r="PG330"/>
      <c r="PH330"/>
      <c r="PI330"/>
      <c r="PJ330"/>
      <c r="PK330"/>
      <c r="PL330"/>
      <c r="PM330"/>
      <c r="PN330"/>
      <c r="PO330"/>
      <c r="PP330"/>
      <c r="PQ330"/>
      <c r="PR330"/>
      <c r="PS330"/>
      <c r="PT330"/>
      <c r="PU330"/>
      <c r="PV330"/>
      <c r="PW330"/>
      <c r="PX330"/>
      <c r="PY330"/>
      <c r="PZ330"/>
      <c r="QA330"/>
      <c r="QB330"/>
      <c r="QC330"/>
      <c r="QD330"/>
      <c r="QE330"/>
      <c r="QF330"/>
      <c r="QG330"/>
      <c r="QH330"/>
      <c r="QI330"/>
      <c r="QJ330"/>
      <c r="QK330"/>
      <c r="QL330"/>
      <c r="QM330"/>
      <c r="QN330"/>
      <c r="QO330"/>
      <c r="QP330"/>
      <c r="QQ330"/>
      <c r="QR330"/>
      <c r="QS330"/>
      <c r="QT330"/>
      <c r="QU330"/>
      <c r="QV330"/>
      <c r="QW330"/>
      <c r="QX330"/>
      <c r="QY330"/>
      <c r="QZ330"/>
      <c r="RA330"/>
      <c r="RB330"/>
      <c r="RC330"/>
      <c r="RD330"/>
      <c r="RE330"/>
      <c r="RF330"/>
      <c r="RG330"/>
      <c r="RH330"/>
      <c r="RI330"/>
      <c r="RJ330"/>
      <c r="RK330"/>
      <c r="RL330"/>
      <c r="RM330"/>
      <c r="RN330"/>
      <c r="RO330"/>
      <c r="RP330"/>
      <c r="RQ330"/>
      <c r="RR330"/>
      <c r="RS330"/>
      <c r="RT330"/>
      <c r="RU330"/>
      <c r="RV330"/>
      <c r="RW330"/>
      <c r="RX330"/>
      <c r="RY330"/>
      <c r="RZ330"/>
      <c r="SA330"/>
      <c r="SB330"/>
      <c r="SC330"/>
      <c r="SD330"/>
      <c r="SE330"/>
      <c r="SF330"/>
      <c r="SG330"/>
      <c r="SH330"/>
      <c r="SI330"/>
      <c r="SJ330"/>
      <c r="SK330"/>
      <c r="SL330"/>
      <c r="SM330"/>
      <c r="SN330"/>
      <c r="SO330"/>
      <c r="SP330"/>
      <c r="SQ330"/>
      <c r="SR330"/>
      <c r="SS330"/>
      <c r="ST330"/>
      <c r="SU330"/>
      <c r="SV330"/>
      <c r="SW330"/>
      <c r="SX330"/>
      <c r="SY330"/>
      <c r="SZ330"/>
      <c r="TA330"/>
      <c r="TB330"/>
      <c r="TC330"/>
      <c r="TD330"/>
      <c r="TE330"/>
      <c r="TF330"/>
      <c r="TG330"/>
      <c r="TH330"/>
      <c r="TI330"/>
      <c r="TJ330"/>
      <c r="TK330"/>
      <c r="TL330"/>
      <c r="TM330"/>
      <c r="TN330"/>
      <c r="TO330"/>
      <c r="TP330"/>
      <c r="TQ330"/>
      <c r="TR330"/>
      <c r="TS330"/>
      <c r="TT330"/>
      <c r="TU330"/>
      <c r="TV330"/>
      <c r="TW330"/>
      <c r="TX330"/>
      <c r="TY330"/>
      <c r="TZ330"/>
      <c r="UA330"/>
      <c r="UB330"/>
      <c r="UC330"/>
      <c r="UD330"/>
      <c r="UE330"/>
      <c r="UF330"/>
      <c r="UG330"/>
      <c r="UH330"/>
      <c r="UI330"/>
      <c r="UJ330"/>
      <c r="UK330"/>
      <c r="UL330"/>
      <c r="UM330"/>
      <c r="UN330"/>
      <c r="UO330"/>
      <c r="UP330"/>
      <c r="UQ330"/>
      <c r="UR330"/>
      <c r="US330"/>
      <c r="UT330"/>
      <c r="UU330"/>
      <c r="UV330"/>
      <c r="UW330"/>
      <c r="UX330"/>
      <c r="UY330"/>
      <c r="UZ330"/>
      <c r="VA330"/>
      <c r="VB330"/>
      <c r="VC330"/>
      <c r="VD330"/>
      <c r="VE330"/>
      <c r="VF330"/>
      <c r="VG330"/>
      <c r="VH330"/>
      <c r="VI330"/>
      <c r="VJ330"/>
      <c r="VK330"/>
      <c r="VL330"/>
      <c r="VM330"/>
      <c r="VN330"/>
      <c r="VO330"/>
      <c r="VP330"/>
      <c r="VQ330"/>
      <c r="VR330"/>
      <c r="VS330"/>
      <c r="VT330"/>
      <c r="VU330"/>
      <c r="VV330"/>
      <c r="VW330"/>
      <c r="VX330"/>
      <c r="VY330"/>
      <c r="VZ330"/>
      <c r="WA330"/>
      <c r="WB330"/>
      <c r="WC330"/>
      <c r="WD330"/>
      <c r="WE330"/>
      <c r="WF330"/>
      <c r="WG330"/>
      <c r="WH330"/>
      <c r="WI330"/>
      <c r="WJ330"/>
      <c r="WK330"/>
      <c r="WL330"/>
      <c r="WM330"/>
      <c r="WN330"/>
      <c r="WO330"/>
      <c r="WP330"/>
      <c r="WQ330"/>
      <c r="WR330"/>
      <c r="WS330"/>
      <c r="WT330"/>
      <c r="WU330"/>
      <c r="WV330"/>
      <c r="WW330"/>
      <c r="WX330"/>
      <c r="WY330"/>
      <c r="WZ330"/>
      <c r="XA330"/>
      <c r="XB330"/>
      <c r="XC330"/>
      <c r="XD330"/>
      <c r="XE330"/>
      <c r="XF330"/>
      <c r="XG330"/>
      <c r="XH330"/>
      <c r="XI330"/>
      <c r="XJ330"/>
      <c r="XK330"/>
      <c r="XL330"/>
      <c r="XM330"/>
      <c r="XN330"/>
      <c r="XO330"/>
      <c r="XP330"/>
      <c r="XQ330"/>
      <c r="XR330"/>
      <c r="XS330"/>
      <c r="XT330"/>
      <c r="XU330"/>
      <c r="XV330"/>
      <c r="XW330"/>
      <c r="XX330"/>
      <c r="XY330"/>
      <c r="XZ330"/>
      <c r="YA330"/>
      <c r="YB330"/>
      <c r="YC330"/>
      <c r="YD330"/>
      <c r="YE330"/>
      <c r="YF330"/>
      <c r="YG330"/>
      <c r="YH330"/>
      <c r="YI330"/>
      <c r="YJ330"/>
      <c r="YK330"/>
      <c r="YL330"/>
      <c r="YM330"/>
      <c r="YN330"/>
      <c r="YO330"/>
      <c r="YP330"/>
      <c r="YQ330"/>
      <c r="YR330"/>
      <c r="YS330"/>
      <c r="YT330"/>
      <c r="YU330"/>
      <c r="YV330"/>
      <c r="YW330"/>
      <c r="YX330"/>
      <c r="YY330"/>
      <c r="YZ330"/>
      <c r="ZA330"/>
      <c r="ZB330"/>
      <c r="ZC330"/>
      <c r="ZD330"/>
      <c r="ZE330"/>
      <c r="ZF330"/>
      <c r="ZG330"/>
      <c r="ZH330"/>
      <c r="ZI330"/>
      <c r="ZJ330"/>
      <c r="ZK330"/>
      <c r="ZL330"/>
      <c r="ZM330"/>
      <c r="ZN330"/>
      <c r="ZO330"/>
      <c r="ZP330"/>
      <c r="ZQ330"/>
      <c r="ZR330"/>
      <c r="ZS330"/>
      <c r="ZT330"/>
      <c r="ZU330"/>
      <c r="ZV330"/>
      <c r="ZW330"/>
      <c r="ZX330"/>
      <c r="ZY330"/>
      <c r="ZZ330"/>
    </row>
    <row r="331" spans="1:702" s="18" customFormat="1">
      <c r="A331" s="149" t="s">
        <v>327</v>
      </c>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c r="KT331"/>
      <c r="KU331"/>
      <c r="KV331"/>
      <c r="KW331"/>
      <c r="KX331"/>
      <c r="KY331"/>
      <c r="KZ331"/>
      <c r="LA331"/>
      <c r="LB331"/>
      <c r="LC331"/>
      <c r="LD331"/>
      <c r="LE331"/>
      <c r="LF331"/>
      <c r="LG331"/>
      <c r="LH331"/>
      <c r="LI331"/>
      <c r="LJ331"/>
      <c r="LK331"/>
      <c r="LL331"/>
      <c r="LM331"/>
      <c r="LN331"/>
      <c r="LO331"/>
      <c r="LP331"/>
      <c r="LQ331"/>
      <c r="LR331"/>
      <c r="LS331"/>
      <c r="LT331"/>
      <c r="LU331"/>
      <c r="LV331"/>
      <c r="LW331"/>
      <c r="LX331"/>
      <c r="LY331"/>
      <c r="LZ331"/>
      <c r="MA331"/>
      <c r="MB331"/>
      <c r="MC331"/>
      <c r="MD331"/>
      <c r="ME331"/>
      <c r="MF331"/>
      <c r="MG331"/>
      <c r="MH331"/>
      <c r="MI331"/>
      <c r="MJ331"/>
      <c r="MK331"/>
      <c r="ML331"/>
      <c r="MM331"/>
      <c r="MN331"/>
      <c r="MO331"/>
      <c r="MP331"/>
      <c r="MQ331"/>
      <c r="MR331"/>
      <c r="MS331"/>
      <c r="MT331"/>
      <c r="MU331"/>
      <c r="MV331"/>
      <c r="MW331"/>
      <c r="MX331"/>
      <c r="MY331"/>
      <c r="MZ331"/>
      <c r="NA331"/>
      <c r="NB331"/>
      <c r="NC331"/>
      <c r="ND331"/>
      <c r="NE331"/>
      <c r="NF331"/>
      <c r="NG331"/>
      <c r="NH331"/>
      <c r="NI331"/>
      <c r="NJ331"/>
      <c r="NK331"/>
      <c r="NL331"/>
      <c r="NM331"/>
      <c r="NN331"/>
      <c r="NO331"/>
      <c r="NP331"/>
      <c r="NQ331"/>
      <c r="NR331"/>
      <c r="NS331"/>
      <c r="NT331"/>
      <c r="NU331"/>
      <c r="NV331"/>
      <c r="NW331"/>
      <c r="NX331"/>
      <c r="NY331"/>
      <c r="NZ331"/>
      <c r="OA331"/>
      <c r="OB331"/>
      <c r="OC331"/>
      <c r="OD331"/>
      <c r="OE331"/>
      <c r="OF331"/>
      <c r="OG331"/>
      <c r="OH331"/>
      <c r="OI331"/>
      <c r="OJ331"/>
      <c r="OK331"/>
      <c r="OL331"/>
      <c r="OM331"/>
      <c r="ON331"/>
      <c r="OO331"/>
      <c r="OP331"/>
      <c r="OQ331"/>
      <c r="OR331"/>
      <c r="OS331"/>
      <c r="OT331"/>
      <c r="OU331"/>
      <c r="OV331"/>
      <c r="OW331"/>
      <c r="OX331"/>
      <c r="OY331"/>
      <c r="OZ331"/>
      <c r="PA331"/>
      <c r="PB331"/>
      <c r="PC331"/>
      <c r="PD331"/>
      <c r="PE331"/>
      <c r="PF331"/>
      <c r="PG331"/>
      <c r="PH331"/>
      <c r="PI331"/>
      <c r="PJ331"/>
      <c r="PK331"/>
      <c r="PL331"/>
      <c r="PM331"/>
      <c r="PN331"/>
      <c r="PO331"/>
      <c r="PP331"/>
      <c r="PQ331"/>
      <c r="PR331"/>
      <c r="PS331"/>
      <c r="PT331"/>
      <c r="PU331"/>
      <c r="PV331"/>
      <c r="PW331"/>
      <c r="PX331"/>
      <c r="PY331"/>
      <c r="PZ331"/>
      <c r="QA331"/>
      <c r="QB331"/>
      <c r="QC331"/>
      <c r="QD331"/>
      <c r="QE331"/>
      <c r="QF331"/>
      <c r="QG331"/>
      <c r="QH331"/>
      <c r="QI331"/>
      <c r="QJ331"/>
      <c r="QK331"/>
      <c r="QL331"/>
      <c r="QM331"/>
      <c r="QN331"/>
      <c r="QO331"/>
      <c r="QP331"/>
      <c r="QQ331"/>
      <c r="QR331"/>
      <c r="QS331"/>
      <c r="QT331"/>
      <c r="QU331"/>
      <c r="QV331"/>
      <c r="QW331"/>
      <c r="QX331"/>
      <c r="QY331"/>
      <c r="QZ331"/>
      <c r="RA331"/>
      <c r="RB331"/>
      <c r="RC331"/>
      <c r="RD331"/>
      <c r="RE331"/>
      <c r="RF331"/>
      <c r="RG331"/>
      <c r="RH331"/>
      <c r="RI331"/>
      <c r="RJ331"/>
      <c r="RK331"/>
      <c r="RL331"/>
      <c r="RM331"/>
      <c r="RN331"/>
      <c r="RO331"/>
      <c r="RP331"/>
      <c r="RQ331"/>
      <c r="RR331"/>
      <c r="RS331"/>
      <c r="RT331"/>
      <c r="RU331"/>
      <c r="RV331"/>
      <c r="RW331"/>
      <c r="RX331"/>
      <c r="RY331"/>
      <c r="RZ331"/>
      <c r="SA331"/>
      <c r="SB331"/>
      <c r="SC331"/>
      <c r="SD331"/>
      <c r="SE331"/>
      <c r="SF331"/>
      <c r="SG331"/>
      <c r="SH331"/>
      <c r="SI331"/>
      <c r="SJ331"/>
      <c r="SK331"/>
      <c r="SL331"/>
      <c r="SM331"/>
      <c r="SN331"/>
      <c r="SO331"/>
      <c r="SP331"/>
      <c r="SQ331"/>
      <c r="SR331"/>
      <c r="SS331"/>
      <c r="ST331"/>
      <c r="SU331"/>
      <c r="SV331"/>
      <c r="SW331"/>
      <c r="SX331"/>
      <c r="SY331"/>
      <c r="SZ331"/>
      <c r="TA331"/>
      <c r="TB331"/>
      <c r="TC331"/>
      <c r="TD331"/>
      <c r="TE331"/>
      <c r="TF331"/>
      <c r="TG331"/>
      <c r="TH331"/>
      <c r="TI331"/>
      <c r="TJ331"/>
      <c r="TK331"/>
      <c r="TL331"/>
      <c r="TM331"/>
      <c r="TN331"/>
      <c r="TO331"/>
      <c r="TP331"/>
      <c r="TQ331"/>
      <c r="TR331"/>
      <c r="TS331"/>
      <c r="TT331"/>
      <c r="TU331"/>
      <c r="TV331"/>
      <c r="TW331"/>
      <c r="TX331"/>
      <c r="TY331"/>
      <c r="TZ331"/>
      <c r="UA331"/>
      <c r="UB331"/>
      <c r="UC331"/>
      <c r="UD331"/>
      <c r="UE331"/>
      <c r="UF331"/>
      <c r="UG331"/>
      <c r="UH331"/>
      <c r="UI331"/>
      <c r="UJ331"/>
      <c r="UK331"/>
      <c r="UL331"/>
      <c r="UM331"/>
      <c r="UN331"/>
      <c r="UO331"/>
      <c r="UP331"/>
      <c r="UQ331"/>
      <c r="UR331"/>
      <c r="US331"/>
      <c r="UT331"/>
      <c r="UU331"/>
      <c r="UV331"/>
      <c r="UW331"/>
      <c r="UX331"/>
      <c r="UY331"/>
      <c r="UZ331"/>
      <c r="VA331"/>
      <c r="VB331"/>
      <c r="VC331"/>
      <c r="VD331"/>
      <c r="VE331"/>
      <c r="VF331"/>
      <c r="VG331"/>
      <c r="VH331"/>
      <c r="VI331"/>
      <c r="VJ331"/>
      <c r="VK331"/>
      <c r="VL331"/>
      <c r="VM331"/>
      <c r="VN331"/>
      <c r="VO331"/>
      <c r="VP331"/>
      <c r="VQ331"/>
      <c r="VR331"/>
      <c r="VS331"/>
      <c r="VT331"/>
      <c r="VU331"/>
      <c r="VV331"/>
      <c r="VW331"/>
      <c r="VX331"/>
      <c r="VY331"/>
      <c r="VZ331"/>
      <c r="WA331"/>
      <c r="WB331"/>
      <c r="WC331"/>
      <c r="WD331"/>
      <c r="WE331"/>
      <c r="WF331"/>
      <c r="WG331"/>
      <c r="WH331"/>
      <c r="WI331"/>
      <c r="WJ331"/>
      <c r="WK331"/>
      <c r="WL331"/>
      <c r="WM331"/>
      <c r="WN331"/>
      <c r="WO331"/>
      <c r="WP331"/>
      <c r="WQ331"/>
      <c r="WR331"/>
      <c r="WS331"/>
      <c r="WT331"/>
      <c r="WU331"/>
      <c r="WV331"/>
      <c r="WW331"/>
      <c r="WX331"/>
      <c r="WY331"/>
      <c r="WZ331"/>
      <c r="XA331"/>
      <c r="XB331"/>
      <c r="XC331"/>
      <c r="XD331"/>
      <c r="XE331"/>
      <c r="XF331"/>
      <c r="XG331"/>
      <c r="XH331"/>
      <c r="XI331"/>
      <c r="XJ331"/>
      <c r="XK331"/>
      <c r="XL331"/>
      <c r="XM331"/>
      <c r="XN331"/>
      <c r="XO331"/>
      <c r="XP331"/>
      <c r="XQ331"/>
      <c r="XR331"/>
      <c r="XS331"/>
      <c r="XT331"/>
      <c r="XU331"/>
      <c r="XV331"/>
      <c r="XW331"/>
      <c r="XX331"/>
      <c r="XY331"/>
      <c r="XZ331"/>
      <c r="YA331"/>
      <c r="YB331"/>
      <c r="YC331"/>
      <c r="YD331"/>
      <c r="YE331"/>
      <c r="YF331"/>
      <c r="YG331"/>
      <c r="YH331"/>
      <c r="YI331"/>
      <c r="YJ331"/>
      <c r="YK331"/>
      <c r="YL331"/>
      <c r="YM331"/>
      <c r="YN331"/>
      <c r="YO331"/>
      <c r="YP331"/>
      <c r="YQ331"/>
      <c r="YR331"/>
      <c r="YS331"/>
      <c r="YT331"/>
      <c r="YU331"/>
      <c r="YV331"/>
      <c r="YW331"/>
      <c r="YX331"/>
      <c r="YY331"/>
      <c r="YZ331"/>
      <c r="ZA331"/>
      <c r="ZB331"/>
      <c r="ZC331"/>
      <c r="ZD331"/>
      <c r="ZE331"/>
      <c r="ZF331"/>
      <c r="ZG331"/>
      <c r="ZH331"/>
      <c r="ZI331"/>
      <c r="ZJ331"/>
      <c r="ZK331"/>
      <c r="ZL331"/>
      <c r="ZM331"/>
      <c r="ZN331"/>
      <c r="ZO331"/>
      <c r="ZP331"/>
      <c r="ZQ331"/>
      <c r="ZR331"/>
      <c r="ZS331"/>
      <c r="ZT331"/>
      <c r="ZU331"/>
      <c r="ZV331"/>
      <c r="ZW331"/>
      <c r="ZX331"/>
      <c r="ZY331"/>
      <c r="ZZ331"/>
    </row>
    <row r="332" spans="1:702" s="18" customFormat="1">
      <c r="A332" s="16" t="s">
        <v>175</v>
      </c>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c r="KT332"/>
      <c r="KU332"/>
      <c r="KV332"/>
      <c r="KW332"/>
      <c r="KX332"/>
      <c r="KY332"/>
      <c r="KZ332"/>
      <c r="LA332"/>
      <c r="LB332"/>
      <c r="LC332"/>
      <c r="LD332"/>
      <c r="LE332"/>
      <c r="LF332"/>
      <c r="LG332"/>
      <c r="LH332"/>
      <c r="LI332"/>
      <c r="LJ332"/>
      <c r="LK332"/>
      <c r="LL332"/>
      <c r="LM332"/>
      <c r="LN332"/>
      <c r="LO332"/>
      <c r="LP332"/>
      <c r="LQ332"/>
      <c r="LR332"/>
      <c r="LS332"/>
      <c r="LT332"/>
      <c r="LU332"/>
      <c r="LV332"/>
      <c r="LW332"/>
      <c r="LX332"/>
      <c r="LY332"/>
      <c r="LZ332"/>
      <c r="MA332"/>
      <c r="MB332"/>
      <c r="MC332"/>
      <c r="MD332"/>
      <c r="ME332"/>
      <c r="MF332"/>
      <c r="MG332"/>
      <c r="MH332"/>
      <c r="MI332"/>
      <c r="MJ332"/>
      <c r="MK332"/>
      <c r="ML332"/>
      <c r="MM332"/>
      <c r="MN332"/>
      <c r="MO332"/>
      <c r="MP332"/>
      <c r="MQ332"/>
      <c r="MR332"/>
      <c r="MS332"/>
      <c r="MT332"/>
      <c r="MU332"/>
      <c r="MV332"/>
      <c r="MW332"/>
      <c r="MX332"/>
      <c r="MY332"/>
      <c r="MZ332"/>
      <c r="NA332"/>
      <c r="NB332"/>
      <c r="NC332"/>
      <c r="ND332"/>
      <c r="NE332"/>
      <c r="NF332"/>
      <c r="NG332"/>
      <c r="NH332"/>
      <c r="NI332"/>
      <c r="NJ332"/>
      <c r="NK332"/>
      <c r="NL332"/>
      <c r="NM332"/>
      <c r="NN332"/>
      <c r="NO332"/>
      <c r="NP332"/>
      <c r="NQ332"/>
      <c r="NR332"/>
      <c r="NS332"/>
      <c r="NT332"/>
      <c r="NU332"/>
      <c r="NV332"/>
      <c r="NW332"/>
      <c r="NX332"/>
      <c r="NY332"/>
      <c r="NZ332"/>
      <c r="OA332"/>
      <c r="OB332"/>
      <c r="OC332"/>
      <c r="OD332"/>
      <c r="OE332"/>
      <c r="OF332"/>
      <c r="OG332"/>
      <c r="OH332"/>
      <c r="OI332"/>
      <c r="OJ332"/>
      <c r="OK332"/>
      <c r="OL332"/>
      <c r="OM332"/>
      <c r="ON332"/>
      <c r="OO332"/>
      <c r="OP332"/>
      <c r="OQ332"/>
      <c r="OR332"/>
      <c r="OS332"/>
      <c r="OT332"/>
      <c r="OU332"/>
      <c r="OV332"/>
      <c r="OW332"/>
      <c r="OX332"/>
      <c r="OY332"/>
      <c r="OZ332"/>
      <c r="PA332"/>
      <c r="PB332"/>
      <c r="PC332"/>
      <c r="PD332"/>
      <c r="PE332"/>
      <c r="PF332"/>
      <c r="PG332"/>
      <c r="PH332"/>
      <c r="PI332"/>
      <c r="PJ332"/>
      <c r="PK332"/>
      <c r="PL332"/>
      <c r="PM332"/>
      <c r="PN332"/>
      <c r="PO332"/>
      <c r="PP332"/>
      <c r="PQ332"/>
      <c r="PR332"/>
      <c r="PS332"/>
      <c r="PT332"/>
      <c r="PU332"/>
      <c r="PV332"/>
      <c r="PW332"/>
      <c r="PX332"/>
      <c r="PY332"/>
      <c r="PZ332"/>
      <c r="QA332"/>
      <c r="QB332"/>
      <c r="QC332"/>
      <c r="QD332"/>
      <c r="QE332"/>
      <c r="QF332"/>
      <c r="QG332"/>
      <c r="QH332"/>
      <c r="QI332"/>
      <c r="QJ332"/>
      <c r="QK332"/>
      <c r="QL332"/>
      <c r="QM332"/>
      <c r="QN332"/>
      <c r="QO332"/>
      <c r="QP332"/>
      <c r="QQ332"/>
      <c r="QR332"/>
      <c r="QS332"/>
      <c r="QT332"/>
      <c r="QU332"/>
      <c r="QV332"/>
      <c r="QW332"/>
      <c r="QX332"/>
      <c r="QY332"/>
      <c r="QZ332"/>
      <c r="RA332"/>
      <c r="RB332"/>
      <c r="RC332"/>
      <c r="RD332"/>
      <c r="RE332"/>
      <c r="RF332"/>
      <c r="RG332"/>
      <c r="RH332"/>
      <c r="RI332"/>
      <c r="RJ332"/>
      <c r="RK332"/>
      <c r="RL332"/>
      <c r="RM332"/>
      <c r="RN332"/>
      <c r="RO332"/>
      <c r="RP332"/>
      <c r="RQ332"/>
      <c r="RR332"/>
      <c r="RS332"/>
      <c r="RT332"/>
      <c r="RU332"/>
      <c r="RV332"/>
      <c r="RW332"/>
      <c r="RX332"/>
      <c r="RY332"/>
      <c r="RZ332"/>
      <c r="SA332"/>
      <c r="SB332"/>
      <c r="SC332"/>
      <c r="SD332"/>
      <c r="SE332"/>
      <c r="SF332"/>
      <c r="SG332"/>
      <c r="SH332"/>
      <c r="SI332"/>
      <c r="SJ332"/>
      <c r="SK332"/>
      <c r="SL332"/>
      <c r="SM332"/>
      <c r="SN332"/>
      <c r="SO332"/>
      <c r="SP332"/>
      <c r="SQ332"/>
      <c r="SR332"/>
      <c r="SS332"/>
      <c r="ST332"/>
      <c r="SU332"/>
      <c r="SV332"/>
      <c r="SW332"/>
      <c r="SX332"/>
      <c r="SY332"/>
      <c r="SZ332"/>
      <c r="TA332"/>
      <c r="TB332"/>
      <c r="TC332"/>
      <c r="TD332"/>
      <c r="TE332"/>
      <c r="TF332"/>
      <c r="TG332"/>
      <c r="TH332"/>
      <c r="TI332"/>
      <c r="TJ332"/>
      <c r="TK332"/>
      <c r="TL332"/>
      <c r="TM332"/>
      <c r="TN332"/>
      <c r="TO332"/>
      <c r="TP332"/>
      <c r="TQ332"/>
      <c r="TR332"/>
      <c r="TS332"/>
      <c r="TT332"/>
      <c r="TU332"/>
      <c r="TV332"/>
      <c r="TW332"/>
      <c r="TX332"/>
      <c r="TY332"/>
      <c r="TZ332"/>
      <c r="UA332"/>
      <c r="UB332"/>
      <c r="UC332"/>
      <c r="UD332"/>
      <c r="UE332"/>
      <c r="UF332"/>
      <c r="UG332"/>
      <c r="UH332"/>
      <c r="UI332"/>
      <c r="UJ332"/>
      <c r="UK332"/>
      <c r="UL332"/>
      <c r="UM332"/>
      <c r="UN332"/>
      <c r="UO332"/>
      <c r="UP332"/>
      <c r="UQ332"/>
      <c r="UR332"/>
      <c r="US332"/>
      <c r="UT332"/>
      <c r="UU332"/>
      <c r="UV332"/>
      <c r="UW332"/>
      <c r="UX332"/>
      <c r="UY332"/>
      <c r="UZ332"/>
      <c r="VA332"/>
      <c r="VB332"/>
      <c r="VC332"/>
      <c r="VD332"/>
      <c r="VE332"/>
      <c r="VF332"/>
      <c r="VG332"/>
      <c r="VH332"/>
      <c r="VI332"/>
      <c r="VJ332"/>
      <c r="VK332"/>
      <c r="VL332"/>
      <c r="VM332"/>
      <c r="VN332"/>
      <c r="VO332"/>
      <c r="VP332"/>
      <c r="VQ332"/>
      <c r="VR332"/>
      <c r="VS332"/>
      <c r="VT332"/>
      <c r="VU332"/>
      <c r="VV332"/>
      <c r="VW332"/>
      <c r="VX332"/>
      <c r="VY332"/>
      <c r="VZ332"/>
      <c r="WA332"/>
      <c r="WB332"/>
      <c r="WC332"/>
      <c r="WD332"/>
      <c r="WE332"/>
      <c r="WF332"/>
      <c r="WG332"/>
      <c r="WH332"/>
      <c r="WI332"/>
      <c r="WJ332"/>
      <c r="WK332"/>
      <c r="WL332"/>
      <c r="WM332"/>
      <c r="WN332"/>
      <c r="WO332"/>
      <c r="WP332"/>
      <c r="WQ332"/>
      <c r="WR332"/>
      <c r="WS332"/>
      <c r="WT332"/>
      <c r="WU332"/>
      <c r="WV332"/>
      <c r="WW332"/>
      <c r="WX332"/>
      <c r="WY332"/>
      <c r="WZ332"/>
      <c r="XA332"/>
      <c r="XB332"/>
      <c r="XC332"/>
      <c r="XD332"/>
      <c r="XE332"/>
      <c r="XF332"/>
      <c r="XG332"/>
      <c r="XH332"/>
      <c r="XI332"/>
      <c r="XJ332"/>
      <c r="XK332"/>
      <c r="XL332"/>
      <c r="XM332"/>
      <c r="XN332"/>
      <c r="XO332"/>
      <c r="XP332"/>
      <c r="XQ332"/>
      <c r="XR332"/>
      <c r="XS332"/>
      <c r="XT332"/>
      <c r="XU332"/>
      <c r="XV332"/>
      <c r="XW332"/>
      <c r="XX332"/>
      <c r="XY332"/>
      <c r="XZ332"/>
      <c r="YA332"/>
      <c r="YB332"/>
      <c r="YC332"/>
      <c r="YD332"/>
      <c r="YE332"/>
      <c r="YF332"/>
      <c r="YG332"/>
      <c r="YH332"/>
      <c r="YI332"/>
      <c r="YJ332"/>
      <c r="YK332"/>
      <c r="YL332"/>
      <c r="YM332"/>
      <c r="YN332"/>
      <c r="YO332"/>
      <c r="YP332"/>
      <c r="YQ332"/>
      <c r="YR332"/>
      <c r="YS332"/>
      <c r="YT332"/>
      <c r="YU332"/>
      <c r="YV332"/>
      <c r="YW332"/>
      <c r="YX332"/>
      <c r="YY332"/>
      <c r="YZ332"/>
      <c r="ZA332"/>
      <c r="ZB332"/>
      <c r="ZC332"/>
      <c r="ZD332"/>
      <c r="ZE332"/>
      <c r="ZF332"/>
      <c r="ZG332"/>
      <c r="ZH332"/>
      <c r="ZI332"/>
      <c r="ZJ332"/>
      <c r="ZK332"/>
      <c r="ZL332"/>
      <c r="ZM332"/>
      <c r="ZN332"/>
      <c r="ZO332"/>
      <c r="ZP332"/>
      <c r="ZQ332"/>
      <c r="ZR332"/>
      <c r="ZS332"/>
      <c r="ZT332"/>
      <c r="ZU332"/>
      <c r="ZV332"/>
      <c r="ZW332"/>
      <c r="ZX332"/>
      <c r="ZY332"/>
      <c r="ZZ332"/>
    </row>
    <row r="333" spans="1:702" s="18" customFormat="1">
      <c r="A333" s="16" t="s">
        <v>68</v>
      </c>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c r="KT333"/>
      <c r="KU333"/>
      <c r="KV333"/>
      <c r="KW333"/>
      <c r="KX333"/>
      <c r="KY333"/>
      <c r="KZ333"/>
      <c r="LA333"/>
      <c r="LB333"/>
      <c r="LC333"/>
      <c r="LD333"/>
      <c r="LE333"/>
      <c r="LF333"/>
      <c r="LG333"/>
      <c r="LH333"/>
      <c r="LI333"/>
      <c r="LJ333"/>
      <c r="LK333"/>
      <c r="LL333"/>
      <c r="LM333"/>
      <c r="LN333"/>
      <c r="LO333"/>
      <c r="LP333"/>
      <c r="LQ333"/>
      <c r="LR333"/>
      <c r="LS333"/>
      <c r="LT333"/>
      <c r="LU333"/>
      <c r="LV333"/>
      <c r="LW333"/>
      <c r="LX333"/>
      <c r="LY333"/>
      <c r="LZ333"/>
      <c r="MA333"/>
      <c r="MB333"/>
      <c r="MC333"/>
      <c r="MD333"/>
      <c r="ME333"/>
      <c r="MF333"/>
      <c r="MG333"/>
      <c r="MH333"/>
      <c r="MI333"/>
      <c r="MJ333"/>
      <c r="MK333"/>
      <c r="ML333"/>
      <c r="MM333"/>
      <c r="MN333"/>
      <c r="MO333"/>
      <c r="MP333"/>
      <c r="MQ333"/>
      <c r="MR333"/>
      <c r="MS333"/>
      <c r="MT333"/>
      <c r="MU333"/>
      <c r="MV333"/>
      <c r="MW333"/>
      <c r="MX333"/>
      <c r="MY333"/>
      <c r="MZ333"/>
      <c r="NA333"/>
      <c r="NB333"/>
      <c r="NC333"/>
      <c r="ND333"/>
      <c r="NE333"/>
      <c r="NF333"/>
      <c r="NG333"/>
      <c r="NH333"/>
      <c r="NI333"/>
      <c r="NJ333"/>
      <c r="NK333"/>
      <c r="NL333"/>
      <c r="NM333"/>
      <c r="NN333"/>
      <c r="NO333"/>
      <c r="NP333"/>
      <c r="NQ333"/>
      <c r="NR333"/>
      <c r="NS333"/>
      <c r="NT333"/>
      <c r="NU333"/>
      <c r="NV333"/>
      <c r="NW333"/>
      <c r="NX333"/>
      <c r="NY333"/>
      <c r="NZ333"/>
      <c r="OA333"/>
      <c r="OB333"/>
      <c r="OC333"/>
      <c r="OD333"/>
      <c r="OE333"/>
      <c r="OF333"/>
      <c r="OG333"/>
      <c r="OH333"/>
      <c r="OI333"/>
      <c r="OJ333"/>
      <c r="OK333"/>
      <c r="OL333"/>
      <c r="OM333"/>
      <c r="ON333"/>
      <c r="OO333"/>
      <c r="OP333"/>
      <c r="OQ333"/>
      <c r="OR333"/>
      <c r="OS333"/>
      <c r="OT333"/>
      <c r="OU333"/>
      <c r="OV333"/>
      <c r="OW333"/>
      <c r="OX333"/>
      <c r="OY333"/>
      <c r="OZ333"/>
      <c r="PA333"/>
      <c r="PB333"/>
      <c r="PC333"/>
      <c r="PD333"/>
      <c r="PE333"/>
      <c r="PF333"/>
      <c r="PG333"/>
      <c r="PH333"/>
      <c r="PI333"/>
      <c r="PJ333"/>
      <c r="PK333"/>
      <c r="PL333"/>
      <c r="PM333"/>
      <c r="PN333"/>
      <c r="PO333"/>
      <c r="PP333"/>
      <c r="PQ333"/>
      <c r="PR333"/>
      <c r="PS333"/>
      <c r="PT333"/>
      <c r="PU333"/>
      <c r="PV333"/>
      <c r="PW333"/>
      <c r="PX333"/>
      <c r="PY333"/>
      <c r="PZ333"/>
      <c r="QA333"/>
      <c r="QB333"/>
      <c r="QC333"/>
      <c r="QD333"/>
      <c r="QE333"/>
      <c r="QF333"/>
      <c r="QG333"/>
      <c r="QH333"/>
      <c r="QI333"/>
      <c r="QJ333"/>
      <c r="QK333"/>
      <c r="QL333"/>
      <c r="QM333"/>
      <c r="QN333"/>
      <c r="QO333"/>
      <c r="QP333"/>
      <c r="QQ333"/>
      <c r="QR333"/>
      <c r="QS333"/>
      <c r="QT333"/>
      <c r="QU333"/>
      <c r="QV333"/>
      <c r="QW333"/>
      <c r="QX333"/>
      <c r="QY333"/>
      <c r="QZ333"/>
      <c r="RA333"/>
      <c r="RB333"/>
      <c r="RC333"/>
      <c r="RD333"/>
      <c r="RE333"/>
      <c r="RF333"/>
      <c r="RG333"/>
      <c r="RH333"/>
      <c r="RI333"/>
      <c r="RJ333"/>
      <c r="RK333"/>
      <c r="RL333"/>
      <c r="RM333"/>
      <c r="RN333"/>
      <c r="RO333"/>
      <c r="RP333"/>
      <c r="RQ333"/>
      <c r="RR333"/>
      <c r="RS333"/>
      <c r="RT333"/>
      <c r="RU333"/>
      <c r="RV333"/>
      <c r="RW333"/>
      <c r="RX333"/>
      <c r="RY333"/>
      <c r="RZ333"/>
      <c r="SA333"/>
      <c r="SB333"/>
      <c r="SC333"/>
      <c r="SD333"/>
      <c r="SE333"/>
      <c r="SF333"/>
      <c r="SG333"/>
      <c r="SH333"/>
      <c r="SI333"/>
      <c r="SJ333"/>
      <c r="SK333"/>
      <c r="SL333"/>
      <c r="SM333"/>
      <c r="SN333"/>
      <c r="SO333"/>
      <c r="SP333"/>
      <c r="SQ333"/>
      <c r="SR333"/>
      <c r="SS333"/>
      <c r="ST333"/>
      <c r="SU333"/>
      <c r="SV333"/>
      <c r="SW333"/>
      <c r="SX333"/>
      <c r="SY333"/>
      <c r="SZ333"/>
      <c r="TA333"/>
      <c r="TB333"/>
      <c r="TC333"/>
      <c r="TD333"/>
      <c r="TE333"/>
      <c r="TF333"/>
      <c r="TG333"/>
      <c r="TH333"/>
      <c r="TI333"/>
      <c r="TJ333"/>
      <c r="TK333"/>
      <c r="TL333"/>
      <c r="TM333"/>
      <c r="TN333"/>
      <c r="TO333"/>
      <c r="TP333"/>
      <c r="TQ333"/>
      <c r="TR333"/>
      <c r="TS333"/>
      <c r="TT333"/>
      <c r="TU333"/>
      <c r="TV333"/>
      <c r="TW333"/>
      <c r="TX333"/>
      <c r="TY333"/>
      <c r="TZ333"/>
      <c r="UA333"/>
      <c r="UB333"/>
      <c r="UC333"/>
      <c r="UD333"/>
      <c r="UE333"/>
      <c r="UF333"/>
      <c r="UG333"/>
      <c r="UH333"/>
      <c r="UI333"/>
      <c r="UJ333"/>
      <c r="UK333"/>
      <c r="UL333"/>
      <c r="UM333"/>
      <c r="UN333"/>
      <c r="UO333"/>
      <c r="UP333"/>
      <c r="UQ333"/>
      <c r="UR333"/>
      <c r="US333"/>
      <c r="UT333"/>
      <c r="UU333"/>
      <c r="UV333"/>
      <c r="UW333"/>
      <c r="UX333"/>
      <c r="UY333"/>
      <c r="UZ333"/>
      <c r="VA333"/>
      <c r="VB333"/>
      <c r="VC333"/>
      <c r="VD333"/>
      <c r="VE333"/>
      <c r="VF333"/>
      <c r="VG333"/>
      <c r="VH333"/>
      <c r="VI333"/>
      <c r="VJ333"/>
      <c r="VK333"/>
      <c r="VL333"/>
      <c r="VM333"/>
      <c r="VN333"/>
      <c r="VO333"/>
      <c r="VP333"/>
      <c r="VQ333"/>
      <c r="VR333"/>
      <c r="VS333"/>
      <c r="VT333"/>
      <c r="VU333"/>
      <c r="VV333"/>
      <c r="VW333"/>
      <c r="VX333"/>
      <c r="VY333"/>
      <c r="VZ333"/>
      <c r="WA333"/>
      <c r="WB333"/>
      <c r="WC333"/>
      <c r="WD333"/>
      <c r="WE333"/>
      <c r="WF333"/>
      <c r="WG333"/>
      <c r="WH333"/>
      <c r="WI333"/>
      <c r="WJ333"/>
      <c r="WK333"/>
      <c r="WL333"/>
      <c r="WM333"/>
      <c r="WN333"/>
      <c r="WO333"/>
      <c r="WP333"/>
      <c r="WQ333"/>
      <c r="WR333"/>
      <c r="WS333"/>
      <c r="WT333"/>
      <c r="WU333"/>
      <c r="WV333"/>
      <c r="WW333"/>
      <c r="WX333"/>
      <c r="WY333"/>
      <c r="WZ333"/>
      <c r="XA333"/>
      <c r="XB333"/>
      <c r="XC333"/>
      <c r="XD333"/>
      <c r="XE333"/>
      <c r="XF333"/>
      <c r="XG333"/>
      <c r="XH333"/>
      <c r="XI333"/>
      <c r="XJ333"/>
      <c r="XK333"/>
      <c r="XL333"/>
      <c r="XM333"/>
      <c r="XN333"/>
      <c r="XO333"/>
      <c r="XP333"/>
      <c r="XQ333"/>
      <c r="XR333"/>
      <c r="XS333"/>
      <c r="XT333"/>
      <c r="XU333"/>
      <c r="XV333"/>
      <c r="XW333"/>
      <c r="XX333"/>
      <c r="XY333"/>
      <c r="XZ333"/>
      <c r="YA333"/>
      <c r="YB333"/>
      <c r="YC333"/>
      <c r="YD333"/>
      <c r="YE333"/>
      <c r="YF333"/>
      <c r="YG333"/>
      <c r="YH333"/>
      <c r="YI333"/>
      <c r="YJ333"/>
      <c r="YK333"/>
      <c r="YL333"/>
      <c r="YM333"/>
      <c r="YN333"/>
      <c r="YO333"/>
      <c r="YP333"/>
      <c r="YQ333"/>
      <c r="YR333"/>
      <c r="YS333"/>
      <c r="YT333"/>
      <c r="YU333"/>
      <c r="YV333"/>
      <c r="YW333"/>
      <c r="YX333"/>
      <c r="YY333"/>
      <c r="YZ333"/>
      <c r="ZA333"/>
      <c r="ZB333"/>
      <c r="ZC333"/>
      <c r="ZD333"/>
      <c r="ZE333"/>
      <c r="ZF333"/>
      <c r="ZG333"/>
      <c r="ZH333"/>
      <c r="ZI333"/>
      <c r="ZJ333"/>
      <c r="ZK333"/>
      <c r="ZL333"/>
      <c r="ZM333"/>
      <c r="ZN333"/>
      <c r="ZO333"/>
      <c r="ZP333"/>
      <c r="ZQ333"/>
      <c r="ZR333"/>
      <c r="ZS333"/>
      <c r="ZT333"/>
      <c r="ZU333"/>
      <c r="ZV333"/>
      <c r="ZW333"/>
      <c r="ZX333"/>
      <c r="ZY333"/>
      <c r="ZZ333"/>
    </row>
    <row r="334" spans="1:702" s="18" customFormat="1">
      <c r="A334" s="16" t="s">
        <v>69</v>
      </c>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c r="KU334"/>
      <c r="KV334"/>
      <c r="KW334"/>
      <c r="KX334"/>
      <c r="KY334"/>
      <c r="KZ334"/>
      <c r="LA334"/>
      <c r="LB334"/>
      <c r="LC334"/>
      <c r="LD334"/>
      <c r="LE334"/>
      <c r="LF334"/>
      <c r="LG334"/>
      <c r="LH334"/>
      <c r="LI334"/>
      <c r="LJ334"/>
      <c r="LK334"/>
      <c r="LL334"/>
      <c r="LM334"/>
      <c r="LN334"/>
      <c r="LO334"/>
      <c r="LP334"/>
      <c r="LQ334"/>
      <c r="LR334"/>
      <c r="LS334"/>
      <c r="LT334"/>
      <c r="LU334"/>
      <c r="LV334"/>
      <c r="LW334"/>
      <c r="LX334"/>
      <c r="LY334"/>
      <c r="LZ334"/>
      <c r="MA334"/>
      <c r="MB334"/>
      <c r="MC334"/>
      <c r="MD334"/>
      <c r="ME334"/>
      <c r="MF334"/>
      <c r="MG334"/>
      <c r="MH334"/>
      <c r="MI334"/>
      <c r="MJ334"/>
      <c r="MK334"/>
      <c r="ML334"/>
      <c r="MM334"/>
      <c r="MN334"/>
      <c r="MO334"/>
      <c r="MP334"/>
      <c r="MQ334"/>
      <c r="MR334"/>
      <c r="MS334"/>
      <c r="MT334"/>
      <c r="MU334"/>
      <c r="MV334"/>
      <c r="MW334"/>
      <c r="MX334"/>
      <c r="MY334"/>
      <c r="MZ334"/>
      <c r="NA334"/>
      <c r="NB334"/>
      <c r="NC334"/>
      <c r="ND334"/>
      <c r="NE334"/>
      <c r="NF334"/>
      <c r="NG334"/>
      <c r="NH334"/>
      <c r="NI334"/>
      <c r="NJ334"/>
      <c r="NK334"/>
      <c r="NL334"/>
      <c r="NM334"/>
      <c r="NN334"/>
      <c r="NO334"/>
      <c r="NP334"/>
      <c r="NQ334"/>
      <c r="NR334"/>
      <c r="NS334"/>
      <c r="NT334"/>
      <c r="NU334"/>
      <c r="NV334"/>
      <c r="NW334"/>
      <c r="NX334"/>
      <c r="NY334"/>
      <c r="NZ334"/>
      <c r="OA334"/>
      <c r="OB334"/>
      <c r="OC334"/>
      <c r="OD334"/>
      <c r="OE334"/>
      <c r="OF334"/>
      <c r="OG334"/>
      <c r="OH334"/>
      <c r="OI334"/>
      <c r="OJ334"/>
      <c r="OK334"/>
      <c r="OL334"/>
      <c r="OM334"/>
      <c r="ON334"/>
      <c r="OO334"/>
      <c r="OP334"/>
      <c r="OQ334"/>
      <c r="OR334"/>
      <c r="OS334"/>
      <c r="OT334"/>
      <c r="OU334"/>
      <c r="OV334"/>
      <c r="OW334"/>
      <c r="OX334"/>
      <c r="OY334"/>
      <c r="OZ334"/>
      <c r="PA334"/>
      <c r="PB334"/>
      <c r="PC334"/>
      <c r="PD334"/>
      <c r="PE334"/>
      <c r="PF334"/>
      <c r="PG334"/>
      <c r="PH334"/>
      <c r="PI334"/>
      <c r="PJ334"/>
      <c r="PK334"/>
      <c r="PL334"/>
      <c r="PM334"/>
      <c r="PN334"/>
      <c r="PO334"/>
      <c r="PP334"/>
      <c r="PQ334"/>
      <c r="PR334"/>
      <c r="PS334"/>
      <c r="PT334"/>
      <c r="PU334"/>
      <c r="PV334"/>
      <c r="PW334"/>
      <c r="PX334"/>
      <c r="PY334"/>
      <c r="PZ334"/>
      <c r="QA334"/>
      <c r="QB334"/>
      <c r="QC334"/>
      <c r="QD334"/>
      <c r="QE334"/>
      <c r="QF334"/>
      <c r="QG334"/>
      <c r="QH334"/>
      <c r="QI334"/>
      <c r="QJ334"/>
      <c r="QK334"/>
      <c r="QL334"/>
      <c r="QM334"/>
      <c r="QN334"/>
      <c r="QO334"/>
      <c r="QP334"/>
      <c r="QQ334"/>
      <c r="QR334"/>
      <c r="QS334"/>
      <c r="QT334"/>
      <c r="QU334"/>
      <c r="QV334"/>
      <c r="QW334"/>
      <c r="QX334"/>
      <c r="QY334"/>
      <c r="QZ334"/>
      <c r="RA334"/>
      <c r="RB334"/>
      <c r="RC334"/>
      <c r="RD334"/>
      <c r="RE334"/>
      <c r="RF334"/>
      <c r="RG334"/>
      <c r="RH334"/>
      <c r="RI334"/>
      <c r="RJ334"/>
      <c r="RK334"/>
      <c r="RL334"/>
      <c r="RM334"/>
      <c r="RN334"/>
      <c r="RO334"/>
      <c r="RP334"/>
      <c r="RQ334"/>
      <c r="RR334"/>
      <c r="RS334"/>
      <c r="RT334"/>
      <c r="RU334"/>
      <c r="RV334"/>
      <c r="RW334"/>
      <c r="RX334"/>
      <c r="RY334"/>
      <c r="RZ334"/>
      <c r="SA334"/>
      <c r="SB334"/>
      <c r="SC334"/>
      <c r="SD334"/>
      <c r="SE334"/>
      <c r="SF334"/>
      <c r="SG334"/>
      <c r="SH334"/>
      <c r="SI334"/>
      <c r="SJ334"/>
      <c r="SK334"/>
      <c r="SL334"/>
      <c r="SM334"/>
      <c r="SN334"/>
      <c r="SO334"/>
      <c r="SP334"/>
      <c r="SQ334"/>
      <c r="SR334"/>
      <c r="SS334"/>
      <c r="ST334"/>
      <c r="SU334"/>
      <c r="SV334"/>
      <c r="SW334"/>
      <c r="SX334"/>
      <c r="SY334"/>
      <c r="SZ334"/>
      <c r="TA334"/>
      <c r="TB334"/>
      <c r="TC334"/>
      <c r="TD334"/>
      <c r="TE334"/>
      <c r="TF334"/>
      <c r="TG334"/>
      <c r="TH334"/>
      <c r="TI334"/>
      <c r="TJ334"/>
      <c r="TK334"/>
      <c r="TL334"/>
      <c r="TM334"/>
      <c r="TN334"/>
      <c r="TO334"/>
      <c r="TP334"/>
      <c r="TQ334"/>
      <c r="TR334"/>
      <c r="TS334"/>
      <c r="TT334"/>
      <c r="TU334"/>
      <c r="TV334"/>
      <c r="TW334"/>
      <c r="TX334"/>
      <c r="TY334"/>
      <c r="TZ334"/>
      <c r="UA334"/>
      <c r="UB334"/>
      <c r="UC334"/>
      <c r="UD334"/>
      <c r="UE334"/>
      <c r="UF334"/>
      <c r="UG334"/>
      <c r="UH334"/>
      <c r="UI334"/>
      <c r="UJ334"/>
      <c r="UK334"/>
      <c r="UL334"/>
      <c r="UM334"/>
      <c r="UN334"/>
      <c r="UO334"/>
      <c r="UP334"/>
      <c r="UQ334"/>
      <c r="UR334"/>
      <c r="US334"/>
      <c r="UT334"/>
      <c r="UU334"/>
      <c r="UV334"/>
      <c r="UW334"/>
      <c r="UX334"/>
      <c r="UY334"/>
      <c r="UZ334"/>
      <c r="VA334"/>
      <c r="VB334"/>
      <c r="VC334"/>
      <c r="VD334"/>
      <c r="VE334"/>
      <c r="VF334"/>
      <c r="VG334"/>
      <c r="VH334"/>
      <c r="VI334"/>
      <c r="VJ334"/>
      <c r="VK334"/>
      <c r="VL334"/>
      <c r="VM334"/>
      <c r="VN334"/>
      <c r="VO334"/>
      <c r="VP334"/>
      <c r="VQ334"/>
      <c r="VR334"/>
      <c r="VS334"/>
      <c r="VT334"/>
      <c r="VU334"/>
      <c r="VV334"/>
      <c r="VW334"/>
      <c r="VX334"/>
      <c r="VY334"/>
      <c r="VZ334"/>
      <c r="WA334"/>
      <c r="WB334"/>
      <c r="WC334"/>
      <c r="WD334"/>
      <c r="WE334"/>
      <c r="WF334"/>
      <c r="WG334"/>
      <c r="WH334"/>
      <c r="WI334"/>
      <c r="WJ334"/>
      <c r="WK334"/>
      <c r="WL334"/>
      <c r="WM334"/>
      <c r="WN334"/>
      <c r="WO334"/>
      <c r="WP334"/>
      <c r="WQ334"/>
      <c r="WR334"/>
      <c r="WS334"/>
      <c r="WT334"/>
      <c r="WU334"/>
      <c r="WV334"/>
      <c r="WW334"/>
      <c r="WX334"/>
      <c r="WY334"/>
      <c r="WZ334"/>
      <c r="XA334"/>
      <c r="XB334"/>
      <c r="XC334"/>
      <c r="XD334"/>
      <c r="XE334"/>
      <c r="XF334"/>
      <c r="XG334"/>
      <c r="XH334"/>
      <c r="XI334"/>
      <c r="XJ334"/>
      <c r="XK334"/>
      <c r="XL334"/>
      <c r="XM334"/>
      <c r="XN334"/>
      <c r="XO334"/>
      <c r="XP334"/>
      <c r="XQ334"/>
      <c r="XR334"/>
      <c r="XS334"/>
      <c r="XT334"/>
      <c r="XU334"/>
      <c r="XV334"/>
      <c r="XW334"/>
      <c r="XX334"/>
      <c r="XY334"/>
      <c r="XZ334"/>
      <c r="YA334"/>
      <c r="YB334"/>
      <c r="YC334"/>
      <c r="YD334"/>
      <c r="YE334"/>
      <c r="YF334"/>
      <c r="YG334"/>
      <c r="YH334"/>
      <c r="YI334"/>
      <c r="YJ334"/>
      <c r="YK334"/>
      <c r="YL334"/>
      <c r="YM334"/>
      <c r="YN334"/>
      <c r="YO334"/>
      <c r="YP334"/>
      <c r="YQ334"/>
      <c r="YR334"/>
      <c r="YS334"/>
      <c r="YT334"/>
      <c r="YU334"/>
      <c r="YV334"/>
      <c r="YW334"/>
      <c r="YX334"/>
      <c r="YY334"/>
      <c r="YZ334"/>
      <c r="ZA334"/>
      <c r="ZB334"/>
      <c r="ZC334"/>
      <c r="ZD334"/>
      <c r="ZE334"/>
      <c r="ZF334"/>
      <c r="ZG334"/>
      <c r="ZH334"/>
      <c r="ZI334"/>
      <c r="ZJ334"/>
      <c r="ZK334"/>
      <c r="ZL334"/>
      <c r="ZM334"/>
      <c r="ZN334"/>
      <c r="ZO334"/>
      <c r="ZP334"/>
      <c r="ZQ334"/>
      <c r="ZR334"/>
      <c r="ZS334"/>
      <c r="ZT334"/>
      <c r="ZU334"/>
      <c r="ZV334"/>
      <c r="ZW334"/>
      <c r="ZX334"/>
      <c r="ZY334"/>
      <c r="ZZ334"/>
    </row>
    <row r="335" spans="1:702" s="18" customFormat="1">
      <c r="A335" s="16" t="s">
        <v>189</v>
      </c>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c r="KU335"/>
      <c r="KV335"/>
      <c r="KW335"/>
      <c r="KX335"/>
      <c r="KY335"/>
      <c r="KZ335"/>
      <c r="LA335"/>
      <c r="LB335"/>
      <c r="LC335"/>
      <c r="LD335"/>
      <c r="LE335"/>
      <c r="LF335"/>
      <c r="LG335"/>
      <c r="LH335"/>
      <c r="LI335"/>
      <c r="LJ335"/>
      <c r="LK335"/>
      <c r="LL335"/>
      <c r="LM335"/>
      <c r="LN335"/>
      <c r="LO335"/>
      <c r="LP335"/>
      <c r="LQ335"/>
      <c r="LR335"/>
      <c r="LS335"/>
      <c r="LT335"/>
      <c r="LU335"/>
      <c r="LV335"/>
      <c r="LW335"/>
      <c r="LX335"/>
      <c r="LY335"/>
      <c r="LZ335"/>
      <c r="MA335"/>
      <c r="MB335"/>
      <c r="MC335"/>
      <c r="MD335"/>
      <c r="ME335"/>
      <c r="MF335"/>
      <c r="MG335"/>
      <c r="MH335"/>
      <c r="MI335"/>
      <c r="MJ335"/>
      <c r="MK335"/>
      <c r="ML335"/>
      <c r="MM335"/>
      <c r="MN335"/>
      <c r="MO335"/>
      <c r="MP335"/>
      <c r="MQ335"/>
      <c r="MR335"/>
      <c r="MS335"/>
      <c r="MT335"/>
      <c r="MU335"/>
      <c r="MV335"/>
      <c r="MW335"/>
      <c r="MX335"/>
      <c r="MY335"/>
      <c r="MZ335"/>
      <c r="NA335"/>
      <c r="NB335"/>
      <c r="NC335"/>
      <c r="ND335"/>
      <c r="NE335"/>
      <c r="NF335"/>
      <c r="NG335"/>
      <c r="NH335"/>
      <c r="NI335"/>
      <c r="NJ335"/>
      <c r="NK335"/>
      <c r="NL335"/>
      <c r="NM335"/>
      <c r="NN335"/>
      <c r="NO335"/>
      <c r="NP335"/>
      <c r="NQ335"/>
      <c r="NR335"/>
      <c r="NS335"/>
      <c r="NT335"/>
      <c r="NU335"/>
      <c r="NV335"/>
      <c r="NW335"/>
      <c r="NX335"/>
      <c r="NY335"/>
      <c r="NZ335"/>
      <c r="OA335"/>
      <c r="OB335"/>
      <c r="OC335"/>
      <c r="OD335"/>
      <c r="OE335"/>
      <c r="OF335"/>
      <c r="OG335"/>
      <c r="OH335"/>
      <c r="OI335"/>
      <c r="OJ335"/>
      <c r="OK335"/>
      <c r="OL335"/>
      <c r="OM335"/>
      <c r="ON335"/>
      <c r="OO335"/>
      <c r="OP335"/>
      <c r="OQ335"/>
      <c r="OR335"/>
      <c r="OS335"/>
      <c r="OT335"/>
      <c r="OU335"/>
      <c r="OV335"/>
      <c r="OW335"/>
      <c r="OX335"/>
      <c r="OY335"/>
      <c r="OZ335"/>
      <c r="PA335"/>
      <c r="PB335"/>
      <c r="PC335"/>
      <c r="PD335"/>
      <c r="PE335"/>
      <c r="PF335"/>
      <c r="PG335"/>
      <c r="PH335"/>
      <c r="PI335"/>
      <c r="PJ335"/>
      <c r="PK335"/>
      <c r="PL335"/>
      <c r="PM335"/>
      <c r="PN335"/>
      <c r="PO335"/>
      <c r="PP335"/>
      <c r="PQ335"/>
      <c r="PR335"/>
      <c r="PS335"/>
      <c r="PT335"/>
      <c r="PU335"/>
      <c r="PV335"/>
      <c r="PW335"/>
      <c r="PX335"/>
      <c r="PY335"/>
      <c r="PZ335"/>
      <c r="QA335"/>
      <c r="QB335"/>
      <c r="QC335"/>
      <c r="QD335"/>
      <c r="QE335"/>
      <c r="QF335"/>
      <c r="QG335"/>
      <c r="QH335"/>
      <c r="QI335"/>
      <c r="QJ335"/>
      <c r="QK335"/>
      <c r="QL335"/>
      <c r="QM335"/>
      <c r="QN335"/>
      <c r="QO335"/>
      <c r="QP335"/>
      <c r="QQ335"/>
      <c r="QR335"/>
      <c r="QS335"/>
      <c r="QT335"/>
      <c r="QU335"/>
      <c r="QV335"/>
      <c r="QW335"/>
      <c r="QX335"/>
      <c r="QY335"/>
      <c r="QZ335"/>
      <c r="RA335"/>
      <c r="RB335"/>
      <c r="RC335"/>
      <c r="RD335"/>
      <c r="RE335"/>
      <c r="RF335"/>
      <c r="RG335"/>
      <c r="RH335"/>
      <c r="RI335"/>
      <c r="RJ335"/>
      <c r="RK335"/>
      <c r="RL335"/>
      <c r="RM335"/>
      <c r="RN335"/>
      <c r="RO335"/>
      <c r="RP335"/>
      <c r="RQ335"/>
      <c r="RR335"/>
      <c r="RS335"/>
      <c r="RT335"/>
      <c r="RU335"/>
      <c r="RV335"/>
      <c r="RW335"/>
      <c r="RX335"/>
      <c r="RY335"/>
      <c r="RZ335"/>
      <c r="SA335"/>
      <c r="SB335"/>
      <c r="SC335"/>
      <c r="SD335"/>
      <c r="SE335"/>
      <c r="SF335"/>
      <c r="SG335"/>
      <c r="SH335"/>
      <c r="SI335"/>
      <c r="SJ335"/>
      <c r="SK335"/>
      <c r="SL335"/>
      <c r="SM335"/>
      <c r="SN335"/>
      <c r="SO335"/>
      <c r="SP335"/>
      <c r="SQ335"/>
      <c r="SR335"/>
      <c r="SS335"/>
      <c r="ST335"/>
      <c r="SU335"/>
      <c r="SV335"/>
      <c r="SW335"/>
      <c r="SX335"/>
      <c r="SY335"/>
      <c r="SZ335"/>
      <c r="TA335"/>
      <c r="TB335"/>
      <c r="TC335"/>
      <c r="TD335"/>
      <c r="TE335"/>
      <c r="TF335"/>
      <c r="TG335"/>
      <c r="TH335"/>
      <c r="TI335"/>
      <c r="TJ335"/>
      <c r="TK335"/>
      <c r="TL335"/>
      <c r="TM335"/>
      <c r="TN335"/>
      <c r="TO335"/>
      <c r="TP335"/>
      <c r="TQ335"/>
      <c r="TR335"/>
      <c r="TS335"/>
      <c r="TT335"/>
      <c r="TU335"/>
      <c r="TV335"/>
      <c r="TW335"/>
      <c r="TX335"/>
      <c r="TY335"/>
      <c r="TZ335"/>
      <c r="UA335"/>
      <c r="UB335"/>
      <c r="UC335"/>
      <c r="UD335"/>
      <c r="UE335"/>
      <c r="UF335"/>
      <c r="UG335"/>
      <c r="UH335"/>
      <c r="UI335"/>
      <c r="UJ335"/>
      <c r="UK335"/>
      <c r="UL335"/>
      <c r="UM335"/>
      <c r="UN335"/>
      <c r="UO335"/>
      <c r="UP335"/>
      <c r="UQ335"/>
      <c r="UR335"/>
      <c r="US335"/>
      <c r="UT335"/>
      <c r="UU335"/>
      <c r="UV335"/>
      <c r="UW335"/>
      <c r="UX335"/>
      <c r="UY335"/>
      <c r="UZ335"/>
      <c r="VA335"/>
      <c r="VB335"/>
      <c r="VC335"/>
      <c r="VD335"/>
      <c r="VE335"/>
      <c r="VF335"/>
      <c r="VG335"/>
      <c r="VH335"/>
      <c r="VI335"/>
      <c r="VJ335"/>
      <c r="VK335"/>
      <c r="VL335"/>
      <c r="VM335"/>
      <c r="VN335"/>
      <c r="VO335"/>
      <c r="VP335"/>
      <c r="VQ335"/>
      <c r="VR335"/>
      <c r="VS335"/>
      <c r="VT335"/>
      <c r="VU335"/>
      <c r="VV335"/>
      <c r="VW335"/>
      <c r="VX335"/>
      <c r="VY335"/>
      <c r="VZ335"/>
      <c r="WA335"/>
      <c r="WB335"/>
      <c r="WC335"/>
      <c r="WD335"/>
      <c r="WE335"/>
      <c r="WF335"/>
      <c r="WG335"/>
      <c r="WH335"/>
      <c r="WI335"/>
      <c r="WJ335"/>
      <c r="WK335"/>
      <c r="WL335"/>
      <c r="WM335"/>
      <c r="WN335"/>
      <c r="WO335"/>
      <c r="WP335"/>
      <c r="WQ335"/>
      <c r="WR335"/>
      <c r="WS335"/>
      <c r="WT335"/>
      <c r="WU335"/>
      <c r="WV335"/>
      <c r="WW335"/>
      <c r="WX335"/>
      <c r="WY335"/>
      <c r="WZ335"/>
      <c r="XA335"/>
      <c r="XB335"/>
      <c r="XC335"/>
      <c r="XD335"/>
      <c r="XE335"/>
      <c r="XF335"/>
      <c r="XG335"/>
      <c r="XH335"/>
      <c r="XI335"/>
      <c r="XJ335"/>
      <c r="XK335"/>
      <c r="XL335"/>
      <c r="XM335"/>
      <c r="XN335"/>
      <c r="XO335"/>
      <c r="XP335"/>
      <c r="XQ335"/>
      <c r="XR335"/>
      <c r="XS335"/>
      <c r="XT335"/>
      <c r="XU335"/>
      <c r="XV335"/>
      <c r="XW335"/>
      <c r="XX335"/>
      <c r="XY335"/>
      <c r="XZ335"/>
      <c r="YA335"/>
      <c r="YB335"/>
      <c r="YC335"/>
      <c r="YD335"/>
      <c r="YE335"/>
      <c r="YF335"/>
      <c r="YG335"/>
      <c r="YH335"/>
      <c r="YI335"/>
      <c r="YJ335"/>
      <c r="YK335"/>
      <c r="YL335"/>
      <c r="YM335"/>
      <c r="YN335"/>
      <c r="YO335"/>
      <c r="YP335"/>
      <c r="YQ335"/>
      <c r="YR335"/>
      <c r="YS335"/>
      <c r="YT335"/>
      <c r="YU335"/>
      <c r="YV335"/>
      <c r="YW335"/>
      <c r="YX335"/>
      <c r="YY335"/>
      <c r="YZ335"/>
      <c r="ZA335"/>
      <c r="ZB335"/>
      <c r="ZC335"/>
      <c r="ZD335"/>
      <c r="ZE335"/>
      <c r="ZF335"/>
      <c r="ZG335"/>
      <c r="ZH335"/>
      <c r="ZI335"/>
      <c r="ZJ335"/>
      <c r="ZK335"/>
      <c r="ZL335"/>
      <c r="ZM335"/>
      <c r="ZN335"/>
      <c r="ZO335"/>
      <c r="ZP335"/>
      <c r="ZQ335"/>
      <c r="ZR335"/>
      <c r="ZS335"/>
      <c r="ZT335"/>
      <c r="ZU335"/>
      <c r="ZV335"/>
      <c r="ZW335"/>
      <c r="ZX335"/>
      <c r="ZY335"/>
      <c r="ZZ335"/>
    </row>
    <row r="336" spans="1:702" s="18" customFormat="1">
      <c r="A336" s="63" t="s">
        <v>326</v>
      </c>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c r="KT336"/>
      <c r="KU336"/>
      <c r="KV336"/>
      <c r="KW336"/>
      <c r="KX336"/>
      <c r="KY336"/>
      <c r="KZ336"/>
      <c r="LA336"/>
      <c r="LB336"/>
      <c r="LC336"/>
      <c r="LD336"/>
      <c r="LE336"/>
      <c r="LF336"/>
      <c r="LG336"/>
      <c r="LH336"/>
      <c r="LI336"/>
      <c r="LJ336"/>
      <c r="LK336"/>
      <c r="LL336"/>
      <c r="LM336"/>
      <c r="LN336"/>
      <c r="LO336"/>
      <c r="LP336"/>
      <c r="LQ336"/>
      <c r="LR336"/>
      <c r="LS336"/>
      <c r="LT336"/>
      <c r="LU336"/>
      <c r="LV336"/>
      <c r="LW336"/>
      <c r="LX336"/>
      <c r="LY336"/>
      <c r="LZ336"/>
      <c r="MA336"/>
      <c r="MB336"/>
      <c r="MC336"/>
      <c r="MD336"/>
      <c r="ME336"/>
      <c r="MF336"/>
      <c r="MG336"/>
      <c r="MH336"/>
      <c r="MI336"/>
      <c r="MJ336"/>
      <c r="MK336"/>
      <c r="ML336"/>
      <c r="MM336"/>
      <c r="MN336"/>
      <c r="MO336"/>
      <c r="MP336"/>
      <c r="MQ336"/>
      <c r="MR336"/>
      <c r="MS336"/>
      <c r="MT336"/>
      <c r="MU336"/>
      <c r="MV336"/>
      <c r="MW336"/>
      <c r="MX336"/>
      <c r="MY336"/>
      <c r="MZ336"/>
      <c r="NA336"/>
      <c r="NB336"/>
      <c r="NC336"/>
      <c r="ND336"/>
      <c r="NE336"/>
      <c r="NF336"/>
      <c r="NG336"/>
      <c r="NH336"/>
      <c r="NI336"/>
      <c r="NJ336"/>
      <c r="NK336"/>
      <c r="NL336"/>
      <c r="NM336"/>
      <c r="NN336"/>
      <c r="NO336"/>
      <c r="NP336"/>
      <c r="NQ336"/>
      <c r="NR336"/>
      <c r="NS336"/>
      <c r="NT336"/>
      <c r="NU336"/>
      <c r="NV336"/>
      <c r="NW336"/>
      <c r="NX336"/>
      <c r="NY336"/>
      <c r="NZ336"/>
      <c r="OA336"/>
      <c r="OB336"/>
      <c r="OC336"/>
      <c r="OD336"/>
      <c r="OE336"/>
      <c r="OF336"/>
      <c r="OG336"/>
      <c r="OH336"/>
      <c r="OI336"/>
      <c r="OJ336"/>
      <c r="OK336"/>
      <c r="OL336"/>
      <c r="OM336"/>
      <c r="ON336"/>
      <c r="OO336"/>
      <c r="OP336"/>
      <c r="OQ336"/>
      <c r="OR336"/>
      <c r="OS336"/>
      <c r="OT336"/>
      <c r="OU336"/>
      <c r="OV336"/>
      <c r="OW336"/>
      <c r="OX336"/>
      <c r="OY336"/>
      <c r="OZ336"/>
      <c r="PA336"/>
      <c r="PB336"/>
      <c r="PC336"/>
      <c r="PD336"/>
      <c r="PE336"/>
      <c r="PF336"/>
      <c r="PG336"/>
      <c r="PH336"/>
      <c r="PI336"/>
      <c r="PJ336"/>
      <c r="PK336"/>
      <c r="PL336"/>
      <c r="PM336"/>
      <c r="PN336"/>
      <c r="PO336"/>
      <c r="PP336"/>
      <c r="PQ336"/>
      <c r="PR336"/>
      <c r="PS336"/>
      <c r="PT336"/>
      <c r="PU336"/>
      <c r="PV336"/>
      <c r="PW336"/>
      <c r="PX336"/>
      <c r="PY336"/>
      <c r="PZ336"/>
      <c r="QA336"/>
      <c r="QB336"/>
      <c r="QC336"/>
      <c r="QD336"/>
      <c r="QE336"/>
      <c r="QF336"/>
      <c r="QG336"/>
      <c r="QH336"/>
      <c r="QI336"/>
      <c r="QJ336"/>
      <c r="QK336"/>
      <c r="QL336"/>
      <c r="QM336"/>
      <c r="QN336"/>
      <c r="QO336"/>
      <c r="QP336"/>
      <c r="QQ336"/>
      <c r="QR336"/>
      <c r="QS336"/>
      <c r="QT336"/>
      <c r="QU336"/>
      <c r="QV336"/>
      <c r="QW336"/>
      <c r="QX336"/>
      <c r="QY336"/>
      <c r="QZ336"/>
      <c r="RA336"/>
      <c r="RB336"/>
      <c r="RC336"/>
      <c r="RD336"/>
      <c r="RE336"/>
      <c r="RF336"/>
      <c r="RG336"/>
      <c r="RH336"/>
      <c r="RI336"/>
      <c r="RJ336"/>
      <c r="RK336"/>
      <c r="RL336"/>
      <c r="RM336"/>
      <c r="RN336"/>
      <c r="RO336"/>
      <c r="RP336"/>
      <c r="RQ336"/>
      <c r="RR336"/>
      <c r="RS336"/>
      <c r="RT336"/>
      <c r="RU336"/>
      <c r="RV336"/>
      <c r="RW336"/>
      <c r="RX336"/>
      <c r="RY336"/>
      <c r="RZ336"/>
      <c r="SA336"/>
      <c r="SB336"/>
      <c r="SC336"/>
      <c r="SD336"/>
      <c r="SE336"/>
      <c r="SF336"/>
      <c r="SG336"/>
      <c r="SH336"/>
      <c r="SI336"/>
      <c r="SJ336"/>
      <c r="SK336"/>
      <c r="SL336"/>
      <c r="SM336"/>
      <c r="SN336"/>
      <c r="SO336"/>
      <c r="SP336"/>
      <c r="SQ336"/>
      <c r="SR336"/>
      <c r="SS336"/>
      <c r="ST336"/>
      <c r="SU336"/>
      <c r="SV336"/>
      <c r="SW336"/>
      <c r="SX336"/>
      <c r="SY336"/>
      <c r="SZ336"/>
      <c r="TA336"/>
      <c r="TB336"/>
      <c r="TC336"/>
      <c r="TD336"/>
      <c r="TE336"/>
      <c r="TF336"/>
      <c r="TG336"/>
      <c r="TH336"/>
      <c r="TI336"/>
      <c r="TJ336"/>
      <c r="TK336"/>
      <c r="TL336"/>
      <c r="TM336"/>
      <c r="TN336"/>
      <c r="TO336"/>
      <c r="TP336"/>
      <c r="TQ336"/>
      <c r="TR336"/>
      <c r="TS336"/>
      <c r="TT336"/>
      <c r="TU336"/>
      <c r="TV336"/>
      <c r="TW336"/>
      <c r="TX336"/>
      <c r="TY336"/>
      <c r="TZ336"/>
      <c r="UA336"/>
      <c r="UB336"/>
      <c r="UC336"/>
      <c r="UD336"/>
      <c r="UE336"/>
      <c r="UF336"/>
      <c r="UG336"/>
      <c r="UH336"/>
      <c r="UI336"/>
      <c r="UJ336"/>
      <c r="UK336"/>
      <c r="UL336"/>
      <c r="UM336"/>
      <c r="UN336"/>
      <c r="UO336"/>
      <c r="UP336"/>
      <c r="UQ336"/>
      <c r="UR336"/>
      <c r="US336"/>
      <c r="UT336"/>
      <c r="UU336"/>
      <c r="UV336"/>
      <c r="UW336"/>
      <c r="UX336"/>
      <c r="UY336"/>
      <c r="UZ336"/>
      <c r="VA336"/>
      <c r="VB336"/>
      <c r="VC336"/>
      <c r="VD336"/>
      <c r="VE336"/>
      <c r="VF336"/>
      <c r="VG336"/>
      <c r="VH336"/>
      <c r="VI336"/>
      <c r="VJ336"/>
      <c r="VK336"/>
      <c r="VL336"/>
      <c r="VM336"/>
      <c r="VN336"/>
      <c r="VO336"/>
      <c r="VP336"/>
      <c r="VQ336"/>
      <c r="VR336"/>
      <c r="VS336"/>
      <c r="VT336"/>
      <c r="VU336"/>
      <c r="VV336"/>
      <c r="VW336"/>
      <c r="VX336"/>
      <c r="VY336"/>
      <c r="VZ336"/>
      <c r="WA336"/>
      <c r="WB336"/>
      <c r="WC336"/>
      <c r="WD336"/>
      <c r="WE336"/>
      <c r="WF336"/>
      <c r="WG336"/>
      <c r="WH336"/>
      <c r="WI336"/>
      <c r="WJ336"/>
      <c r="WK336"/>
      <c r="WL336"/>
      <c r="WM336"/>
      <c r="WN336"/>
      <c r="WO336"/>
      <c r="WP336"/>
      <c r="WQ336"/>
      <c r="WR336"/>
      <c r="WS336"/>
      <c r="WT336"/>
      <c r="WU336"/>
      <c r="WV336"/>
      <c r="WW336"/>
      <c r="WX336"/>
      <c r="WY336"/>
      <c r="WZ336"/>
      <c r="XA336"/>
      <c r="XB336"/>
      <c r="XC336"/>
      <c r="XD336"/>
      <c r="XE336"/>
      <c r="XF336"/>
      <c r="XG336"/>
      <c r="XH336"/>
      <c r="XI336"/>
      <c r="XJ336"/>
      <c r="XK336"/>
      <c r="XL336"/>
      <c r="XM336"/>
      <c r="XN336"/>
      <c r="XO336"/>
      <c r="XP336"/>
      <c r="XQ336"/>
      <c r="XR336"/>
      <c r="XS336"/>
      <c r="XT336"/>
      <c r="XU336"/>
      <c r="XV336"/>
      <c r="XW336"/>
      <c r="XX336"/>
      <c r="XY336"/>
      <c r="XZ336"/>
      <c r="YA336"/>
      <c r="YB336"/>
      <c r="YC336"/>
      <c r="YD336"/>
      <c r="YE336"/>
      <c r="YF336"/>
      <c r="YG336"/>
      <c r="YH336"/>
      <c r="YI336"/>
      <c r="YJ336"/>
      <c r="YK336"/>
      <c r="YL336"/>
      <c r="YM336"/>
      <c r="YN336"/>
      <c r="YO336"/>
      <c r="YP336"/>
      <c r="YQ336"/>
      <c r="YR336"/>
      <c r="YS336"/>
      <c r="YT336"/>
      <c r="YU336"/>
      <c r="YV336"/>
      <c r="YW336"/>
      <c r="YX336"/>
      <c r="YY336"/>
      <c r="YZ336"/>
      <c r="ZA336"/>
      <c r="ZB336"/>
      <c r="ZC336"/>
      <c r="ZD336"/>
      <c r="ZE336"/>
      <c r="ZF336"/>
      <c r="ZG336"/>
      <c r="ZH336"/>
      <c r="ZI336"/>
      <c r="ZJ336"/>
      <c r="ZK336"/>
      <c r="ZL336"/>
      <c r="ZM336"/>
      <c r="ZN336"/>
      <c r="ZO336"/>
      <c r="ZP336"/>
      <c r="ZQ336"/>
      <c r="ZR336"/>
      <c r="ZS336"/>
      <c r="ZT336"/>
      <c r="ZU336"/>
      <c r="ZV336"/>
      <c r="ZW336"/>
      <c r="ZX336"/>
      <c r="ZY336"/>
      <c r="ZZ336"/>
    </row>
    <row r="337" spans="1:702" s="18" customFormat="1">
      <c r="A337" s="149" t="s">
        <v>327</v>
      </c>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c r="KT337"/>
      <c r="KU337"/>
      <c r="KV337"/>
      <c r="KW337"/>
      <c r="KX337"/>
      <c r="KY337"/>
      <c r="KZ337"/>
      <c r="LA337"/>
      <c r="LB337"/>
      <c r="LC337"/>
      <c r="LD337"/>
      <c r="LE337"/>
      <c r="LF337"/>
      <c r="LG337"/>
      <c r="LH337"/>
      <c r="LI337"/>
      <c r="LJ337"/>
      <c r="LK337"/>
      <c r="LL337"/>
      <c r="LM337"/>
      <c r="LN337"/>
      <c r="LO337"/>
      <c r="LP337"/>
      <c r="LQ337"/>
      <c r="LR337"/>
      <c r="LS337"/>
      <c r="LT337"/>
      <c r="LU337"/>
      <c r="LV337"/>
      <c r="LW337"/>
      <c r="LX337"/>
      <c r="LY337"/>
      <c r="LZ337"/>
      <c r="MA337"/>
      <c r="MB337"/>
      <c r="MC337"/>
      <c r="MD337"/>
      <c r="ME337"/>
      <c r="MF337"/>
      <c r="MG337"/>
      <c r="MH337"/>
      <c r="MI337"/>
      <c r="MJ337"/>
      <c r="MK337"/>
      <c r="ML337"/>
      <c r="MM337"/>
      <c r="MN337"/>
      <c r="MO337"/>
      <c r="MP337"/>
      <c r="MQ337"/>
      <c r="MR337"/>
      <c r="MS337"/>
      <c r="MT337"/>
      <c r="MU337"/>
      <c r="MV337"/>
      <c r="MW337"/>
      <c r="MX337"/>
      <c r="MY337"/>
      <c r="MZ337"/>
      <c r="NA337"/>
      <c r="NB337"/>
      <c r="NC337"/>
      <c r="ND337"/>
      <c r="NE337"/>
      <c r="NF337"/>
      <c r="NG337"/>
      <c r="NH337"/>
      <c r="NI337"/>
      <c r="NJ337"/>
      <c r="NK337"/>
      <c r="NL337"/>
      <c r="NM337"/>
      <c r="NN337"/>
      <c r="NO337"/>
      <c r="NP337"/>
      <c r="NQ337"/>
      <c r="NR337"/>
      <c r="NS337"/>
      <c r="NT337"/>
      <c r="NU337"/>
      <c r="NV337"/>
      <c r="NW337"/>
      <c r="NX337"/>
      <c r="NY337"/>
      <c r="NZ337"/>
      <c r="OA337"/>
      <c r="OB337"/>
      <c r="OC337"/>
      <c r="OD337"/>
      <c r="OE337"/>
      <c r="OF337"/>
      <c r="OG337"/>
      <c r="OH337"/>
      <c r="OI337"/>
      <c r="OJ337"/>
      <c r="OK337"/>
      <c r="OL337"/>
      <c r="OM337"/>
      <c r="ON337"/>
      <c r="OO337"/>
      <c r="OP337"/>
      <c r="OQ337"/>
      <c r="OR337"/>
      <c r="OS337"/>
      <c r="OT337"/>
      <c r="OU337"/>
      <c r="OV337"/>
      <c r="OW337"/>
      <c r="OX337"/>
      <c r="OY337"/>
      <c r="OZ337"/>
      <c r="PA337"/>
      <c r="PB337"/>
      <c r="PC337"/>
      <c r="PD337"/>
      <c r="PE337"/>
      <c r="PF337"/>
      <c r="PG337"/>
      <c r="PH337"/>
      <c r="PI337"/>
      <c r="PJ337"/>
      <c r="PK337"/>
      <c r="PL337"/>
      <c r="PM337"/>
      <c r="PN337"/>
      <c r="PO337"/>
      <c r="PP337"/>
      <c r="PQ337"/>
      <c r="PR337"/>
      <c r="PS337"/>
      <c r="PT337"/>
      <c r="PU337"/>
      <c r="PV337"/>
      <c r="PW337"/>
      <c r="PX337"/>
      <c r="PY337"/>
      <c r="PZ337"/>
      <c r="QA337"/>
      <c r="QB337"/>
      <c r="QC337"/>
      <c r="QD337"/>
      <c r="QE337"/>
      <c r="QF337"/>
      <c r="QG337"/>
      <c r="QH337"/>
      <c r="QI337"/>
      <c r="QJ337"/>
      <c r="QK337"/>
      <c r="QL337"/>
      <c r="QM337"/>
      <c r="QN337"/>
      <c r="QO337"/>
      <c r="QP337"/>
      <c r="QQ337"/>
      <c r="QR337"/>
      <c r="QS337"/>
      <c r="QT337"/>
      <c r="QU337"/>
      <c r="QV337"/>
      <c r="QW337"/>
      <c r="QX337"/>
      <c r="QY337"/>
      <c r="QZ337"/>
      <c r="RA337"/>
      <c r="RB337"/>
      <c r="RC337"/>
      <c r="RD337"/>
      <c r="RE337"/>
      <c r="RF337"/>
      <c r="RG337"/>
      <c r="RH337"/>
      <c r="RI337"/>
      <c r="RJ337"/>
      <c r="RK337"/>
      <c r="RL337"/>
      <c r="RM337"/>
      <c r="RN337"/>
      <c r="RO337"/>
      <c r="RP337"/>
      <c r="RQ337"/>
      <c r="RR337"/>
      <c r="RS337"/>
      <c r="RT337"/>
      <c r="RU337"/>
      <c r="RV337"/>
      <c r="RW337"/>
      <c r="RX337"/>
      <c r="RY337"/>
      <c r="RZ337"/>
      <c r="SA337"/>
      <c r="SB337"/>
      <c r="SC337"/>
      <c r="SD337"/>
      <c r="SE337"/>
      <c r="SF337"/>
      <c r="SG337"/>
      <c r="SH337"/>
      <c r="SI337"/>
      <c r="SJ337"/>
      <c r="SK337"/>
      <c r="SL337"/>
      <c r="SM337"/>
      <c r="SN337"/>
      <c r="SO337"/>
      <c r="SP337"/>
      <c r="SQ337"/>
      <c r="SR337"/>
      <c r="SS337"/>
      <c r="ST337"/>
      <c r="SU337"/>
      <c r="SV337"/>
      <c r="SW337"/>
      <c r="SX337"/>
      <c r="SY337"/>
      <c r="SZ337"/>
      <c r="TA337"/>
      <c r="TB337"/>
      <c r="TC337"/>
      <c r="TD337"/>
      <c r="TE337"/>
      <c r="TF337"/>
      <c r="TG337"/>
      <c r="TH337"/>
      <c r="TI337"/>
      <c r="TJ337"/>
      <c r="TK337"/>
      <c r="TL337"/>
      <c r="TM337"/>
      <c r="TN337"/>
      <c r="TO337"/>
      <c r="TP337"/>
      <c r="TQ337"/>
      <c r="TR337"/>
      <c r="TS337"/>
      <c r="TT337"/>
      <c r="TU337"/>
      <c r="TV337"/>
      <c r="TW337"/>
      <c r="TX337"/>
      <c r="TY337"/>
      <c r="TZ337"/>
      <c r="UA337"/>
      <c r="UB337"/>
      <c r="UC337"/>
      <c r="UD337"/>
      <c r="UE337"/>
      <c r="UF337"/>
      <c r="UG337"/>
      <c r="UH337"/>
      <c r="UI337"/>
      <c r="UJ337"/>
      <c r="UK337"/>
      <c r="UL337"/>
      <c r="UM337"/>
      <c r="UN337"/>
      <c r="UO337"/>
      <c r="UP337"/>
      <c r="UQ337"/>
      <c r="UR337"/>
      <c r="US337"/>
      <c r="UT337"/>
      <c r="UU337"/>
      <c r="UV337"/>
      <c r="UW337"/>
      <c r="UX337"/>
      <c r="UY337"/>
      <c r="UZ337"/>
      <c r="VA337"/>
      <c r="VB337"/>
      <c r="VC337"/>
      <c r="VD337"/>
      <c r="VE337"/>
      <c r="VF337"/>
      <c r="VG337"/>
      <c r="VH337"/>
      <c r="VI337"/>
      <c r="VJ337"/>
      <c r="VK337"/>
      <c r="VL337"/>
      <c r="VM337"/>
      <c r="VN337"/>
      <c r="VO337"/>
      <c r="VP337"/>
      <c r="VQ337"/>
      <c r="VR337"/>
      <c r="VS337"/>
      <c r="VT337"/>
      <c r="VU337"/>
      <c r="VV337"/>
      <c r="VW337"/>
      <c r="VX337"/>
      <c r="VY337"/>
      <c r="VZ337"/>
      <c r="WA337"/>
      <c r="WB337"/>
      <c r="WC337"/>
      <c r="WD337"/>
      <c r="WE337"/>
      <c r="WF337"/>
      <c r="WG337"/>
      <c r="WH337"/>
      <c r="WI337"/>
      <c r="WJ337"/>
      <c r="WK337"/>
      <c r="WL337"/>
      <c r="WM337"/>
      <c r="WN337"/>
      <c r="WO337"/>
      <c r="WP337"/>
      <c r="WQ337"/>
      <c r="WR337"/>
      <c r="WS337"/>
      <c r="WT337"/>
      <c r="WU337"/>
      <c r="WV337"/>
      <c r="WW337"/>
      <c r="WX337"/>
      <c r="WY337"/>
      <c r="WZ337"/>
      <c r="XA337"/>
      <c r="XB337"/>
      <c r="XC337"/>
      <c r="XD337"/>
      <c r="XE337"/>
      <c r="XF337"/>
      <c r="XG337"/>
      <c r="XH337"/>
      <c r="XI337"/>
      <c r="XJ337"/>
      <c r="XK337"/>
      <c r="XL337"/>
      <c r="XM337"/>
      <c r="XN337"/>
      <c r="XO337"/>
      <c r="XP337"/>
      <c r="XQ337"/>
      <c r="XR337"/>
      <c r="XS337"/>
      <c r="XT337"/>
      <c r="XU337"/>
      <c r="XV337"/>
      <c r="XW337"/>
      <c r="XX337"/>
      <c r="XY337"/>
      <c r="XZ337"/>
      <c r="YA337"/>
      <c r="YB337"/>
      <c r="YC337"/>
      <c r="YD337"/>
      <c r="YE337"/>
      <c r="YF337"/>
      <c r="YG337"/>
      <c r="YH337"/>
      <c r="YI337"/>
      <c r="YJ337"/>
      <c r="YK337"/>
      <c r="YL337"/>
      <c r="YM337"/>
      <c r="YN337"/>
      <c r="YO337"/>
      <c r="YP337"/>
      <c r="YQ337"/>
      <c r="YR337"/>
      <c r="YS337"/>
      <c r="YT337"/>
      <c r="YU337"/>
      <c r="YV337"/>
      <c r="YW337"/>
      <c r="YX337"/>
      <c r="YY337"/>
      <c r="YZ337"/>
      <c r="ZA337"/>
      <c r="ZB337"/>
      <c r="ZC337"/>
      <c r="ZD337"/>
      <c r="ZE337"/>
      <c r="ZF337"/>
      <c r="ZG337"/>
      <c r="ZH337"/>
      <c r="ZI337"/>
      <c r="ZJ337"/>
      <c r="ZK337"/>
      <c r="ZL337"/>
      <c r="ZM337"/>
      <c r="ZN337"/>
      <c r="ZO337"/>
      <c r="ZP337"/>
      <c r="ZQ337"/>
      <c r="ZR337"/>
      <c r="ZS337"/>
      <c r="ZT337"/>
      <c r="ZU337"/>
      <c r="ZV337"/>
      <c r="ZW337"/>
      <c r="ZX337"/>
      <c r="ZY337"/>
      <c r="ZZ337"/>
    </row>
    <row r="338" spans="1:702" s="18" customFormat="1">
      <c r="A338" s="16" t="s">
        <v>175</v>
      </c>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c r="KT338"/>
      <c r="KU338"/>
      <c r="KV338"/>
      <c r="KW338"/>
      <c r="KX338"/>
      <c r="KY338"/>
      <c r="KZ338"/>
      <c r="LA338"/>
      <c r="LB338"/>
      <c r="LC338"/>
      <c r="LD338"/>
      <c r="LE338"/>
      <c r="LF338"/>
      <c r="LG338"/>
      <c r="LH338"/>
      <c r="LI338"/>
      <c r="LJ338"/>
      <c r="LK338"/>
      <c r="LL338"/>
      <c r="LM338"/>
      <c r="LN338"/>
      <c r="LO338"/>
      <c r="LP338"/>
      <c r="LQ338"/>
      <c r="LR338"/>
      <c r="LS338"/>
      <c r="LT338"/>
      <c r="LU338"/>
      <c r="LV338"/>
      <c r="LW338"/>
      <c r="LX338"/>
      <c r="LY338"/>
      <c r="LZ338"/>
      <c r="MA338"/>
      <c r="MB338"/>
      <c r="MC338"/>
      <c r="MD338"/>
      <c r="ME338"/>
      <c r="MF338"/>
      <c r="MG338"/>
      <c r="MH338"/>
      <c r="MI338"/>
      <c r="MJ338"/>
      <c r="MK338"/>
      <c r="ML338"/>
      <c r="MM338"/>
      <c r="MN338"/>
      <c r="MO338"/>
      <c r="MP338"/>
      <c r="MQ338"/>
      <c r="MR338"/>
      <c r="MS338"/>
      <c r="MT338"/>
      <c r="MU338"/>
      <c r="MV338"/>
      <c r="MW338"/>
      <c r="MX338"/>
      <c r="MY338"/>
      <c r="MZ338"/>
      <c r="NA338"/>
      <c r="NB338"/>
      <c r="NC338"/>
      <c r="ND338"/>
      <c r="NE338"/>
      <c r="NF338"/>
      <c r="NG338"/>
      <c r="NH338"/>
      <c r="NI338"/>
      <c r="NJ338"/>
      <c r="NK338"/>
      <c r="NL338"/>
      <c r="NM338"/>
      <c r="NN338"/>
      <c r="NO338"/>
      <c r="NP338"/>
      <c r="NQ338"/>
      <c r="NR338"/>
      <c r="NS338"/>
      <c r="NT338"/>
      <c r="NU338"/>
      <c r="NV338"/>
      <c r="NW338"/>
      <c r="NX338"/>
      <c r="NY338"/>
      <c r="NZ338"/>
      <c r="OA338"/>
      <c r="OB338"/>
      <c r="OC338"/>
      <c r="OD338"/>
      <c r="OE338"/>
      <c r="OF338"/>
      <c r="OG338"/>
      <c r="OH338"/>
      <c r="OI338"/>
      <c r="OJ338"/>
      <c r="OK338"/>
      <c r="OL338"/>
      <c r="OM338"/>
      <c r="ON338"/>
      <c r="OO338"/>
      <c r="OP338"/>
      <c r="OQ338"/>
      <c r="OR338"/>
      <c r="OS338"/>
      <c r="OT338"/>
      <c r="OU338"/>
      <c r="OV338"/>
      <c r="OW338"/>
      <c r="OX338"/>
      <c r="OY338"/>
      <c r="OZ338"/>
      <c r="PA338"/>
      <c r="PB338"/>
      <c r="PC338"/>
      <c r="PD338"/>
      <c r="PE338"/>
      <c r="PF338"/>
      <c r="PG338"/>
      <c r="PH338"/>
      <c r="PI338"/>
      <c r="PJ338"/>
      <c r="PK338"/>
      <c r="PL338"/>
      <c r="PM338"/>
      <c r="PN338"/>
      <c r="PO338"/>
      <c r="PP338"/>
      <c r="PQ338"/>
      <c r="PR338"/>
      <c r="PS338"/>
      <c r="PT338"/>
      <c r="PU338"/>
      <c r="PV338"/>
      <c r="PW338"/>
      <c r="PX338"/>
      <c r="PY338"/>
      <c r="PZ338"/>
      <c r="QA338"/>
      <c r="QB338"/>
      <c r="QC338"/>
      <c r="QD338"/>
      <c r="QE338"/>
      <c r="QF338"/>
      <c r="QG338"/>
      <c r="QH338"/>
      <c r="QI338"/>
      <c r="QJ338"/>
      <c r="QK338"/>
      <c r="QL338"/>
      <c r="QM338"/>
      <c r="QN338"/>
      <c r="QO338"/>
      <c r="QP338"/>
      <c r="QQ338"/>
      <c r="QR338"/>
      <c r="QS338"/>
      <c r="QT338"/>
      <c r="QU338"/>
      <c r="QV338"/>
      <c r="QW338"/>
      <c r="QX338"/>
      <c r="QY338"/>
      <c r="QZ338"/>
      <c r="RA338"/>
      <c r="RB338"/>
      <c r="RC338"/>
      <c r="RD338"/>
      <c r="RE338"/>
      <c r="RF338"/>
      <c r="RG338"/>
      <c r="RH338"/>
      <c r="RI338"/>
      <c r="RJ338"/>
      <c r="RK338"/>
      <c r="RL338"/>
      <c r="RM338"/>
      <c r="RN338"/>
      <c r="RO338"/>
      <c r="RP338"/>
      <c r="RQ338"/>
      <c r="RR338"/>
      <c r="RS338"/>
      <c r="RT338"/>
      <c r="RU338"/>
      <c r="RV338"/>
      <c r="RW338"/>
      <c r="RX338"/>
      <c r="RY338"/>
      <c r="RZ338"/>
      <c r="SA338"/>
      <c r="SB338"/>
      <c r="SC338"/>
      <c r="SD338"/>
      <c r="SE338"/>
      <c r="SF338"/>
      <c r="SG338"/>
      <c r="SH338"/>
      <c r="SI338"/>
      <c r="SJ338"/>
      <c r="SK338"/>
      <c r="SL338"/>
      <c r="SM338"/>
      <c r="SN338"/>
      <c r="SO338"/>
      <c r="SP338"/>
      <c r="SQ338"/>
      <c r="SR338"/>
      <c r="SS338"/>
      <c r="ST338"/>
      <c r="SU338"/>
      <c r="SV338"/>
      <c r="SW338"/>
      <c r="SX338"/>
      <c r="SY338"/>
      <c r="SZ338"/>
      <c r="TA338"/>
      <c r="TB338"/>
      <c r="TC338"/>
      <c r="TD338"/>
      <c r="TE338"/>
      <c r="TF338"/>
      <c r="TG338"/>
      <c r="TH338"/>
      <c r="TI338"/>
      <c r="TJ338"/>
      <c r="TK338"/>
      <c r="TL338"/>
      <c r="TM338"/>
      <c r="TN338"/>
      <c r="TO338"/>
      <c r="TP338"/>
      <c r="TQ338"/>
      <c r="TR338"/>
      <c r="TS338"/>
      <c r="TT338"/>
      <c r="TU338"/>
      <c r="TV338"/>
      <c r="TW338"/>
      <c r="TX338"/>
      <c r="TY338"/>
      <c r="TZ338"/>
      <c r="UA338"/>
      <c r="UB338"/>
      <c r="UC338"/>
      <c r="UD338"/>
      <c r="UE338"/>
      <c r="UF338"/>
      <c r="UG338"/>
      <c r="UH338"/>
      <c r="UI338"/>
      <c r="UJ338"/>
      <c r="UK338"/>
      <c r="UL338"/>
      <c r="UM338"/>
      <c r="UN338"/>
      <c r="UO338"/>
      <c r="UP338"/>
      <c r="UQ338"/>
      <c r="UR338"/>
      <c r="US338"/>
      <c r="UT338"/>
      <c r="UU338"/>
      <c r="UV338"/>
      <c r="UW338"/>
      <c r="UX338"/>
      <c r="UY338"/>
      <c r="UZ338"/>
      <c r="VA338"/>
      <c r="VB338"/>
      <c r="VC338"/>
      <c r="VD338"/>
      <c r="VE338"/>
      <c r="VF338"/>
      <c r="VG338"/>
      <c r="VH338"/>
      <c r="VI338"/>
      <c r="VJ338"/>
      <c r="VK338"/>
      <c r="VL338"/>
      <c r="VM338"/>
      <c r="VN338"/>
      <c r="VO338"/>
      <c r="VP338"/>
      <c r="VQ338"/>
      <c r="VR338"/>
      <c r="VS338"/>
      <c r="VT338"/>
      <c r="VU338"/>
      <c r="VV338"/>
      <c r="VW338"/>
      <c r="VX338"/>
      <c r="VY338"/>
      <c r="VZ338"/>
      <c r="WA338"/>
      <c r="WB338"/>
      <c r="WC338"/>
      <c r="WD338"/>
      <c r="WE338"/>
      <c r="WF338"/>
      <c r="WG338"/>
      <c r="WH338"/>
      <c r="WI338"/>
      <c r="WJ338"/>
      <c r="WK338"/>
      <c r="WL338"/>
      <c r="WM338"/>
      <c r="WN338"/>
      <c r="WO338"/>
      <c r="WP338"/>
      <c r="WQ338"/>
      <c r="WR338"/>
      <c r="WS338"/>
      <c r="WT338"/>
      <c r="WU338"/>
      <c r="WV338"/>
      <c r="WW338"/>
      <c r="WX338"/>
      <c r="WY338"/>
      <c r="WZ338"/>
      <c r="XA338"/>
      <c r="XB338"/>
      <c r="XC338"/>
      <c r="XD338"/>
      <c r="XE338"/>
      <c r="XF338"/>
      <c r="XG338"/>
      <c r="XH338"/>
      <c r="XI338"/>
      <c r="XJ338"/>
      <c r="XK338"/>
      <c r="XL338"/>
      <c r="XM338"/>
      <c r="XN338"/>
      <c r="XO338"/>
      <c r="XP338"/>
      <c r="XQ338"/>
      <c r="XR338"/>
      <c r="XS338"/>
      <c r="XT338"/>
      <c r="XU338"/>
      <c r="XV338"/>
      <c r="XW338"/>
      <c r="XX338"/>
      <c r="XY338"/>
      <c r="XZ338"/>
      <c r="YA338"/>
      <c r="YB338"/>
      <c r="YC338"/>
      <c r="YD338"/>
      <c r="YE338"/>
      <c r="YF338"/>
      <c r="YG338"/>
      <c r="YH338"/>
      <c r="YI338"/>
      <c r="YJ338"/>
      <c r="YK338"/>
      <c r="YL338"/>
      <c r="YM338"/>
      <c r="YN338"/>
      <c r="YO338"/>
      <c r="YP338"/>
      <c r="YQ338"/>
      <c r="YR338"/>
      <c r="YS338"/>
      <c r="YT338"/>
      <c r="YU338"/>
      <c r="YV338"/>
      <c r="YW338"/>
      <c r="YX338"/>
      <c r="YY338"/>
      <c r="YZ338"/>
      <c r="ZA338"/>
      <c r="ZB338"/>
      <c r="ZC338"/>
      <c r="ZD338"/>
      <c r="ZE338"/>
      <c r="ZF338"/>
      <c r="ZG338"/>
      <c r="ZH338"/>
      <c r="ZI338"/>
      <c r="ZJ338"/>
      <c r="ZK338"/>
      <c r="ZL338"/>
      <c r="ZM338"/>
      <c r="ZN338"/>
      <c r="ZO338"/>
      <c r="ZP338"/>
      <c r="ZQ338"/>
      <c r="ZR338"/>
      <c r="ZS338"/>
      <c r="ZT338"/>
      <c r="ZU338"/>
      <c r="ZV338"/>
      <c r="ZW338"/>
      <c r="ZX338"/>
      <c r="ZY338"/>
      <c r="ZZ338"/>
    </row>
    <row r="339" spans="1:702" s="18" customFormat="1">
      <c r="A339" s="16" t="s">
        <v>68</v>
      </c>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c r="KT339"/>
      <c r="KU339"/>
      <c r="KV339"/>
      <c r="KW339"/>
      <c r="KX339"/>
      <c r="KY339"/>
      <c r="KZ339"/>
      <c r="LA339"/>
      <c r="LB339"/>
      <c r="LC339"/>
      <c r="LD339"/>
      <c r="LE339"/>
      <c r="LF339"/>
      <c r="LG339"/>
      <c r="LH339"/>
      <c r="LI339"/>
      <c r="LJ339"/>
      <c r="LK339"/>
      <c r="LL339"/>
      <c r="LM339"/>
      <c r="LN339"/>
      <c r="LO339"/>
      <c r="LP339"/>
      <c r="LQ339"/>
      <c r="LR339"/>
      <c r="LS339"/>
      <c r="LT339"/>
      <c r="LU339"/>
      <c r="LV339"/>
      <c r="LW339"/>
      <c r="LX339"/>
      <c r="LY339"/>
      <c r="LZ339"/>
      <c r="MA339"/>
      <c r="MB339"/>
      <c r="MC339"/>
      <c r="MD339"/>
      <c r="ME339"/>
      <c r="MF339"/>
      <c r="MG339"/>
      <c r="MH339"/>
      <c r="MI339"/>
      <c r="MJ339"/>
      <c r="MK339"/>
      <c r="ML339"/>
      <c r="MM339"/>
      <c r="MN339"/>
      <c r="MO339"/>
      <c r="MP339"/>
      <c r="MQ339"/>
      <c r="MR339"/>
      <c r="MS339"/>
      <c r="MT339"/>
      <c r="MU339"/>
      <c r="MV339"/>
      <c r="MW339"/>
      <c r="MX339"/>
      <c r="MY339"/>
      <c r="MZ339"/>
      <c r="NA339"/>
      <c r="NB339"/>
      <c r="NC339"/>
      <c r="ND339"/>
      <c r="NE339"/>
      <c r="NF339"/>
      <c r="NG339"/>
      <c r="NH339"/>
      <c r="NI339"/>
      <c r="NJ339"/>
      <c r="NK339"/>
      <c r="NL339"/>
      <c r="NM339"/>
      <c r="NN339"/>
      <c r="NO339"/>
      <c r="NP339"/>
      <c r="NQ339"/>
      <c r="NR339"/>
      <c r="NS339"/>
      <c r="NT339"/>
      <c r="NU339"/>
      <c r="NV339"/>
      <c r="NW339"/>
      <c r="NX339"/>
      <c r="NY339"/>
      <c r="NZ339"/>
      <c r="OA339"/>
      <c r="OB339"/>
      <c r="OC339"/>
      <c r="OD339"/>
      <c r="OE339"/>
      <c r="OF339"/>
      <c r="OG339"/>
      <c r="OH339"/>
      <c r="OI339"/>
      <c r="OJ339"/>
      <c r="OK339"/>
      <c r="OL339"/>
      <c r="OM339"/>
      <c r="ON339"/>
      <c r="OO339"/>
      <c r="OP339"/>
      <c r="OQ339"/>
      <c r="OR339"/>
      <c r="OS339"/>
      <c r="OT339"/>
      <c r="OU339"/>
      <c r="OV339"/>
      <c r="OW339"/>
      <c r="OX339"/>
      <c r="OY339"/>
      <c r="OZ339"/>
      <c r="PA339"/>
      <c r="PB339"/>
      <c r="PC339"/>
      <c r="PD339"/>
      <c r="PE339"/>
      <c r="PF339"/>
      <c r="PG339"/>
      <c r="PH339"/>
      <c r="PI339"/>
      <c r="PJ339"/>
      <c r="PK339"/>
      <c r="PL339"/>
      <c r="PM339"/>
      <c r="PN339"/>
      <c r="PO339"/>
      <c r="PP339"/>
      <c r="PQ339"/>
      <c r="PR339"/>
      <c r="PS339"/>
      <c r="PT339"/>
      <c r="PU339"/>
      <c r="PV339"/>
      <c r="PW339"/>
      <c r="PX339"/>
      <c r="PY339"/>
      <c r="PZ339"/>
      <c r="QA339"/>
      <c r="QB339"/>
      <c r="QC339"/>
      <c r="QD339"/>
      <c r="QE339"/>
      <c r="QF339"/>
      <c r="QG339"/>
      <c r="QH339"/>
      <c r="QI339"/>
      <c r="QJ339"/>
      <c r="QK339"/>
      <c r="QL339"/>
      <c r="QM339"/>
      <c r="QN339"/>
      <c r="QO339"/>
      <c r="QP339"/>
      <c r="QQ339"/>
      <c r="QR339"/>
      <c r="QS339"/>
      <c r="QT339"/>
      <c r="QU339"/>
      <c r="QV339"/>
      <c r="QW339"/>
      <c r="QX339"/>
      <c r="QY339"/>
      <c r="QZ339"/>
      <c r="RA339"/>
      <c r="RB339"/>
      <c r="RC339"/>
      <c r="RD339"/>
      <c r="RE339"/>
      <c r="RF339"/>
      <c r="RG339"/>
      <c r="RH339"/>
      <c r="RI339"/>
      <c r="RJ339"/>
      <c r="RK339"/>
      <c r="RL339"/>
      <c r="RM339"/>
      <c r="RN339"/>
      <c r="RO339"/>
      <c r="RP339"/>
      <c r="RQ339"/>
      <c r="RR339"/>
      <c r="RS339"/>
      <c r="RT339"/>
      <c r="RU339"/>
      <c r="RV339"/>
      <c r="RW339"/>
      <c r="RX339"/>
      <c r="RY339"/>
      <c r="RZ339"/>
      <c r="SA339"/>
      <c r="SB339"/>
      <c r="SC339"/>
      <c r="SD339"/>
      <c r="SE339"/>
      <c r="SF339"/>
      <c r="SG339"/>
      <c r="SH339"/>
      <c r="SI339"/>
      <c r="SJ339"/>
      <c r="SK339"/>
      <c r="SL339"/>
      <c r="SM339"/>
      <c r="SN339"/>
      <c r="SO339"/>
      <c r="SP339"/>
      <c r="SQ339"/>
      <c r="SR339"/>
      <c r="SS339"/>
      <c r="ST339"/>
      <c r="SU339"/>
      <c r="SV339"/>
      <c r="SW339"/>
      <c r="SX339"/>
      <c r="SY339"/>
      <c r="SZ339"/>
      <c r="TA339"/>
      <c r="TB339"/>
      <c r="TC339"/>
      <c r="TD339"/>
      <c r="TE339"/>
      <c r="TF339"/>
      <c r="TG339"/>
      <c r="TH339"/>
      <c r="TI339"/>
      <c r="TJ339"/>
      <c r="TK339"/>
      <c r="TL339"/>
      <c r="TM339"/>
      <c r="TN339"/>
      <c r="TO339"/>
      <c r="TP339"/>
      <c r="TQ339"/>
      <c r="TR339"/>
      <c r="TS339"/>
      <c r="TT339"/>
      <c r="TU339"/>
      <c r="TV339"/>
      <c r="TW339"/>
      <c r="TX339"/>
      <c r="TY339"/>
      <c r="TZ339"/>
      <c r="UA339"/>
      <c r="UB339"/>
      <c r="UC339"/>
      <c r="UD339"/>
      <c r="UE339"/>
      <c r="UF339"/>
      <c r="UG339"/>
      <c r="UH339"/>
      <c r="UI339"/>
      <c r="UJ339"/>
      <c r="UK339"/>
      <c r="UL339"/>
      <c r="UM339"/>
      <c r="UN339"/>
      <c r="UO339"/>
      <c r="UP339"/>
      <c r="UQ339"/>
      <c r="UR339"/>
      <c r="US339"/>
      <c r="UT339"/>
      <c r="UU339"/>
      <c r="UV339"/>
      <c r="UW339"/>
      <c r="UX339"/>
      <c r="UY339"/>
      <c r="UZ339"/>
      <c r="VA339"/>
      <c r="VB339"/>
      <c r="VC339"/>
      <c r="VD339"/>
      <c r="VE339"/>
      <c r="VF339"/>
      <c r="VG339"/>
      <c r="VH339"/>
      <c r="VI339"/>
      <c r="VJ339"/>
      <c r="VK339"/>
      <c r="VL339"/>
      <c r="VM339"/>
      <c r="VN339"/>
      <c r="VO339"/>
      <c r="VP339"/>
      <c r="VQ339"/>
      <c r="VR339"/>
      <c r="VS339"/>
      <c r="VT339"/>
      <c r="VU339"/>
      <c r="VV339"/>
      <c r="VW339"/>
      <c r="VX339"/>
      <c r="VY339"/>
      <c r="VZ339"/>
      <c r="WA339"/>
      <c r="WB339"/>
      <c r="WC339"/>
      <c r="WD339"/>
      <c r="WE339"/>
      <c r="WF339"/>
      <c r="WG339"/>
      <c r="WH339"/>
      <c r="WI339"/>
      <c r="WJ339"/>
      <c r="WK339"/>
      <c r="WL339"/>
      <c r="WM339"/>
      <c r="WN339"/>
      <c r="WO339"/>
      <c r="WP339"/>
      <c r="WQ339"/>
      <c r="WR339"/>
      <c r="WS339"/>
      <c r="WT339"/>
      <c r="WU339"/>
      <c r="WV339"/>
      <c r="WW339"/>
      <c r="WX339"/>
      <c r="WY339"/>
      <c r="WZ339"/>
      <c r="XA339"/>
      <c r="XB339"/>
      <c r="XC339"/>
      <c r="XD339"/>
      <c r="XE339"/>
      <c r="XF339"/>
      <c r="XG339"/>
      <c r="XH339"/>
      <c r="XI339"/>
      <c r="XJ339"/>
      <c r="XK339"/>
      <c r="XL339"/>
      <c r="XM339"/>
      <c r="XN339"/>
      <c r="XO339"/>
      <c r="XP339"/>
      <c r="XQ339"/>
      <c r="XR339"/>
      <c r="XS339"/>
      <c r="XT339"/>
      <c r="XU339"/>
      <c r="XV339"/>
      <c r="XW339"/>
      <c r="XX339"/>
      <c r="XY339"/>
      <c r="XZ339"/>
      <c r="YA339"/>
      <c r="YB339"/>
      <c r="YC339"/>
      <c r="YD339"/>
      <c r="YE339"/>
      <c r="YF339"/>
      <c r="YG339"/>
      <c r="YH339"/>
      <c r="YI339"/>
      <c r="YJ339"/>
      <c r="YK339"/>
      <c r="YL339"/>
      <c r="YM339"/>
      <c r="YN339"/>
      <c r="YO339"/>
      <c r="YP339"/>
      <c r="YQ339"/>
      <c r="YR339"/>
      <c r="YS339"/>
      <c r="YT339"/>
      <c r="YU339"/>
      <c r="YV339"/>
      <c r="YW339"/>
      <c r="YX339"/>
      <c r="YY339"/>
      <c r="YZ339"/>
      <c r="ZA339"/>
      <c r="ZB339"/>
      <c r="ZC339"/>
      <c r="ZD339"/>
      <c r="ZE339"/>
      <c r="ZF339"/>
      <c r="ZG339"/>
      <c r="ZH339"/>
      <c r="ZI339"/>
      <c r="ZJ339"/>
      <c r="ZK339"/>
      <c r="ZL339"/>
      <c r="ZM339"/>
      <c r="ZN339"/>
      <c r="ZO339"/>
      <c r="ZP339"/>
      <c r="ZQ339"/>
      <c r="ZR339"/>
      <c r="ZS339"/>
      <c r="ZT339"/>
      <c r="ZU339"/>
      <c r="ZV339"/>
      <c r="ZW339"/>
      <c r="ZX339"/>
      <c r="ZY339"/>
      <c r="ZZ339"/>
    </row>
    <row r="340" spans="1:702" s="18" customFormat="1">
      <c r="A340" s="16" t="s">
        <v>69</v>
      </c>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c r="KT340"/>
      <c r="KU340"/>
      <c r="KV340"/>
      <c r="KW340"/>
      <c r="KX340"/>
      <c r="KY340"/>
      <c r="KZ340"/>
      <c r="LA340"/>
      <c r="LB340"/>
      <c r="LC340"/>
      <c r="LD340"/>
      <c r="LE340"/>
      <c r="LF340"/>
      <c r="LG340"/>
      <c r="LH340"/>
      <c r="LI340"/>
      <c r="LJ340"/>
      <c r="LK340"/>
      <c r="LL340"/>
      <c r="LM340"/>
      <c r="LN340"/>
      <c r="LO340"/>
      <c r="LP340"/>
      <c r="LQ340"/>
      <c r="LR340"/>
      <c r="LS340"/>
      <c r="LT340"/>
      <c r="LU340"/>
      <c r="LV340"/>
      <c r="LW340"/>
      <c r="LX340"/>
      <c r="LY340"/>
      <c r="LZ340"/>
      <c r="MA340"/>
      <c r="MB340"/>
      <c r="MC340"/>
      <c r="MD340"/>
      <c r="ME340"/>
      <c r="MF340"/>
      <c r="MG340"/>
      <c r="MH340"/>
      <c r="MI340"/>
      <c r="MJ340"/>
      <c r="MK340"/>
      <c r="ML340"/>
      <c r="MM340"/>
      <c r="MN340"/>
      <c r="MO340"/>
      <c r="MP340"/>
      <c r="MQ340"/>
      <c r="MR340"/>
      <c r="MS340"/>
      <c r="MT340"/>
      <c r="MU340"/>
      <c r="MV340"/>
      <c r="MW340"/>
      <c r="MX340"/>
      <c r="MY340"/>
      <c r="MZ340"/>
      <c r="NA340"/>
      <c r="NB340"/>
      <c r="NC340"/>
      <c r="ND340"/>
      <c r="NE340"/>
      <c r="NF340"/>
      <c r="NG340"/>
      <c r="NH340"/>
      <c r="NI340"/>
      <c r="NJ340"/>
      <c r="NK340"/>
      <c r="NL340"/>
      <c r="NM340"/>
      <c r="NN340"/>
      <c r="NO340"/>
      <c r="NP340"/>
      <c r="NQ340"/>
      <c r="NR340"/>
      <c r="NS340"/>
      <c r="NT340"/>
      <c r="NU340"/>
      <c r="NV340"/>
      <c r="NW340"/>
      <c r="NX340"/>
      <c r="NY340"/>
      <c r="NZ340"/>
      <c r="OA340"/>
      <c r="OB340"/>
      <c r="OC340"/>
      <c r="OD340"/>
      <c r="OE340"/>
      <c r="OF340"/>
      <c r="OG340"/>
      <c r="OH340"/>
      <c r="OI340"/>
      <c r="OJ340"/>
      <c r="OK340"/>
      <c r="OL340"/>
      <c r="OM340"/>
      <c r="ON340"/>
      <c r="OO340"/>
      <c r="OP340"/>
      <c r="OQ340"/>
      <c r="OR340"/>
      <c r="OS340"/>
      <c r="OT340"/>
      <c r="OU340"/>
      <c r="OV340"/>
      <c r="OW340"/>
      <c r="OX340"/>
      <c r="OY340"/>
      <c r="OZ340"/>
      <c r="PA340"/>
      <c r="PB340"/>
      <c r="PC340"/>
      <c r="PD340"/>
      <c r="PE340"/>
      <c r="PF340"/>
      <c r="PG340"/>
      <c r="PH340"/>
      <c r="PI340"/>
      <c r="PJ340"/>
      <c r="PK340"/>
      <c r="PL340"/>
      <c r="PM340"/>
      <c r="PN340"/>
      <c r="PO340"/>
      <c r="PP340"/>
      <c r="PQ340"/>
      <c r="PR340"/>
      <c r="PS340"/>
      <c r="PT340"/>
      <c r="PU340"/>
      <c r="PV340"/>
      <c r="PW340"/>
      <c r="PX340"/>
      <c r="PY340"/>
      <c r="PZ340"/>
      <c r="QA340"/>
      <c r="QB340"/>
      <c r="QC340"/>
      <c r="QD340"/>
      <c r="QE340"/>
      <c r="QF340"/>
      <c r="QG340"/>
      <c r="QH340"/>
      <c r="QI340"/>
      <c r="QJ340"/>
      <c r="QK340"/>
      <c r="QL340"/>
      <c r="QM340"/>
      <c r="QN340"/>
      <c r="QO340"/>
      <c r="QP340"/>
      <c r="QQ340"/>
      <c r="QR340"/>
      <c r="QS340"/>
      <c r="QT340"/>
      <c r="QU340"/>
      <c r="QV340"/>
      <c r="QW340"/>
      <c r="QX340"/>
      <c r="QY340"/>
      <c r="QZ340"/>
      <c r="RA340"/>
      <c r="RB340"/>
      <c r="RC340"/>
      <c r="RD340"/>
      <c r="RE340"/>
      <c r="RF340"/>
      <c r="RG340"/>
      <c r="RH340"/>
      <c r="RI340"/>
      <c r="RJ340"/>
      <c r="RK340"/>
      <c r="RL340"/>
      <c r="RM340"/>
      <c r="RN340"/>
      <c r="RO340"/>
      <c r="RP340"/>
      <c r="RQ340"/>
      <c r="RR340"/>
      <c r="RS340"/>
      <c r="RT340"/>
      <c r="RU340"/>
      <c r="RV340"/>
      <c r="RW340"/>
      <c r="RX340"/>
      <c r="RY340"/>
      <c r="RZ340"/>
      <c r="SA340"/>
      <c r="SB340"/>
      <c r="SC340"/>
      <c r="SD340"/>
      <c r="SE340"/>
      <c r="SF340"/>
      <c r="SG340"/>
      <c r="SH340"/>
      <c r="SI340"/>
      <c r="SJ340"/>
      <c r="SK340"/>
      <c r="SL340"/>
      <c r="SM340"/>
      <c r="SN340"/>
      <c r="SO340"/>
      <c r="SP340"/>
      <c r="SQ340"/>
      <c r="SR340"/>
      <c r="SS340"/>
      <c r="ST340"/>
      <c r="SU340"/>
      <c r="SV340"/>
      <c r="SW340"/>
      <c r="SX340"/>
      <c r="SY340"/>
      <c r="SZ340"/>
      <c r="TA340"/>
      <c r="TB340"/>
      <c r="TC340"/>
      <c r="TD340"/>
      <c r="TE340"/>
      <c r="TF340"/>
      <c r="TG340"/>
      <c r="TH340"/>
      <c r="TI340"/>
      <c r="TJ340"/>
      <c r="TK340"/>
      <c r="TL340"/>
      <c r="TM340"/>
      <c r="TN340"/>
      <c r="TO340"/>
      <c r="TP340"/>
      <c r="TQ340"/>
      <c r="TR340"/>
      <c r="TS340"/>
      <c r="TT340"/>
      <c r="TU340"/>
      <c r="TV340"/>
      <c r="TW340"/>
      <c r="TX340"/>
      <c r="TY340"/>
      <c r="TZ340"/>
      <c r="UA340"/>
      <c r="UB340"/>
      <c r="UC340"/>
      <c r="UD340"/>
      <c r="UE340"/>
      <c r="UF340"/>
      <c r="UG340"/>
      <c r="UH340"/>
      <c r="UI340"/>
      <c r="UJ340"/>
      <c r="UK340"/>
      <c r="UL340"/>
      <c r="UM340"/>
      <c r="UN340"/>
      <c r="UO340"/>
      <c r="UP340"/>
      <c r="UQ340"/>
      <c r="UR340"/>
      <c r="US340"/>
      <c r="UT340"/>
      <c r="UU340"/>
      <c r="UV340"/>
      <c r="UW340"/>
      <c r="UX340"/>
      <c r="UY340"/>
      <c r="UZ340"/>
      <c r="VA340"/>
      <c r="VB340"/>
      <c r="VC340"/>
      <c r="VD340"/>
      <c r="VE340"/>
      <c r="VF340"/>
      <c r="VG340"/>
      <c r="VH340"/>
      <c r="VI340"/>
      <c r="VJ340"/>
      <c r="VK340"/>
      <c r="VL340"/>
      <c r="VM340"/>
      <c r="VN340"/>
      <c r="VO340"/>
      <c r="VP340"/>
      <c r="VQ340"/>
      <c r="VR340"/>
      <c r="VS340"/>
      <c r="VT340"/>
      <c r="VU340"/>
      <c r="VV340"/>
      <c r="VW340"/>
      <c r="VX340"/>
      <c r="VY340"/>
      <c r="VZ340"/>
      <c r="WA340"/>
      <c r="WB340"/>
      <c r="WC340"/>
      <c r="WD340"/>
      <c r="WE340"/>
      <c r="WF340"/>
      <c r="WG340"/>
      <c r="WH340"/>
      <c r="WI340"/>
      <c r="WJ340"/>
      <c r="WK340"/>
      <c r="WL340"/>
      <c r="WM340"/>
      <c r="WN340"/>
      <c r="WO340"/>
      <c r="WP340"/>
      <c r="WQ340"/>
      <c r="WR340"/>
      <c r="WS340"/>
      <c r="WT340"/>
      <c r="WU340"/>
      <c r="WV340"/>
      <c r="WW340"/>
      <c r="WX340"/>
      <c r="WY340"/>
      <c r="WZ340"/>
      <c r="XA340"/>
      <c r="XB340"/>
      <c r="XC340"/>
      <c r="XD340"/>
      <c r="XE340"/>
      <c r="XF340"/>
      <c r="XG340"/>
      <c r="XH340"/>
      <c r="XI340"/>
      <c r="XJ340"/>
      <c r="XK340"/>
      <c r="XL340"/>
      <c r="XM340"/>
      <c r="XN340"/>
      <c r="XO340"/>
      <c r="XP340"/>
      <c r="XQ340"/>
      <c r="XR340"/>
      <c r="XS340"/>
      <c r="XT340"/>
      <c r="XU340"/>
      <c r="XV340"/>
      <c r="XW340"/>
      <c r="XX340"/>
      <c r="XY340"/>
      <c r="XZ340"/>
      <c r="YA340"/>
      <c r="YB340"/>
      <c r="YC340"/>
      <c r="YD340"/>
      <c r="YE340"/>
      <c r="YF340"/>
      <c r="YG340"/>
      <c r="YH340"/>
      <c r="YI340"/>
      <c r="YJ340"/>
      <c r="YK340"/>
      <c r="YL340"/>
      <c r="YM340"/>
      <c r="YN340"/>
      <c r="YO340"/>
      <c r="YP340"/>
      <c r="YQ340"/>
      <c r="YR340"/>
      <c r="YS340"/>
      <c r="YT340"/>
      <c r="YU340"/>
      <c r="YV340"/>
      <c r="YW340"/>
      <c r="YX340"/>
      <c r="YY340"/>
      <c r="YZ340"/>
      <c r="ZA340"/>
      <c r="ZB340"/>
      <c r="ZC340"/>
      <c r="ZD340"/>
      <c r="ZE340"/>
      <c r="ZF340"/>
      <c r="ZG340"/>
      <c r="ZH340"/>
      <c r="ZI340"/>
      <c r="ZJ340"/>
      <c r="ZK340"/>
      <c r="ZL340"/>
      <c r="ZM340"/>
      <c r="ZN340"/>
      <c r="ZO340"/>
      <c r="ZP340"/>
      <c r="ZQ340"/>
      <c r="ZR340"/>
      <c r="ZS340"/>
      <c r="ZT340"/>
      <c r="ZU340"/>
      <c r="ZV340"/>
      <c r="ZW340"/>
      <c r="ZX340"/>
      <c r="ZY340"/>
      <c r="ZZ340"/>
    </row>
    <row r="341" spans="1:702" s="18" customFormat="1">
      <c r="A341" s="16" t="s">
        <v>189</v>
      </c>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c r="KT341"/>
      <c r="KU341"/>
      <c r="KV341"/>
      <c r="KW341"/>
      <c r="KX341"/>
      <c r="KY341"/>
      <c r="KZ341"/>
      <c r="LA341"/>
      <c r="LB341"/>
      <c r="LC341"/>
      <c r="LD341"/>
      <c r="LE341"/>
      <c r="LF341"/>
      <c r="LG341"/>
      <c r="LH341"/>
      <c r="LI341"/>
      <c r="LJ341"/>
      <c r="LK341"/>
      <c r="LL341"/>
      <c r="LM341"/>
      <c r="LN341"/>
      <c r="LO341"/>
      <c r="LP341"/>
      <c r="LQ341"/>
      <c r="LR341"/>
      <c r="LS341"/>
      <c r="LT341"/>
      <c r="LU341"/>
      <c r="LV341"/>
      <c r="LW341"/>
      <c r="LX341"/>
      <c r="LY341"/>
      <c r="LZ341"/>
      <c r="MA341"/>
      <c r="MB341"/>
      <c r="MC341"/>
      <c r="MD341"/>
      <c r="ME341"/>
      <c r="MF341"/>
      <c r="MG341"/>
      <c r="MH341"/>
      <c r="MI341"/>
      <c r="MJ341"/>
      <c r="MK341"/>
      <c r="ML341"/>
      <c r="MM341"/>
      <c r="MN341"/>
      <c r="MO341"/>
      <c r="MP341"/>
      <c r="MQ341"/>
      <c r="MR341"/>
      <c r="MS341"/>
      <c r="MT341"/>
      <c r="MU341"/>
      <c r="MV341"/>
      <c r="MW341"/>
      <c r="MX341"/>
      <c r="MY341"/>
      <c r="MZ341"/>
      <c r="NA341"/>
      <c r="NB341"/>
      <c r="NC341"/>
      <c r="ND341"/>
      <c r="NE341"/>
      <c r="NF341"/>
      <c r="NG341"/>
      <c r="NH341"/>
      <c r="NI341"/>
      <c r="NJ341"/>
      <c r="NK341"/>
      <c r="NL341"/>
      <c r="NM341"/>
      <c r="NN341"/>
      <c r="NO341"/>
      <c r="NP341"/>
      <c r="NQ341"/>
      <c r="NR341"/>
      <c r="NS341"/>
      <c r="NT341"/>
      <c r="NU341"/>
      <c r="NV341"/>
      <c r="NW341"/>
      <c r="NX341"/>
      <c r="NY341"/>
      <c r="NZ341"/>
      <c r="OA341"/>
      <c r="OB341"/>
      <c r="OC341"/>
      <c r="OD341"/>
      <c r="OE341"/>
      <c r="OF341"/>
      <c r="OG341"/>
      <c r="OH341"/>
      <c r="OI341"/>
      <c r="OJ341"/>
      <c r="OK341"/>
      <c r="OL341"/>
      <c r="OM341"/>
      <c r="ON341"/>
      <c r="OO341"/>
      <c r="OP341"/>
      <c r="OQ341"/>
      <c r="OR341"/>
      <c r="OS341"/>
      <c r="OT341"/>
      <c r="OU341"/>
      <c r="OV341"/>
      <c r="OW341"/>
      <c r="OX341"/>
      <c r="OY341"/>
      <c r="OZ341"/>
      <c r="PA341"/>
      <c r="PB341"/>
      <c r="PC341"/>
      <c r="PD341"/>
      <c r="PE341"/>
      <c r="PF341"/>
      <c r="PG341"/>
      <c r="PH341"/>
      <c r="PI341"/>
      <c r="PJ341"/>
      <c r="PK341"/>
      <c r="PL341"/>
      <c r="PM341"/>
      <c r="PN341"/>
      <c r="PO341"/>
      <c r="PP341"/>
      <c r="PQ341"/>
      <c r="PR341"/>
      <c r="PS341"/>
      <c r="PT341"/>
      <c r="PU341"/>
      <c r="PV341"/>
      <c r="PW341"/>
      <c r="PX341"/>
      <c r="PY341"/>
      <c r="PZ341"/>
      <c r="QA341"/>
      <c r="QB341"/>
      <c r="QC341"/>
      <c r="QD341"/>
      <c r="QE341"/>
      <c r="QF341"/>
      <c r="QG341"/>
      <c r="QH341"/>
      <c r="QI341"/>
      <c r="QJ341"/>
      <c r="QK341"/>
      <c r="QL341"/>
      <c r="QM341"/>
      <c r="QN341"/>
      <c r="QO341"/>
      <c r="QP341"/>
      <c r="QQ341"/>
      <c r="QR341"/>
      <c r="QS341"/>
      <c r="QT341"/>
      <c r="QU341"/>
      <c r="QV341"/>
      <c r="QW341"/>
      <c r="QX341"/>
      <c r="QY341"/>
      <c r="QZ341"/>
      <c r="RA341"/>
      <c r="RB341"/>
      <c r="RC341"/>
      <c r="RD341"/>
      <c r="RE341"/>
      <c r="RF341"/>
      <c r="RG341"/>
      <c r="RH341"/>
      <c r="RI341"/>
      <c r="RJ341"/>
      <c r="RK341"/>
      <c r="RL341"/>
      <c r="RM341"/>
      <c r="RN341"/>
      <c r="RO341"/>
      <c r="RP341"/>
      <c r="RQ341"/>
      <c r="RR341"/>
      <c r="RS341"/>
      <c r="RT341"/>
      <c r="RU341"/>
      <c r="RV341"/>
      <c r="RW341"/>
      <c r="RX341"/>
      <c r="RY341"/>
      <c r="RZ341"/>
      <c r="SA341"/>
      <c r="SB341"/>
      <c r="SC341"/>
      <c r="SD341"/>
      <c r="SE341"/>
      <c r="SF341"/>
      <c r="SG341"/>
      <c r="SH341"/>
      <c r="SI341"/>
      <c r="SJ341"/>
      <c r="SK341"/>
      <c r="SL341"/>
      <c r="SM341"/>
      <c r="SN341"/>
      <c r="SO341"/>
      <c r="SP341"/>
      <c r="SQ341"/>
      <c r="SR341"/>
      <c r="SS341"/>
      <c r="ST341"/>
      <c r="SU341"/>
      <c r="SV341"/>
      <c r="SW341"/>
      <c r="SX341"/>
      <c r="SY341"/>
      <c r="SZ341"/>
      <c r="TA341"/>
      <c r="TB341"/>
      <c r="TC341"/>
      <c r="TD341"/>
      <c r="TE341"/>
      <c r="TF341"/>
      <c r="TG341"/>
      <c r="TH341"/>
      <c r="TI341"/>
      <c r="TJ341"/>
      <c r="TK341"/>
      <c r="TL341"/>
      <c r="TM341"/>
      <c r="TN341"/>
      <c r="TO341"/>
      <c r="TP341"/>
      <c r="TQ341"/>
      <c r="TR341"/>
      <c r="TS341"/>
      <c r="TT341"/>
      <c r="TU341"/>
      <c r="TV341"/>
      <c r="TW341"/>
      <c r="TX341"/>
      <c r="TY341"/>
      <c r="TZ341"/>
      <c r="UA341"/>
      <c r="UB341"/>
      <c r="UC341"/>
      <c r="UD341"/>
      <c r="UE341"/>
      <c r="UF341"/>
      <c r="UG341"/>
      <c r="UH341"/>
      <c r="UI341"/>
      <c r="UJ341"/>
      <c r="UK341"/>
      <c r="UL341"/>
      <c r="UM341"/>
      <c r="UN341"/>
      <c r="UO341"/>
      <c r="UP341"/>
      <c r="UQ341"/>
      <c r="UR341"/>
      <c r="US341"/>
      <c r="UT341"/>
      <c r="UU341"/>
      <c r="UV341"/>
      <c r="UW341"/>
      <c r="UX341"/>
      <c r="UY341"/>
      <c r="UZ341"/>
      <c r="VA341"/>
      <c r="VB341"/>
      <c r="VC341"/>
      <c r="VD341"/>
      <c r="VE341"/>
      <c r="VF341"/>
      <c r="VG341"/>
      <c r="VH341"/>
      <c r="VI341"/>
      <c r="VJ341"/>
      <c r="VK341"/>
      <c r="VL341"/>
      <c r="VM341"/>
      <c r="VN341"/>
      <c r="VO341"/>
      <c r="VP341"/>
      <c r="VQ341"/>
      <c r="VR341"/>
      <c r="VS341"/>
      <c r="VT341"/>
      <c r="VU341"/>
      <c r="VV341"/>
      <c r="VW341"/>
      <c r="VX341"/>
      <c r="VY341"/>
      <c r="VZ341"/>
      <c r="WA341"/>
      <c r="WB341"/>
      <c r="WC341"/>
      <c r="WD341"/>
      <c r="WE341"/>
      <c r="WF341"/>
      <c r="WG341"/>
      <c r="WH341"/>
      <c r="WI341"/>
      <c r="WJ341"/>
      <c r="WK341"/>
      <c r="WL341"/>
      <c r="WM341"/>
      <c r="WN341"/>
      <c r="WO341"/>
      <c r="WP341"/>
      <c r="WQ341"/>
      <c r="WR341"/>
      <c r="WS341"/>
      <c r="WT341"/>
      <c r="WU341"/>
      <c r="WV341"/>
      <c r="WW341"/>
      <c r="WX341"/>
      <c r="WY341"/>
      <c r="WZ341"/>
      <c r="XA341"/>
      <c r="XB341"/>
      <c r="XC341"/>
      <c r="XD341"/>
      <c r="XE341"/>
      <c r="XF341"/>
      <c r="XG341"/>
      <c r="XH341"/>
      <c r="XI341"/>
      <c r="XJ341"/>
      <c r="XK341"/>
      <c r="XL341"/>
      <c r="XM341"/>
      <c r="XN341"/>
      <c r="XO341"/>
      <c r="XP341"/>
      <c r="XQ341"/>
      <c r="XR341"/>
      <c r="XS341"/>
      <c r="XT341"/>
      <c r="XU341"/>
      <c r="XV341"/>
      <c r="XW341"/>
      <c r="XX341"/>
      <c r="XY341"/>
      <c r="XZ341"/>
      <c r="YA341"/>
      <c r="YB341"/>
      <c r="YC341"/>
      <c r="YD341"/>
      <c r="YE341"/>
      <c r="YF341"/>
      <c r="YG341"/>
      <c r="YH341"/>
      <c r="YI341"/>
      <c r="YJ341"/>
      <c r="YK341"/>
      <c r="YL341"/>
      <c r="YM341"/>
      <c r="YN341"/>
      <c r="YO341"/>
      <c r="YP341"/>
      <c r="YQ341"/>
      <c r="YR341"/>
      <c r="YS341"/>
      <c r="YT341"/>
      <c r="YU341"/>
      <c r="YV341"/>
      <c r="YW341"/>
      <c r="YX341"/>
      <c r="YY341"/>
      <c r="YZ341"/>
      <c r="ZA341"/>
      <c r="ZB341"/>
      <c r="ZC341"/>
      <c r="ZD341"/>
      <c r="ZE341"/>
      <c r="ZF341"/>
      <c r="ZG341"/>
      <c r="ZH341"/>
      <c r="ZI341"/>
      <c r="ZJ341"/>
      <c r="ZK341"/>
      <c r="ZL341"/>
      <c r="ZM341"/>
      <c r="ZN341"/>
      <c r="ZO341"/>
      <c r="ZP341"/>
      <c r="ZQ341"/>
      <c r="ZR341"/>
      <c r="ZS341"/>
      <c r="ZT341"/>
      <c r="ZU341"/>
      <c r="ZV341"/>
      <c r="ZW341"/>
      <c r="ZX341"/>
      <c r="ZY341"/>
      <c r="ZZ341"/>
    </row>
    <row r="342" spans="1:702" s="18" customFormat="1">
      <c r="A342" s="63" t="s">
        <v>326</v>
      </c>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c r="KT342"/>
      <c r="KU342"/>
      <c r="KV342"/>
      <c r="KW342"/>
      <c r="KX342"/>
      <c r="KY342"/>
      <c r="KZ342"/>
      <c r="LA342"/>
      <c r="LB342"/>
      <c r="LC342"/>
      <c r="LD342"/>
      <c r="LE342"/>
      <c r="LF342"/>
      <c r="LG342"/>
      <c r="LH342"/>
      <c r="LI342"/>
      <c r="LJ342"/>
      <c r="LK342"/>
      <c r="LL342"/>
      <c r="LM342"/>
      <c r="LN342"/>
      <c r="LO342"/>
      <c r="LP342"/>
      <c r="LQ342"/>
      <c r="LR342"/>
      <c r="LS342"/>
      <c r="LT342"/>
      <c r="LU342"/>
      <c r="LV342"/>
      <c r="LW342"/>
      <c r="LX342"/>
      <c r="LY342"/>
      <c r="LZ342"/>
      <c r="MA342"/>
      <c r="MB342"/>
      <c r="MC342"/>
      <c r="MD342"/>
      <c r="ME342"/>
      <c r="MF342"/>
      <c r="MG342"/>
      <c r="MH342"/>
      <c r="MI342"/>
      <c r="MJ342"/>
      <c r="MK342"/>
      <c r="ML342"/>
      <c r="MM342"/>
      <c r="MN342"/>
      <c r="MO342"/>
      <c r="MP342"/>
      <c r="MQ342"/>
      <c r="MR342"/>
      <c r="MS342"/>
      <c r="MT342"/>
      <c r="MU342"/>
      <c r="MV342"/>
      <c r="MW342"/>
      <c r="MX342"/>
      <c r="MY342"/>
      <c r="MZ342"/>
      <c r="NA342"/>
      <c r="NB342"/>
      <c r="NC342"/>
      <c r="ND342"/>
      <c r="NE342"/>
      <c r="NF342"/>
      <c r="NG342"/>
      <c r="NH342"/>
      <c r="NI342"/>
      <c r="NJ342"/>
      <c r="NK342"/>
      <c r="NL342"/>
      <c r="NM342"/>
      <c r="NN342"/>
      <c r="NO342"/>
      <c r="NP342"/>
      <c r="NQ342"/>
      <c r="NR342"/>
      <c r="NS342"/>
      <c r="NT342"/>
      <c r="NU342"/>
      <c r="NV342"/>
      <c r="NW342"/>
      <c r="NX342"/>
      <c r="NY342"/>
      <c r="NZ342"/>
      <c r="OA342"/>
      <c r="OB342"/>
      <c r="OC342"/>
      <c r="OD342"/>
      <c r="OE342"/>
      <c r="OF342"/>
      <c r="OG342"/>
      <c r="OH342"/>
      <c r="OI342"/>
      <c r="OJ342"/>
      <c r="OK342"/>
      <c r="OL342"/>
      <c r="OM342"/>
      <c r="ON342"/>
      <c r="OO342"/>
      <c r="OP342"/>
      <c r="OQ342"/>
      <c r="OR342"/>
      <c r="OS342"/>
      <c r="OT342"/>
      <c r="OU342"/>
      <c r="OV342"/>
      <c r="OW342"/>
      <c r="OX342"/>
      <c r="OY342"/>
      <c r="OZ342"/>
      <c r="PA342"/>
      <c r="PB342"/>
      <c r="PC342"/>
      <c r="PD342"/>
      <c r="PE342"/>
      <c r="PF342"/>
      <c r="PG342"/>
      <c r="PH342"/>
      <c r="PI342"/>
      <c r="PJ342"/>
      <c r="PK342"/>
      <c r="PL342"/>
      <c r="PM342"/>
      <c r="PN342"/>
      <c r="PO342"/>
      <c r="PP342"/>
      <c r="PQ342"/>
      <c r="PR342"/>
      <c r="PS342"/>
      <c r="PT342"/>
      <c r="PU342"/>
      <c r="PV342"/>
      <c r="PW342"/>
      <c r="PX342"/>
      <c r="PY342"/>
      <c r="PZ342"/>
      <c r="QA342"/>
      <c r="QB342"/>
      <c r="QC342"/>
      <c r="QD342"/>
      <c r="QE342"/>
      <c r="QF342"/>
      <c r="QG342"/>
      <c r="QH342"/>
      <c r="QI342"/>
      <c r="QJ342"/>
      <c r="QK342"/>
      <c r="QL342"/>
      <c r="QM342"/>
      <c r="QN342"/>
      <c r="QO342"/>
      <c r="QP342"/>
      <c r="QQ342"/>
      <c r="QR342"/>
      <c r="QS342"/>
      <c r="QT342"/>
      <c r="QU342"/>
      <c r="QV342"/>
      <c r="QW342"/>
      <c r="QX342"/>
      <c r="QY342"/>
      <c r="QZ342"/>
      <c r="RA342"/>
      <c r="RB342"/>
      <c r="RC342"/>
      <c r="RD342"/>
      <c r="RE342"/>
      <c r="RF342"/>
      <c r="RG342"/>
      <c r="RH342"/>
      <c r="RI342"/>
      <c r="RJ342"/>
      <c r="RK342"/>
      <c r="RL342"/>
      <c r="RM342"/>
      <c r="RN342"/>
      <c r="RO342"/>
      <c r="RP342"/>
      <c r="RQ342"/>
      <c r="RR342"/>
      <c r="RS342"/>
      <c r="RT342"/>
      <c r="RU342"/>
      <c r="RV342"/>
      <c r="RW342"/>
      <c r="RX342"/>
      <c r="RY342"/>
      <c r="RZ342"/>
      <c r="SA342"/>
      <c r="SB342"/>
      <c r="SC342"/>
      <c r="SD342"/>
      <c r="SE342"/>
      <c r="SF342"/>
      <c r="SG342"/>
      <c r="SH342"/>
      <c r="SI342"/>
      <c r="SJ342"/>
      <c r="SK342"/>
      <c r="SL342"/>
      <c r="SM342"/>
      <c r="SN342"/>
      <c r="SO342"/>
      <c r="SP342"/>
      <c r="SQ342"/>
      <c r="SR342"/>
      <c r="SS342"/>
      <c r="ST342"/>
      <c r="SU342"/>
      <c r="SV342"/>
      <c r="SW342"/>
      <c r="SX342"/>
      <c r="SY342"/>
      <c r="SZ342"/>
      <c r="TA342"/>
      <c r="TB342"/>
      <c r="TC342"/>
      <c r="TD342"/>
      <c r="TE342"/>
      <c r="TF342"/>
      <c r="TG342"/>
      <c r="TH342"/>
      <c r="TI342"/>
      <c r="TJ342"/>
      <c r="TK342"/>
      <c r="TL342"/>
      <c r="TM342"/>
      <c r="TN342"/>
      <c r="TO342"/>
      <c r="TP342"/>
      <c r="TQ342"/>
      <c r="TR342"/>
      <c r="TS342"/>
      <c r="TT342"/>
      <c r="TU342"/>
      <c r="TV342"/>
      <c r="TW342"/>
      <c r="TX342"/>
      <c r="TY342"/>
      <c r="TZ342"/>
      <c r="UA342"/>
      <c r="UB342"/>
      <c r="UC342"/>
      <c r="UD342"/>
      <c r="UE342"/>
      <c r="UF342"/>
      <c r="UG342"/>
      <c r="UH342"/>
      <c r="UI342"/>
      <c r="UJ342"/>
      <c r="UK342"/>
      <c r="UL342"/>
      <c r="UM342"/>
      <c r="UN342"/>
      <c r="UO342"/>
      <c r="UP342"/>
      <c r="UQ342"/>
      <c r="UR342"/>
      <c r="US342"/>
      <c r="UT342"/>
      <c r="UU342"/>
      <c r="UV342"/>
      <c r="UW342"/>
      <c r="UX342"/>
      <c r="UY342"/>
      <c r="UZ342"/>
      <c r="VA342"/>
      <c r="VB342"/>
      <c r="VC342"/>
      <c r="VD342"/>
      <c r="VE342"/>
      <c r="VF342"/>
      <c r="VG342"/>
      <c r="VH342"/>
      <c r="VI342"/>
      <c r="VJ342"/>
      <c r="VK342"/>
      <c r="VL342"/>
      <c r="VM342"/>
      <c r="VN342"/>
      <c r="VO342"/>
      <c r="VP342"/>
      <c r="VQ342"/>
      <c r="VR342"/>
      <c r="VS342"/>
      <c r="VT342"/>
      <c r="VU342"/>
      <c r="VV342"/>
      <c r="VW342"/>
      <c r="VX342"/>
      <c r="VY342"/>
      <c r="VZ342"/>
      <c r="WA342"/>
      <c r="WB342"/>
      <c r="WC342"/>
      <c r="WD342"/>
      <c r="WE342"/>
      <c r="WF342"/>
      <c r="WG342"/>
      <c r="WH342"/>
      <c r="WI342"/>
      <c r="WJ342"/>
      <c r="WK342"/>
      <c r="WL342"/>
      <c r="WM342"/>
      <c r="WN342"/>
      <c r="WO342"/>
      <c r="WP342"/>
      <c r="WQ342"/>
      <c r="WR342"/>
      <c r="WS342"/>
      <c r="WT342"/>
      <c r="WU342"/>
      <c r="WV342"/>
      <c r="WW342"/>
      <c r="WX342"/>
      <c r="WY342"/>
      <c r="WZ342"/>
      <c r="XA342"/>
      <c r="XB342"/>
      <c r="XC342"/>
      <c r="XD342"/>
      <c r="XE342"/>
      <c r="XF342"/>
      <c r="XG342"/>
      <c r="XH342"/>
      <c r="XI342"/>
      <c r="XJ342"/>
      <c r="XK342"/>
      <c r="XL342"/>
      <c r="XM342"/>
      <c r="XN342"/>
      <c r="XO342"/>
      <c r="XP342"/>
      <c r="XQ342"/>
      <c r="XR342"/>
      <c r="XS342"/>
      <c r="XT342"/>
      <c r="XU342"/>
      <c r="XV342"/>
      <c r="XW342"/>
      <c r="XX342"/>
      <c r="XY342"/>
      <c r="XZ342"/>
      <c r="YA342"/>
      <c r="YB342"/>
      <c r="YC342"/>
      <c r="YD342"/>
      <c r="YE342"/>
      <c r="YF342"/>
      <c r="YG342"/>
      <c r="YH342"/>
      <c r="YI342"/>
      <c r="YJ342"/>
      <c r="YK342"/>
      <c r="YL342"/>
      <c r="YM342"/>
      <c r="YN342"/>
      <c r="YO342"/>
      <c r="YP342"/>
      <c r="YQ342"/>
      <c r="YR342"/>
      <c r="YS342"/>
      <c r="YT342"/>
      <c r="YU342"/>
      <c r="YV342"/>
      <c r="YW342"/>
      <c r="YX342"/>
      <c r="YY342"/>
      <c r="YZ342"/>
      <c r="ZA342"/>
      <c r="ZB342"/>
      <c r="ZC342"/>
      <c r="ZD342"/>
      <c r="ZE342"/>
      <c r="ZF342"/>
      <c r="ZG342"/>
      <c r="ZH342"/>
      <c r="ZI342"/>
      <c r="ZJ342"/>
      <c r="ZK342"/>
      <c r="ZL342"/>
      <c r="ZM342"/>
      <c r="ZN342"/>
      <c r="ZO342"/>
      <c r="ZP342"/>
      <c r="ZQ342"/>
      <c r="ZR342"/>
      <c r="ZS342"/>
      <c r="ZT342"/>
      <c r="ZU342"/>
      <c r="ZV342"/>
      <c r="ZW342"/>
      <c r="ZX342"/>
      <c r="ZY342"/>
      <c r="ZZ342"/>
    </row>
    <row r="343" spans="1:702" s="18" customFormat="1">
      <c r="A343" s="149" t="s">
        <v>327</v>
      </c>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c r="KT343"/>
      <c r="KU343"/>
      <c r="KV343"/>
      <c r="KW343"/>
      <c r="KX343"/>
      <c r="KY343"/>
      <c r="KZ343"/>
      <c r="LA343"/>
      <c r="LB343"/>
      <c r="LC343"/>
      <c r="LD343"/>
      <c r="LE343"/>
      <c r="LF343"/>
      <c r="LG343"/>
      <c r="LH343"/>
      <c r="LI343"/>
      <c r="LJ343"/>
      <c r="LK343"/>
      <c r="LL343"/>
      <c r="LM343"/>
      <c r="LN343"/>
      <c r="LO343"/>
      <c r="LP343"/>
      <c r="LQ343"/>
      <c r="LR343"/>
      <c r="LS343"/>
      <c r="LT343"/>
      <c r="LU343"/>
      <c r="LV343"/>
      <c r="LW343"/>
      <c r="LX343"/>
      <c r="LY343"/>
      <c r="LZ343"/>
      <c r="MA343"/>
      <c r="MB343"/>
      <c r="MC343"/>
      <c r="MD343"/>
      <c r="ME343"/>
      <c r="MF343"/>
      <c r="MG343"/>
      <c r="MH343"/>
      <c r="MI343"/>
      <c r="MJ343"/>
      <c r="MK343"/>
      <c r="ML343"/>
      <c r="MM343"/>
      <c r="MN343"/>
      <c r="MO343"/>
      <c r="MP343"/>
      <c r="MQ343"/>
      <c r="MR343"/>
      <c r="MS343"/>
      <c r="MT343"/>
      <c r="MU343"/>
      <c r="MV343"/>
      <c r="MW343"/>
      <c r="MX343"/>
      <c r="MY343"/>
      <c r="MZ343"/>
      <c r="NA343"/>
      <c r="NB343"/>
      <c r="NC343"/>
      <c r="ND343"/>
      <c r="NE343"/>
      <c r="NF343"/>
      <c r="NG343"/>
      <c r="NH343"/>
      <c r="NI343"/>
      <c r="NJ343"/>
      <c r="NK343"/>
      <c r="NL343"/>
      <c r="NM343"/>
      <c r="NN343"/>
      <c r="NO343"/>
      <c r="NP343"/>
      <c r="NQ343"/>
      <c r="NR343"/>
      <c r="NS343"/>
      <c r="NT343"/>
      <c r="NU343"/>
      <c r="NV343"/>
      <c r="NW343"/>
      <c r="NX343"/>
      <c r="NY343"/>
      <c r="NZ343"/>
      <c r="OA343"/>
      <c r="OB343"/>
      <c r="OC343"/>
      <c r="OD343"/>
      <c r="OE343"/>
      <c r="OF343"/>
      <c r="OG343"/>
      <c r="OH343"/>
      <c r="OI343"/>
      <c r="OJ343"/>
      <c r="OK343"/>
      <c r="OL343"/>
      <c r="OM343"/>
      <c r="ON343"/>
      <c r="OO343"/>
      <c r="OP343"/>
      <c r="OQ343"/>
      <c r="OR343"/>
      <c r="OS343"/>
      <c r="OT343"/>
      <c r="OU343"/>
      <c r="OV343"/>
      <c r="OW343"/>
      <c r="OX343"/>
      <c r="OY343"/>
      <c r="OZ343"/>
      <c r="PA343"/>
      <c r="PB343"/>
      <c r="PC343"/>
      <c r="PD343"/>
      <c r="PE343"/>
      <c r="PF343"/>
      <c r="PG343"/>
      <c r="PH343"/>
      <c r="PI343"/>
      <c r="PJ343"/>
      <c r="PK343"/>
      <c r="PL343"/>
      <c r="PM343"/>
      <c r="PN343"/>
      <c r="PO343"/>
      <c r="PP343"/>
      <c r="PQ343"/>
      <c r="PR343"/>
      <c r="PS343"/>
      <c r="PT343"/>
      <c r="PU343"/>
      <c r="PV343"/>
      <c r="PW343"/>
      <c r="PX343"/>
      <c r="PY343"/>
      <c r="PZ343"/>
      <c r="QA343"/>
      <c r="QB343"/>
      <c r="QC343"/>
      <c r="QD343"/>
      <c r="QE343"/>
      <c r="QF343"/>
      <c r="QG343"/>
      <c r="QH343"/>
      <c r="QI343"/>
      <c r="QJ343"/>
      <c r="QK343"/>
      <c r="QL343"/>
      <c r="QM343"/>
      <c r="QN343"/>
      <c r="QO343"/>
      <c r="QP343"/>
      <c r="QQ343"/>
      <c r="QR343"/>
      <c r="QS343"/>
      <c r="QT343"/>
      <c r="QU343"/>
      <c r="QV343"/>
      <c r="QW343"/>
      <c r="QX343"/>
      <c r="QY343"/>
      <c r="QZ343"/>
      <c r="RA343"/>
      <c r="RB343"/>
      <c r="RC343"/>
      <c r="RD343"/>
      <c r="RE343"/>
      <c r="RF343"/>
      <c r="RG343"/>
      <c r="RH343"/>
      <c r="RI343"/>
      <c r="RJ343"/>
      <c r="RK343"/>
      <c r="RL343"/>
      <c r="RM343"/>
      <c r="RN343"/>
      <c r="RO343"/>
      <c r="RP343"/>
      <c r="RQ343"/>
      <c r="RR343"/>
      <c r="RS343"/>
      <c r="RT343"/>
      <c r="RU343"/>
      <c r="RV343"/>
      <c r="RW343"/>
      <c r="RX343"/>
      <c r="RY343"/>
      <c r="RZ343"/>
      <c r="SA343"/>
      <c r="SB343"/>
      <c r="SC343"/>
      <c r="SD343"/>
      <c r="SE343"/>
      <c r="SF343"/>
      <c r="SG343"/>
      <c r="SH343"/>
      <c r="SI343"/>
      <c r="SJ343"/>
      <c r="SK343"/>
      <c r="SL343"/>
      <c r="SM343"/>
      <c r="SN343"/>
      <c r="SO343"/>
      <c r="SP343"/>
      <c r="SQ343"/>
      <c r="SR343"/>
      <c r="SS343"/>
      <c r="ST343"/>
      <c r="SU343"/>
      <c r="SV343"/>
      <c r="SW343"/>
      <c r="SX343"/>
      <c r="SY343"/>
      <c r="SZ343"/>
      <c r="TA343"/>
      <c r="TB343"/>
      <c r="TC343"/>
      <c r="TD343"/>
      <c r="TE343"/>
      <c r="TF343"/>
      <c r="TG343"/>
      <c r="TH343"/>
      <c r="TI343"/>
      <c r="TJ343"/>
      <c r="TK343"/>
      <c r="TL343"/>
      <c r="TM343"/>
      <c r="TN343"/>
      <c r="TO343"/>
      <c r="TP343"/>
      <c r="TQ343"/>
      <c r="TR343"/>
      <c r="TS343"/>
      <c r="TT343"/>
      <c r="TU343"/>
      <c r="TV343"/>
      <c r="TW343"/>
      <c r="TX343"/>
      <c r="TY343"/>
      <c r="TZ343"/>
      <c r="UA343"/>
      <c r="UB343"/>
      <c r="UC343"/>
      <c r="UD343"/>
      <c r="UE343"/>
      <c r="UF343"/>
      <c r="UG343"/>
      <c r="UH343"/>
      <c r="UI343"/>
      <c r="UJ343"/>
      <c r="UK343"/>
      <c r="UL343"/>
      <c r="UM343"/>
      <c r="UN343"/>
      <c r="UO343"/>
      <c r="UP343"/>
      <c r="UQ343"/>
      <c r="UR343"/>
      <c r="US343"/>
      <c r="UT343"/>
      <c r="UU343"/>
      <c r="UV343"/>
      <c r="UW343"/>
      <c r="UX343"/>
      <c r="UY343"/>
      <c r="UZ343"/>
      <c r="VA343"/>
      <c r="VB343"/>
      <c r="VC343"/>
      <c r="VD343"/>
      <c r="VE343"/>
      <c r="VF343"/>
      <c r="VG343"/>
      <c r="VH343"/>
      <c r="VI343"/>
      <c r="VJ343"/>
      <c r="VK343"/>
      <c r="VL343"/>
      <c r="VM343"/>
      <c r="VN343"/>
      <c r="VO343"/>
      <c r="VP343"/>
      <c r="VQ343"/>
      <c r="VR343"/>
      <c r="VS343"/>
      <c r="VT343"/>
      <c r="VU343"/>
      <c r="VV343"/>
      <c r="VW343"/>
      <c r="VX343"/>
      <c r="VY343"/>
      <c r="VZ343"/>
      <c r="WA343"/>
      <c r="WB343"/>
      <c r="WC343"/>
      <c r="WD343"/>
      <c r="WE343"/>
      <c r="WF343"/>
      <c r="WG343"/>
      <c r="WH343"/>
      <c r="WI343"/>
      <c r="WJ343"/>
      <c r="WK343"/>
      <c r="WL343"/>
      <c r="WM343"/>
      <c r="WN343"/>
      <c r="WO343"/>
      <c r="WP343"/>
      <c r="WQ343"/>
      <c r="WR343"/>
      <c r="WS343"/>
      <c r="WT343"/>
      <c r="WU343"/>
      <c r="WV343"/>
      <c r="WW343"/>
      <c r="WX343"/>
      <c r="WY343"/>
      <c r="WZ343"/>
      <c r="XA343"/>
      <c r="XB343"/>
      <c r="XC343"/>
      <c r="XD343"/>
      <c r="XE343"/>
      <c r="XF343"/>
      <c r="XG343"/>
      <c r="XH343"/>
      <c r="XI343"/>
      <c r="XJ343"/>
      <c r="XK343"/>
      <c r="XL343"/>
      <c r="XM343"/>
      <c r="XN343"/>
      <c r="XO343"/>
      <c r="XP343"/>
      <c r="XQ343"/>
      <c r="XR343"/>
      <c r="XS343"/>
      <c r="XT343"/>
      <c r="XU343"/>
      <c r="XV343"/>
      <c r="XW343"/>
      <c r="XX343"/>
      <c r="XY343"/>
      <c r="XZ343"/>
      <c r="YA343"/>
      <c r="YB343"/>
      <c r="YC343"/>
      <c r="YD343"/>
      <c r="YE343"/>
      <c r="YF343"/>
      <c r="YG343"/>
      <c r="YH343"/>
      <c r="YI343"/>
      <c r="YJ343"/>
      <c r="YK343"/>
      <c r="YL343"/>
      <c r="YM343"/>
      <c r="YN343"/>
      <c r="YO343"/>
      <c r="YP343"/>
      <c r="YQ343"/>
      <c r="YR343"/>
      <c r="YS343"/>
      <c r="YT343"/>
      <c r="YU343"/>
      <c r="YV343"/>
      <c r="YW343"/>
      <c r="YX343"/>
      <c r="YY343"/>
      <c r="YZ343"/>
      <c r="ZA343"/>
      <c r="ZB343"/>
      <c r="ZC343"/>
      <c r="ZD343"/>
      <c r="ZE343"/>
      <c r="ZF343"/>
      <c r="ZG343"/>
      <c r="ZH343"/>
      <c r="ZI343"/>
      <c r="ZJ343"/>
      <c r="ZK343"/>
      <c r="ZL343"/>
      <c r="ZM343"/>
      <c r="ZN343"/>
      <c r="ZO343"/>
      <c r="ZP343"/>
      <c r="ZQ343"/>
      <c r="ZR343"/>
      <c r="ZS343"/>
      <c r="ZT343"/>
      <c r="ZU343"/>
      <c r="ZV343"/>
      <c r="ZW343"/>
      <c r="ZX343"/>
      <c r="ZY343"/>
      <c r="ZZ343"/>
    </row>
    <row r="344" spans="1:702" s="18" customFormat="1">
      <c r="A344" s="16" t="s">
        <v>175</v>
      </c>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c r="KT344"/>
      <c r="KU344"/>
      <c r="KV344"/>
      <c r="KW344"/>
      <c r="KX344"/>
      <c r="KY344"/>
      <c r="KZ344"/>
      <c r="LA344"/>
      <c r="LB344"/>
      <c r="LC344"/>
      <c r="LD344"/>
      <c r="LE344"/>
      <c r="LF344"/>
      <c r="LG344"/>
      <c r="LH344"/>
      <c r="LI344"/>
      <c r="LJ344"/>
      <c r="LK344"/>
      <c r="LL344"/>
      <c r="LM344"/>
      <c r="LN344"/>
      <c r="LO344"/>
      <c r="LP344"/>
      <c r="LQ344"/>
      <c r="LR344"/>
      <c r="LS344"/>
      <c r="LT344"/>
      <c r="LU344"/>
      <c r="LV344"/>
      <c r="LW344"/>
      <c r="LX344"/>
      <c r="LY344"/>
      <c r="LZ344"/>
      <c r="MA344"/>
      <c r="MB344"/>
      <c r="MC344"/>
      <c r="MD344"/>
      <c r="ME344"/>
      <c r="MF344"/>
      <c r="MG344"/>
      <c r="MH344"/>
      <c r="MI344"/>
      <c r="MJ344"/>
      <c r="MK344"/>
      <c r="ML344"/>
      <c r="MM344"/>
      <c r="MN344"/>
      <c r="MO344"/>
      <c r="MP344"/>
      <c r="MQ344"/>
      <c r="MR344"/>
      <c r="MS344"/>
      <c r="MT344"/>
      <c r="MU344"/>
      <c r="MV344"/>
      <c r="MW344"/>
      <c r="MX344"/>
      <c r="MY344"/>
      <c r="MZ344"/>
      <c r="NA344"/>
      <c r="NB344"/>
      <c r="NC344"/>
      <c r="ND344"/>
      <c r="NE344"/>
      <c r="NF344"/>
      <c r="NG344"/>
      <c r="NH344"/>
      <c r="NI344"/>
      <c r="NJ344"/>
      <c r="NK344"/>
      <c r="NL344"/>
      <c r="NM344"/>
      <c r="NN344"/>
      <c r="NO344"/>
      <c r="NP344"/>
      <c r="NQ344"/>
      <c r="NR344"/>
      <c r="NS344"/>
      <c r="NT344"/>
      <c r="NU344"/>
      <c r="NV344"/>
      <c r="NW344"/>
      <c r="NX344"/>
      <c r="NY344"/>
      <c r="NZ344"/>
      <c r="OA344"/>
      <c r="OB344"/>
      <c r="OC344"/>
      <c r="OD344"/>
      <c r="OE344"/>
      <c r="OF344"/>
      <c r="OG344"/>
      <c r="OH344"/>
      <c r="OI344"/>
      <c r="OJ344"/>
      <c r="OK344"/>
      <c r="OL344"/>
      <c r="OM344"/>
      <c r="ON344"/>
      <c r="OO344"/>
      <c r="OP344"/>
      <c r="OQ344"/>
      <c r="OR344"/>
      <c r="OS344"/>
      <c r="OT344"/>
      <c r="OU344"/>
      <c r="OV344"/>
      <c r="OW344"/>
      <c r="OX344"/>
      <c r="OY344"/>
      <c r="OZ344"/>
      <c r="PA344"/>
      <c r="PB344"/>
      <c r="PC344"/>
      <c r="PD344"/>
      <c r="PE344"/>
      <c r="PF344"/>
      <c r="PG344"/>
      <c r="PH344"/>
      <c r="PI344"/>
      <c r="PJ344"/>
      <c r="PK344"/>
      <c r="PL344"/>
      <c r="PM344"/>
      <c r="PN344"/>
      <c r="PO344"/>
      <c r="PP344"/>
      <c r="PQ344"/>
      <c r="PR344"/>
      <c r="PS344"/>
      <c r="PT344"/>
      <c r="PU344"/>
      <c r="PV344"/>
      <c r="PW344"/>
      <c r="PX344"/>
      <c r="PY344"/>
      <c r="PZ344"/>
      <c r="QA344"/>
      <c r="QB344"/>
      <c r="QC344"/>
      <c r="QD344"/>
      <c r="QE344"/>
      <c r="QF344"/>
      <c r="QG344"/>
      <c r="QH344"/>
      <c r="QI344"/>
      <c r="QJ344"/>
      <c r="QK344"/>
      <c r="QL344"/>
      <c r="QM344"/>
      <c r="QN344"/>
      <c r="QO344"/>
      <c r="QP344"/>
      <c r="QQ344"/>
      <c r="QR344"/>
      <c r="QS344"/>
      <c r="QT344"/>
      <c r="QU344"/>
      <c r="QV344"/>
      <c r="QW344"/>
      <c r="QX344"/>
      <c r="QY344"/>
      <c r="QZ344"/>
      <c r="RA344"/>
      <c r="RB344"/>
      <c r="RC344"/>
      <c r="RD344"/>
      <c r="RE344"/>
      <c r="RF344"/>
      <c r="RG344"/>
      <c r="RH344"/>
      <c r="RI344"/>
      <c r="RJ344"/>
      <c r="RK344"/>
      <c r="RL344"/>
      <c r="RM344"/>
      <c r="RN344"/>
      <c r="RO344"/>
      <c r="RP344"/>
      <c r="RQ344"/>
      <c r="RR344"/>
      <c r="RS344"/>
      <c r="RT344"/>
      <c r="RU344"/>
      <c r="RV344"/>
      <c r="RW344"/>
      <c r="RX344"/>
      <c r="RY344"/>
      <c r="RZ344"/>
      <c r="SA344"/>
      <c r="SB344"/>
      <c r="SC344"/>
      <c r="SD344"/>
      <c r="SE344"/>
      <c r="SF344"/>
      <c r="SG344"/>
      <c r="SH344"/>
      <c r="SI344"/>
      <c r="SJ344"/>
      <c r="SK344"/>
      <c r="SL344"/>
      <c r="SM344"/>
      <c r="SN344"/>
      <c r="SO344"/>
      <c r="SP344"/>
      <c r="SQ344"/>
      <c r="SR344"/>
      <c r="SS344"/>
      <c r="ST344"/>
      <c r="SU344"/>
      <c r="SV344"/>
      <c r="SW344"/>
      <c r="SX344"/>
      <c r="SY344"/>
      <c r="SZ344"/>
      <c r="TA344"/>
      <c r="TB344"/>
      <c r="TC344"/>
      <c r="TD344"/>
      <c r="TE344"/>
      <c r="TF344"/>
      <c r="TG344"/>
      <c r="TH344"/>
      <c r="TI344"/>
      <c r="TJ344"/>
      <c r="TK344"/>
      <c r="TL344"/>
      <c r="TM344"/>
      <c r="TN344"/>
      <c r="TO344"/>
      <c r="TP344"/>
      <c r="TQ344"/>
      <c r="TR344"/>
      <c r="TS344"/>
      <c r="TT344"/>
      <c r="TU344"/>
      <c r="TV344"/>
      <c r="TW344"/>
      <c r="TX344"/>
      <c r="TY344"/>
      <c r="TZ344"/>
      <c r="UA344"/>
      <c r="UB344"/>
      <c r="UC344"/>
      <c r="UD344"/>
      <c r="UE344"/>
      <c r="UF344"/>
      <c r="UG344"/>
      <c r="UH344"/>
      <c r="UI344"/>
      <c r="UJ344"/>
      <c r="UK344"/>
      <c r="UL344"/>
      <c r="UM344"/>
      <c r="UN344"/>
      <c r="UO344"/>
      <c r="UP344"/>
      <c r="UQ344"/>
      <c r="UR344"/>
      <c r="US344"/>
      <c r="UT344"/>
      <c r="UU344"/>
      <c r="UV344"/>
      <c r="UW344"/>
      <c r="UX344"/>
      <c r="UY344"/>
      <c r="UZ344"/>
      <c r="VA344"/>
      <c r="VB344"/>
      <c r="VC344"/>
      <c r="VD344"/>
      <c r="VE344"/>
      <c r="VF344"/>
      <c r="VG344"/>
      <c r="VH344"/>
      <c r="VI344"/>
      <c r="VJ344"/>
      <c r="VK344"/>
      <c r="VL344"/>
      <c r="VM344"/>
      <c r="VN344"/>
      <c r="VO344"/>
      <c r="VP344"/>
      <c r="VQ344"/>
      <c r="VR344"/>
      <c r="VS344"/>
      <c r="VT344"/>
      <c r="VU344"/>
      <c r="VV344"/>
      <c r="VW344"/>
      <c r="VX344"/>
      <c r="VY344"/>
      <c r="VZ344"/>
      <c r="WA344"/>
      <c r="WB344"/>
      <c r="WC344"/>
      <c r="WD344"/>
      <c r="WE344"/>
      <c r="WF344"/>
      <c r="WG344"/>
      <c r="WH344"/>
      <c r="WI344"/>
      <c r="WJ344"/>
      <c r="WK344"/>
      <c r="WL344"/>
      <c r="WM344"/>
      <c r="WN344"/>
      <c r="WO344"/>
      <c r="WP344"/>
      <c r="WQ344"/>
      <c r="WR344"/>
      <c r="WS344"/>
      <c r="WT344"/>
      <c r="WU344"/>
      <c r="WV344"/>
      <c r="WW344"/>
      <c r="WX344"/>
      <c r="WY344"/>
      <c r="WZ344"/>
      <c r="XA344"/>
      <c r="XB344"/>
      <c r="XC344"/>
      <c r="XD344"/>
      <c r="XE344"/>
      <c r="XF344"/>
      <c r="XG344"/>
      <c r="XH344"/>
      <c r="XI344"/>
      <c r="XJ344"/>
      <c r="XK344"/>
      <c r="XL344"/>
      <c r="XM344"/>
      <c r="XN344"/>
      <c r="XO344"/>
      <c r="XP344"/>
      <c r="XQ344"/>
      <c r="XR344"/>
      <c r="XS344"/>
      <c r="XT344"/>
      <c r="XU344"/>
      <c r="XV344"/>
      <c r="XW344"/>
      <c r="XX344"/>
      <c r="XY344"/>
      <c r="XZ344"/>
      <c r="YA344"/>
      <c r="YB344"/>
      <c r="YC344"/>
      <c r="YD344"/>
      <c r="YE344"/>
      <c r="YF344"/>
      <c r="YG344"/>
      <c r="YH344"/>
      <c r="YI344"/>
      <c r="YJ344"/>
      <c r="YK344"/>
      <c r="YL344"/>
      <c r="YM344"/>
      <c r="YN344"/>
      <c r="YO344"/>
      <c r="YP344"/>
      <c r="YQ344"/>
      <c r="YR344"/>
      <c r="YS344"/>
      <c r="YT344"/>
      <c r="YU344"/>
      <c r="YV344"/>
      <c r="YW344"/>
      <c r="YX344"/>
      <c r="YY344"/>
      <c r="YZ344"/>
      <c r="ZA344"/>
      <c r="ZB344"/>
      <c r="ZC344"/>
      <c r="ZD344"/>
      <c r="ZE344"/>
      <c r="ZF344"/>
      <c r="ZG344"/>
      <c r="ZH344"/>
      <c r="ZI344"/>
      <c r="ZJ344"/>
      <c r="ZK344"/>
      <c r="ZL344"/>
      <c r="ZM344"/>
      <c r="ZN344"/>
      <c r="ZO344"/>
      <c r="ZP344"/>
      <c r="ZQ344"/>
      <c r="ZR344"/>
      <c r="ZS344"/>
      <c r="ZT344"/>
      <c r="ZU344"/>
      <c r="ZV344"/>
      <c r="ZW344"/>
      <c r="ZX344"/>
      <c r="ZY344"/>
      <c r="ZZ344"/>
    </row>
    <row r="345" spans="1:702" s="18" customFormat="1">
      <c r="A345" s="16" t="s">
        <v>68</v>
      </c>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c r="KT345"/>
      <c r="KU345"/>
      <c r="KV345"/>
      <c r="KW345"/>
      <c r="KX345"/>
      <c r="KY345"/>
      <c r="KZ345"/>
      <c r="LA345"/>
      <c r="LB345"/>
      <c r="LC345"/>
      <c r="LD345"/>
      <c r="LE345"/>
      <c r="LF345"/>
      <c r="LG345"/>
      <c r="LH345"/>
      <c r="LI345"/>
      <c r="LJ345"/>
      <c r="LK345"/>
      <c r="LL345"/>
      <c r="LM345"/>
      <c r="LN345"/>
      <c r="LO345"/>
      <c r="LP345"/>
      <c r="LQ345"/>
      <c r="LR345"/>
      <c r="LS345"/>
      <c r="LT345"/>
      <c r="LU345"/>
      <c r="LV345"/>
      <c r="LW345"/>
      <c r="LX345"/>
      <c r="LY345"/>
      <c r="LZ345"/>
      <c r="MA345"/>
      <c r="MB345"/>
      <c r="MC345"/>
      <c r="MD345"/>
      <c r="ME345"/>
      <c r="MF345"/>
      <c r="MG345"/>
      <c r="MH345"/>
      <c r="MI345"/>
      <c r="MJ345"/>
      <c r="MK345"/>
      <c r="ML345"/>
      <c r="MM345"/>
      <c r="MN345"/>
      <c r="MO345"/>
      <c r="MP345"/>
      <c r="MQ345"/>
      <c r="MR345"/>
      <c r="MS345"/>
      <c r="MT345"/>
      <c r="MU345"/>
      <c r="MV345"/>
      <c r="MW345"/>
      <c r="MX345"/>
      <c r="MY345"/>
      <c r="MZ345"/>
      <c r="NA345"/>
      <c r="NB345"/>
      <c r="NC345"/>
      <c r="ND345"/>
      <c r="NE345"/>
      <c r="NF345"/>
      <c r="NG345"/>
      <c r="NH345"/>
      <c r="NI345"/>
      <c r="NJ345"/>
      <c r="NK345"/>
      <c r="NL345"/>
      <c r="NM345"/>
      <c r="NN345"/>
      <c r="NO345"/>
      <c r="NP345"/>
      <c r="NQ345"/>
      <c r="NR345"/>
      <c r="NS345"/>
      <c r="NT345"/>
      <c r="NU345"/>
      <c r="NV345"/>
      <c r="NW345"/>
      <c r="NX345"/>
      <c r="NY345"/>
      <c r="NZ345"/>
      <c r="OA345"/>
      <c r="OB345"/>
      <c r="OC345"/>
      <c r="OD345"/>
      <c r="OE345"/>
      <c r="OF345"/>
      <c r="OG345"/>
      <c r="OH345"/>
      <c r="OI345"/>
      <c r="OJ345"/>
      <c r="OK345"/>
      <c r="OL345"/>
      <c r="OM345"/>
      <c r="ON345"/>
      <c r="OO345"/>
      <c r="OP345"/>
      <c r="OQ345"/>
      <c r="OR345"/>
      <c r="OS345"/>
      <c r="OT345"/>
      <c r="OU345"/>
      <c r="OV345"/>
      <c r="OW345"/>
      <c r="OX345"/>
      <c r="OY345"/>
      <c r="OZ345"/>
      <c r="PA345"/>
      <c r="PB345"/>
      <c r="PC345"/>
      <c r="PD345"/>
      <c r="PE345"/>
      <c r="PF345"/>
      <c r="PG345"/>
      <c r="PH345"/>
      <c r="PI345"/>
      <c r="PJ345"/>
      <c r="PK345"/>
      <c r="PL345"/>
      <c r="PM345"/>
      <c r="PN345"/>
      <c r="PO345"/>
      <c r="PP345"/>
      <c r="PQ345"/>
      <c r="PR345"/>
      <c r="PS345"/>
      <c r="PT345"/>
      <c r="PU345"/>
      <c r="PV345"/>
      <c r="PW345"/>
      <c r="PX345"/>
      <c r="PY345"/>
      <c r="PZ345"/>
      <c r="QA345"/>
      <c r="QB345"/>
      <c r="QC345"/>
      <c r="QD345"/>
      <c r="QE345"/>
      <c r="QF345"/>
      <c r="QG345"/>
      <c r="QH345"/>
      <c r="QI345"/>
      <c r="QJ345"/>
      <c r="QK345"/>
      <c r="QL345"/>
      <c r="QM345"/>
      <c r="QN345"/>
      <c r="QO345"/>
      <c r="QP345"/>
      <c r="QQ345"/>
      <c r="QR345"/>
      <c r="QS345"/>
      <c r="QT345"/>
      <c r="QU345"/>
      <c r="QV345"/>
      <c r="QW345"/>
      <c r="QX345"/>
      <c r="QY345"/>
      <c r="QZ345"/>
      <c r="RA345"/>
      <c r="RB345"/>
      <c r="RC345"/>
      <c r="RD345"/>
      <c r="RE345"/>
      <c r="RF345"/>
      <c r="RG345"/>
      <c r="RH345"/>
      <c r="RI345"/>
      <c r="RJ345"/>
      <c r="RK345"/>
      <c r="RL345"/>
      <c r="RM345"/>
      <c r="RN345"/>
      <c r="RO345"/>
      <c r="RP345"/>
      <c r="RQ345"/>
      <c r="RR345"/>
      <c r="RS345"/>
      <c r="RT345"/>
      <c r="RU345"/>
      <c r="RV345"/>
      <c r="RW345"/>
      <c r="RX345"/>
      <c r="RY345"/>
      <c r="RZ345"/>
      <c r="SA345"/>
      <c r="SB345"/>
      <c r="SC345"/>
      <c r="SD345"/>
      <c r="SE345"/>
      <c r="SF345"/>
      <c r="SG345"/>
      <c r="SH345"/>
      <c r="SI345"/>
      <c r="SJ345"/>
      <c r="SK345"/>
      <c r="SL345"/>
      <c r="SM345"/>
      <c r="SN345"/>
      <c r="SO345"/>
      <c r="SP345"/>
      <c r="SQ345"/>
      <c r="SR345"/>
      <c r="SS345"/>
      <c r="ST345"/>
      <c r="SU345"/>
      <c r="SV345"/>
      <c r="SW345"/>
      <c r="SX345"/>
      <c r="SY345"/>
      <c r="SZ345"/>
      <c r="TA345"/>
      <c r="TB345"/>
      <c r="TC345"/>
      <c r="TD345"/>
      <c r="TE345"/>
      <c r="TF345"/>
      <c r="TG345"/>
      <c r="TH345"/>
      <c r="TI345"/>
      <c r="TJ345"/>
      <c r="TK345"/>
      <c r="TL345"/>
      <c r="TM345"/>
      <c r="TN345"/>
      <c r="TO345"/>
      <c r="TP345"/>
      <c r="TQ345"/>
      <c r="TR345"/>
      <c r="TS345"/>
      <c r="TT345"/>
      <c r="TU345"/>
      <c r="TV345"/>
      <c r="TW345"/>
      <c r="TX345"/>
      <c r="TY345"/>
      <c r="TZ345"/>
      <c r="UA345"/>
      <c r="UB345"/>
      <c r="UC345"/>
      <c r="UD345"/>
      <c r="UE345"/>
      <c r="UF345"/>
      <c r="UG345"/>
      <c r="UH345"/>
      <c r="UI345"/>
      <c r="UJ345"/>
      <c r="UK345"/>
      <c r="UL345"/>
      <c r="UM345"/>
      <c r="UN345"/>
      <c r="UO345"/>
      <c r="UP345"/>
      <c r="UQ345"/>
      <c r="UR345"/>
      <c r="US345"/>
      <c r="UT345"/>
      <c r="UU345"/>
      <c r="UV345"/>
      <c r="UW345"/>
      <c r="UX345"/>
      <c r="UY345"/>
      <c r="UZ345"/>
      <c r="VA345"/>
      <c r="VB345"/>
      <c r="VC345"/>
      <c r="VD345"/>
      <c r="VE345"/>
      <c r="VF345"/>
      <c r="VG345"/>
      <c r="VH345"/>
      <c r="VI345"/>
      <c r="VJ345"/>
      <c r="VK345"/>
      <c r="VL345"/>
      <c r="VM345"/>
      <c r="VN345"/>
      <c r="VO345"/>
      <c r="VP345"/>
      <c r="VQ345"/>
      <c r="VR345"/>
      <c r="VS345"/>
      <c r="VT345"/>
      <c r="VU345"/>
      <c r="VV345"/>
      <c r="VW345"/>
      <c r="VX345"/>
      <c r="VY345"/>
      <c r="VZ345"/>
      <c r="WA345"/>
      <c r="WB345"/>
      <c r="WC345"/>
      <c r="WD345"/>
      <c r="WE345"/>
      <c r="WF345"/>
      <c r="WG345"/>
      <c r="WH345"/>
      <c r="WI345"/>
      <c r="WJ345"/>
      <c r="WK345"/>
      <c r="WL345"/>
      <c r="WM345"/>
      <c r="WN345"/>
      <c r="WO345"/>
      <c r="WP345"/>
      <c r="WQ345"/>
      <c r="WR345"/>
      <c r="WS345"/>
      <c r="WT345"/>
      <c r="WU345"/>
      <c r="WV345"/>
      <c r="WW345"/>
      <c r="WX345"/>
      <c r="WY345"/>
      <c r="WZ345"/>
      <c r="XA345"/>
      <c r="XB345"/>
      <c r="XC345"/>
      <c r="XD345"/>
      <c r="XE345"/>
      <c r="XF345"/>
      <c r="XG345"/>
      <c r="XH345"/>
      <c r="XI345"/>
      <c r="XJ345"/>
      <c r="XK345"/>
      <c r="XL345"/>
      <c r="XM345"/>
      <c r="XN345"/>
      <c r="XO345"/>
      <c r="XP345"/>
      <c r="XQ345"/>
      <c r="XR345"/>
      <c r="XS345"/>
      <c r="XT345"/>
      <c r="XU345"/>
      <c r="XV345"/>
      <c r="XW345"/>
      <c r="XX345"/>
      <c r="XY345"/>
      <c r="XZ345"/>
      <c r="YA345"/>
      <c r="YB345"/>
      <c r="YC345"/>
      <c r="YD345"/>
      <c r="YE345"/>
      <c r="YF345"/>
      <c r="YG345"/>
      <c r="YH345"/>
      <c r="YI345"/>
      <c r="YJ345"/>
      <c r="YK345"/>
      <c r="YL345"/>
      <c r="YM345"/>
      <c r="YN345"/>
      <c r="YO345"/>
      <c r="YP345"/>
      <c r="YQ345"/>
      <c r="YR345"/>
      <c r="YS345"/>
      <c r="YT345"/>
      <c r="YU345"/>
      <c r="YV345"/>
      <c r="YW345"/>
      <c r="YX345"/>
      <c r="YY345"/>
      <c r="YZ345"/>
      <c r="ZA345"/>
      <c r="ZB345"/>
      <c r="ZC345"/>
      <c r="ZD345"/>
      <c r="ZE345"/>
      <c r="ZF345"/>
      <c r="ZG345"/>
      <c r="ZH345"/>
      <c r="ZI345"/>
      <c r="ZJ345"/>
      <c r="ZK345"/>
      <c r="ZL345"/>
      <c r="ZM345"/>
      <c r="ZN345"/>
      <c r="ZO345"/>
      <c r="ZP345"/>
      <c r="ZQ345"/>
      <c r="ZR345"/>
      <c r="ZS345"/>
      <c r="ZT345"/>
      <c r="ZU345"/>
      <c r="ZV345"/>
      <c r="ZW345"/>
      <c r="ZX345"/>
      <c r="ZY345"/>
      <c r="ZZ345"/>
    </row>
    <row r="346" spans="1:702" s="18" customFormat="1">
      <c r="A346" s="16" t="s">
        <v>69</v>
      </c>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c r="KT346"/>
      <c r="KU346"/>
      <c r="KV346"/>
      <c r="KW346"/>
      <c r="KX346"/>
      <c r="KY346"/>
      <c r="KZ346"/>
      <c r="LA346"/>
      <c r="LB346"/>
      <c r="LC346"/>
      <c r="LD346"/>
      <c r="LE346"/>
      <c r="LF346"/>
      <c r="LG346"/>
      <c r="LH346"/>
      <c r="LI346"/>
      <c r="LJ346"/>
      <c r="LK346"/>
      <c r="LL346"/>
      <c r="LM346"/>
      <c r="LN346"/>
      <c r="LO346"/>
      <c r="LP346"/>
      <c r="LQ346"/>
      <c r="LR346"/>
      <c r="LS346"/>
      <c r="LT346"/>
      <c r="LU346"/>
      <c r="LV346"/>
      <c r="LW346"/>
      <c r="LX346"/>
      <c r="LY346"/>
      <c r="LZ346"/>
      <c r="MA346"/>
      <c r="MB346"/>
      <c r="MC346"/>
      <c r="MD346"/>
      <c r="ME346"/>
      <c r="MF346"/>
      <c r="MG346"/>
      <c r="MH346"/>
      <c r="MI346"/>
      <c r="MJ346"/>
      <c r="MK346"/>
      <c r="ML346"/>
      <c r="MM346"/>
      <c r="MN346"/>
      <c r="MO346"/>
      <c r="MP346"/>
      <c r="MQ346"/>
      <c r="MR346"/>
      <c r="MS346"/>
      <c r="MT346"/>
      <c r="MU346"/>
      <c r="MV346"/>
      <c r="MW346"/>
      <c r="MX346"/>
      <c r="MY346"/>
      <c r="MZ346"/>
      <c r="NA346"/>
      <c r="NB346"/>
      <c r="NC346"/>
      <c r="ND346"/>
      <c r="NE346"/>
      <c r="NF346"/>
      <c r="NG346"/>
      <c r="NH346"/>
      <c r="NI346"/>
      <c r="NJ346"/>
      <c r="NK346"/>
      <c r="NL346"/>
      <c r="NM346"/>
      <c r="NN346"/>
      <c r="NO346"/>
      <c r="NP346"/>
      <c r="NQ346"/>
      <c r="NR346"/>
      <c r="NS346"/>
      <c r="NT346"/>
      <c r="NU346"/>
      <c r="NV346"/>
      <c r="NW346"/>
      <c r="NX346"/>
      <c r="NY346"/>
      <c r="NZ346"/>
      <c r="OA346"/>
      <c r="OB346"/>
      <c r="OC346"/>
      <c r="OD346"/>
      <c r="OE346"/>
      <c r="OF346"/>
      <c r="OG346"/>
      <c r="OH346"/>
      <c r="OI346"/>
      <c r="OJ346"/>
      <c r="OK346"/>
      <c r="OL346"/>
      <c r="OM346"/>
      <c r="ON346"/>
      <c r="OO346"/>
      <c r="OP346"/>
      <c r="OQ346"/>
      <c r="OR346"/>
      <c r="OS346"/>
      <c r="OT346"/>
      <c r="OU346"/>
      <c r="OV346"/>
      <c r="OW346"/>
      <c r="OX346"/>
      <c r="OY346"/>
      <c r="OZ346"/>
      <c r="PA346"/>
      <c r="PB346"/>
      <c r="PC346"/>
      <c r="PD346"/>
      <c r="PE346"/>
      <c r="PF346"/>
      <c r="PG346"/>
      <c r="PH346"/>
      <c r="PI346"/>
      <c r="PJ346"/>
      <c r="PK346"/>
      <c r="PL346"/>
      <c r="PM346"/>
      <c r="PN346"/>
      <c r="PO346"/>
      <c r="PP346"/>
      <c r="PQ346"/>
      <c r="PR346"/>
      <c r="PS346"/>
      <c r="PT346"/>
      <c r="PU346"/>
      <c r="PV346"/>
      <c r="PW346"/>
      <c r="PX346"/>
      <c r="PY346"/>
      <c r="PZ346"/>
      <c r="QA346"/>
      <c r="QB346"/>
      <c r="QC346"/>
      <c r="QD346"/>
      <c r="QE346"/>
      <c r="QF346"/>
      <c r="QG346"/>
      <c r="QH346"/>
      <c r="QI346"/>
      <c r="QJ346"/>
      <c r="QK346"/>
      <c r="QL346"/>
      <c r="QM346"/>
      <c r="QN346"/>
      <c r="QO346"/>
      <c r="QP346"/>
      <c r="QQ346"/>
      <c r="QR346"/>
      <c r="QS346"/>
      <c r="QT346"/>
      <c r="QU346"/>
      <c r="QV346"/>
      <c r="QW346"/>
      <c r="QX346"/>
      <c r="QY346"/>
      <c r="QZ346"/>
      <c r="RA346"/>
      <c r="RB346"/>
      <c r="RC346"/>
      <c r="RD346"/>
      <c r="RE346"/>
      <c r="RF346"/>
      <c r="RG346"/>
      <c r="RH346"/>
      <c r="RI346"/>
      <c r="RJ346"/>
      <c r="RK346"/>
      <c r="RL346"/>
      <c r="RM346"/>
      <c r="RN346"/>
      <c r="RO346"/>
      <c r="RP346"/>
      <c r="RQ346"/>
      <c r="RR346"/>
      <c r="RS346"/>
      <c r="RT346"/>
      <c r="RU346"/>
      <c r="RV346"/>
      <c r="RW346"/>
      <c r="RX346"/>
      <c r="RY346"/>
      <c r="RZ346"/>
      <c r="SA346"/>
      <c r="SB346"/>
      <c r="SC346"/>
      <c r="SD346"/>
      <c r="SE346"/>
      <c r="SF346"/>
      <c r="SG346"/>
      <c r="SH346"/>
      <c r="SI346"/>
      <c r="SJ346"/>
      <c r="SK346"/>
      <c r="SL346"/>
      <c r="SM346"/>
      <c r="SN346"/>
      <c r="SO346"/>
      <c r="SP346"/>
      <c r="SQ346"/>
      <c r="SR346"/>
      <c r="SS346"/>
      <c r="ST346"/>
      <c r="SU346"/>
      <c r="SV346"/>
      <c r="SW346"/>
      <c r="SX346"/>
      <c r="SY346"/>
      <c r="SZ346"/>
      <c r="TA346"/>
      <c r="TB346"/>
      <c r="TC346"/>
      <c r="TD346"/>
      <c r="TE346"/>
      <c r="TF346"/>
      <c r="TG346"/>
      <c r="TH346"/>
      <c r="TI346"/>
      <c r="TJ346"/>
      <c r="TK346"/>
      <c r="TL346"/>
      <c r="TM346"/>
      <c r="TN346"/>
      <c r="TO346"/>
      <c r="TP346"/>
      <c r="TQ346"/>
      <c r="TR346"/>
      <c r="TS346"/>
      <c r="TT346"/>
      <c r="TU346"/>
      <c r="TV346"/>
      <c r="TW346"/>
      <c r="TX346"/>
      <c r="TY346"/>
      <c r="TZ346"/>
      <c r="UA346"/>
      <c r="UB346"/>
      <c r="UC346"/>
      <c r="UD346"/>
      <c r="UE346"/>
      <c r="UF346"/>
      <c r="UG346"/>
      <c r="UH346"/>
      <c r="UI346"/>
      <c r="UJ346"/>
      <c r="UK346"/>
      <c r="UL346"/>
      <c r="UM346"/>
      <c r="UN346"/>
      <c r="UO346"/>
      <c r="UP346"/>
      <c r="UQ346"/>
      <c r="UR346"/>
      <c r="US346"/>
      <c r="UT346"/>
      <c r="UU346"/>
      <c r="UV346"/>
      <c r="UW346"/>
      <c r="UX346"/>
      <c r="UY346"/>
      <c r="UZ346"/>
      <c r="VA346"/>
      <c r="VB346"/>
      <c r="VC346"/>
      <c r="VD346"/>
      <c r="VE346"/>
      <c r="VF346"/>
      <c r="VG346"/>
      <c r="VH346"/>
      <c r="VI346"/>
      <c r="VJ346"/>
      <c r="VK346"/>
      <c r="VL346"/>
      <c r="VM346"/>
      <c r="VN346"/>
      <c r="VO346"/>
      <c r="VP346"/>
      <c r="VQ346"/>
      <c r="VR346"/>
      <c r="VS346"/>
      <c r="VT346"/>
      <c r="VU346"/>
      <c r="VV346"/>
      <c r="VW346"/>
      <c r="VX346"/>
      <c r="VY346"/>
      <c r="VZ346"/>
      <c r="WA346"/>
      <c r="WB346"/>
      <c r="WC346"/>
      <c r="WD346"/>
      <c r="WE346"/>
      <c r="WF346"/>
      <c r="WG346"/>
      <c r="WH346"/>
      <c r="WI346"/>
      <c r="WJ346"/>
      <c r="WK346"/>
      <c r="WL346"/>
      <c r="WM346"/>
      <c r="WN346"/>
      <c r="WO346"/>
      <c r="WP346"/>
      <c r="WQ346"/>
      <c r="WR346"/>
      <c r="WS346"/>
      <c r="WT346"/>
      <c r="WU346"/>
      <c r="WV346"/>
      <c r="WW346"/>
      <c r="WX346"/>
      <c r="WY346"/>
      <c r="WZ346"/>
      <c r="XA346"/>
      <c r="XB346"/>
      <c r="XC346"/>
      <c r="XD346"/>
      <c r="XE346"/>
      <c r="XF346"/>
      <c r="XG346"/>
      <c r="XH346"/>
      <c r="XI346"/>
      <c r="XJ346"/>
      <c r="XK346"/>
      <c r="XL346"/>
      <c r="XM346"/>
      <c r="XN346"/>
      <c r="XO346"/>
      <c r="XP346"/>
      <c r="XQ346"/>
      <c r="XR346"/>
      <c r="XS346"/>
      <c r="XT346"/>
      <c r="XU346"/>
      <c r="XV346"/>
      <c r="XW346"/>
      <c r="XX346"/>
      <c r="XY346"/>
      <c r="XZ346"/>
      <c r="YA346"/>
      <c r="YB346"/>
      <c r="YC346"/>
      <c r="YD346"/>
      <c r="YE346"/>
      <c r="YF346"/>
      <c r="YG346"/>
      <c r="YH346"/>
      <c r="YI346"/>
      <c r="YJ346"/>
      <c r="YK346"/>
      <c r="YL346"/>
      <c r="YM346"/>
      <c r="YN346"/>
      <c r="YO346"/>
      <c r="YP346"/>
      <c r="YQ346"/>
      <c r="YR346"/>
      <c r="YS346"/>
      <c r="YT346"/>
      <c r="YU346"/>
      <c r="YV346"/>
      <c r="YW346"/>
      <c r="YX346"/>
      <c r="YY346"/>
      <c r="YZ346"/>
      <c r="ZA346"/>
      <c r="ZB346"/>
      <c r="ZC346"/>
      <c r="ZD346"/>
      <c r="ZE346"/>
      <c r="ZF346"/>
      <c r="ZG346"/>
      <c r="ZH346"/>
      <c r="ZI346"/>
      <c r="ZJ346"/>
      <c r="ZK346"/>
      <c r="ZL346"/>
      <c r="ZM346"/>
      <c r="ZN346"/>
      <c r="ZO346"/>
      <c r="ZP346"/>
      <c r="ZQ346"/>
      <c r="ZR346"/>
      <c r="ZS346"/>
      <c r="ZT346"/>
      <c r="ZU346"/>
      <c r="ZV346"/>
      <c r="ZW346"/>
      <c r="ZX346"/>
      <c r="ZY346"/>
      <c r="ZZ346"/>
    </row>
    <row r="347" spans="1:702" s="18" customFormat="1">
      <c r="A347" s="16" t="s">
        <v>189</v>
      </c>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c r="KT347"/>
      <c r="KU347"/>
      <c r="KV347"/>
      <c r="KW347"/>
      <c r="KX347"/>
      <c r="KY347"/>
      <c r="KZ347"/>
      <c r="LA347"/>
      <c r="LB347"/>
      <c r="LC347"/>
      <c r="LD347"/>
      <c r="LE347"/>
      <c r="LF347"/>
      <c r="LG347"/>
      <c r="LH347"/>
      <c r="LI347"/>
      <c r="LJ347"/>
      <c r="LK347"/>
      <c r="LL347"/>
      <c r="LM347"/>
      <c r="LN347"/>
      <c r="LO347"/>
      <c r="LP347"/>
      <c r="LQ347"/>
      <c r="LR347"/>
      <c r="LS347"/>
      <c r="LT347"/>
      <c r="LU347"/>
      <c r="LV347"/>
      <c r="LW347"/>
      <c r="LX347"/>
      <c r="LY347"/>
      <c r="LZ347"/>
      <c r="MA347"/>
      <c r="MB347"/>
      <c r="MC347"/>
      <c r="MD347"/>
      <c r="ME347"/>
      <c r="MF347"/>
      <c r="MG347"/>
      <c r="MH347"/>
      <c r="MI347"/>
      <c r="MJ347"/>
      <c r="MK347"/>
      <c r="ML347"/>
      <c r="MM347"/>
      <c r="MN347"/>
      <c r="MO347"/>
      <c r="MP347"/>
      <c r="MQ347"/>
      <c r="MR347"/>
      <c r="MS347"/>
      <c r="MT347"/>
      <c r="MU347"/>
      <c r="MV347"/>
      <c r="MW347"/>
      <c r="MX347"/>
      <c r="MY347"/>
      <c r="MZ347"/>
      <c r="NA347"/>
      <c r="NB347"/>
      <c r="NC347"/>
      <c r="ND347"/>
      <c r="NE347"/>
      <c r="NF347"/>
      <c r="NG347"/>
      <c r="NH347"/>
      <c r="NI347"/>
      <c r="NJ347"/>
      <c r="NK347"/>
      <c r="NL347"/>
      <c r="NM347"/>
      <c r="NN347"/>
      <c r="NO347"/>
      <c r="NP347"/>
      <c r="NQ347"/>
      <c r="NR347"/>
      <c r="NS347"/>
      <c r="NT347"/>
      <c r="NU347"/>
      <c r="NV347"/>
      <c r="NW347"/>
      <c r="NX347"/>
      <c r="NY347"/>
      <c r="NZ347"/>
      <c r="OA347"/>
      <c r="OB347"/>
      <c r="OC347"/>
      <c r="OD347"/>
      <c r="OE347"/>
      <c r="OF347"/>
      <c r="OG347"/>
      <c r="OH347"/>
      <c r="OI347"/>
      <c r="OJ347"/>
      <c r="OK347"/>
      <c r="OL347"/>
      <c r="OM347"/>
      <c r="ON347"/>
      <c r="OO347"/>
      <c r="OP347"/>
      <c r="OQ347"/>
      <c r="OR347"/>
      <c r="OS347"/>
      <c r="OT347"/>
      <c r="OU347"/>
      <c r="OV347"/>
      <c r="OW347"/>
      <c r="OX347"/>
      <c r="OY347"/>
      <c r="OZ347"/>
      <c r="PA347"/>
      <c r="PB347"/>
      <c r="PC347"/>
      <c r="PD347"/>
      <c r="PE347"/>
      <c r="PF347"/>
      <c r="PG347"/>
      <c r="PH347"/>
      <c r="PI347"/>
      <c r="PJ347"/>
      <c r="PK347"/>
      <c r="PL347"/>
      <c r="PM347"/>
      <c r="PN347"/>
      <c r="PO347"/>
      <c r="PP347"/>
      <c r="PQ347"/>
      <c r="PR347"/>
      <c r="PS347"/>
      <c r="PT347"/>
      <c r="PU347"/>
      <c r="PV347"/>
      <c r="PW347"/>
      <c r="PX347"/>
      <c r="PY347"/>
      <c r="PZ347"/>
      <c r="QA347"/>
      <c r="QB347"/>
      <c r="QC347"/>
      <c r="QD347"/>
      <c r="QE347"/>
      <c r="QF347"/>
      <c r="QG347"/>
      <c r="QH347"/>
      <c r="QI347"/>
      <c r="QJ347"/>
      <c r="QK347"/>
      <c r="QL347"/>
      <c r="QM347"/>
      <c r="QN347"/>
      <c r="QO347"/>
      <c r="QP347"/>
      <c r="QQ347"/>
      <c r="QR347"/>
      <c r="QS347"/>
      <c r="QT347"/>
      <c r="QU347"/>
      <c r="QV347"/>
      <c r="QW347"/>
      <c r="QX347"/>
      <c r="QY347"/>
      <c r="QZ347"/>
      <c r="RA347"/>
      <c r="RB347"/>
      <c r="RC347"/>
      <c r="RD347"/>
      <c r="RE347"/>
      <c r="RF347"/>
      <c r="RG347"/>
      <c r="RH347"/>
      <c r="RI347"/>
      <c r="RJ347"/>
      <c r="RK347"/>
      <c r="RL347"/>
      <c r="RM347"/>
      <c r="RN347"/>
      <c r="RO347"/>
      <c r="RP347"/>
      <c r="RQ347"/>
      <c r="RR347"/>
      <c r="RS347"/>
      <c r="RT347"/>
      <c r="RU347"/>
      <c r="RV347"/>
      <c r="RW347"/>
      <c r="RX347"/>
      <c r="RY347"/>
      <c r="RZ347"/>
      <c r="SA347"/>
      <c r="SB347"/>
      <c r="SC347"/>
      <c r="SD347"/>
      <c r="SE347"/>
      <c r="SF347"/>
      <c r="SG347"/>
      <c r="SH347"/>
      <c r="SI347"/>
      <c r="SJ347"/>
      <c r="SK347"/>
      <c r="SL347"/>
      <c r="SM347"/>
      <c r="SN347"/>
      <c r="SO347"/>
      <c r="SP347"/>
      <c r="SQ347"/>
      <c r="SR347"/>
      <c r="SS347"/>
      <c r="ST347"/>
      <c r="SU347"/>
      <c r="SV347"/>
      <c r="SW347"/>
      <c r="SX347"/>
      <c r="SY347"/>
      <c r="SZ347"/>
      <c r="TA347"/>
      <c r="TB347"/>
      <c r="TC347"/>
      <c r="TD347"/>
      <c r="TE347"/>
      <c r="TF347"/>
      <c r="TG347"/>
      <c r="TH347"/>
      <c r="TI347"/>
      <c r="TJ347"/>
      <c r="TK347"/>
      <c r="TL347"/>
      <c r="TM347"/>
      <c r="TN347"/>
      <c r="TO347"/>
      <c r="TP347"/>
      <c r="TQ347"/>
      <c r="TR347"/>
      <c r="TS347"/>
      <c r="TT347"/>
      <c r="TU347"/>
      <c r="TV347"/>
      <c r="TW347"/>
      <c r="TX347"/>
      <c r="TY347"/>
      <c r="TZ347"/>
      <c r="UA347"/>
      <c r="UB347"/>
      <c r="UC347"/>
      <c r="UD347"/>
      <c r="UE347"/>
      <c r="UF347"/>
      <c r="UG347"/>
      <c r="UH347"/>
      <c r="UI347"/>
      <c r="UJ347"/>
      <c r="UK347"/>
      <c r="UL347"/>
      <c r="UM347"/>
      <c r="UN347"/>
      <c r="UO347"/>
      <c r="UP347"/>
      <c r="UQ347"/>
      <c r="UR347"/>
      <c r="US347"/>
      <c r="UT347"/>
      <c r="UU347"/>
      <c r="UV347"/>
      <c r="UW347"/>
      <c r="UX347"/>
      <c r="UY347"/>
      <c r="UZ347"/>
      <c r="VA347"/>
      <c r="VB347"/>
      <c r="VC347"/>
      <c r="VD347"/>
      <c r="VE347"/>
      <c r="VF347"/>
      <c r="VG347"/>
      <c r="VH347"/>
      <c r="VI347"/>
      <c r="VJ347"/>
      <c r="VK347"/>
      <c r="VL347"/>
      <c r="VM347"/>
      <c r="VN347"/>
      <c r="VO347"/>
      <c r="VP347"/>
      <c r="VQ347"/>
      <c r="VR347"/>
      <c r="VS347"/>
      <c r="VT347"/>
      <c r="VU347"/>
      <c r="VV347"/>
      <c r="VW347"/>
      <c r="VX347"/>
      <c r="VY347"/>
      <c r="VZ347"/>
      <c r="WA347"/>
      <c r="WB347"/>
      <c r="WC347"/>
      <c r="WD347"/>
      <c r="WE347"/>
      <c r="WF347"/>
      <c r="WG347"/>
      <c r="WH347"/>
      <c r="WI347"/>
      <c r="WJ347"/>
      <c r="WK347"/>
      <c r="WL347"/>
      <c r="WM347"/>
      <c r="WN347"/>
      <c r="WO347"/>
      <c r="WP347"/>
      <c r="WQ347"/>
      <c r="WR347"/>
      <c r="WS347"/>
      <c r="WT347"/>
      <c r="WU347"/>
      <c r="WV347"/>
      <c r="WW347"/>
      <c r="WX347"/>
      <c r="WY347"/>
      <c r="WZ347"/>
      <c r="XA347"/>
      <c r="XB347"/>
      <c r="XC347"/>
      <c r="XD347"/>
      <c r="XE347"/>
      <c r="XF347"/>
      <c r="XG347"/>
      <c r="XH347"/>
      <c r="XI347"/>
      <c r="XJ347"/>
      <c r="XK347"/>
      <c r="XL347"/>
      <c r="XM347"/>
      <c r="XN347"/>
      <c r="XO347"/>
      <c r="XP347"/>
      <c r="XQ347"/>
      <c r="XR347"/>
      <c r="XS347"/>
      <c r="XT347"/>
      <c r="XU347"/>
      <c r="XV347"/>
      <c r="XW347"/>
      <c r="XX347"/>
      <c r="XY347"/>
      <c r="XZ347"/>
      <c r="YA347"/>
      <c r="YB347"/>
      <c r="YC347"/>
      <c r="YD347"/>
      <c r="YE347"/>
      <c r="YF347"/>
      <c r="YG347"/>
      <c r="YH347"/>
      <c r="YI347"/>
      <c r="YJ347"/>
      <c r="YK347"/>
      <c r="YL347"/>
      <c r="YM347"/>
      <c r="YN347"/>
      <c r="YO347"/>
      <c r="YP347"/>
      <c r="YQ347"/>
      <c r="YR347"/>
      <c r="YS347"/>
      <c r="YT347"/>
      <c r="YU347"/>
      <c r="YV347"/>
      <c r="YW347"/>
      <c r="YX347"/>
      <c r="YY347"/>
      <c r="YZ347"/>
      <c r="ZA347"/>
      <c r="ZB347"/>
      <c r="ZC347"/>
      <c r="ZD347"/>
      <c r="ZE347"/>
      <c r="ZF347"/>
      <c r="ZG347"/>
      <c r="ZH347"/>
      <c r="ZI347"/>
      <c r="ZJ347"/>
      <c r="ZK347"/>
      <c r="ZL347"/>
      <c r="ZM347"/>
      <c r="ZN347"/>
      <c r="ZO347"/>
      <c r="ZP347"/>
      <c r="ZQ347"/>
      <c r="ZR347"/>
      <c r="ZS347"/>
      <c r="ZT347"/>
      <c r="ZU347"/>
      <c r="ZV347"/>
      <c r="ZW347"/>
      <c r="ZX347"/>
      <c r="ZY347"/>
      <c r="ZZ347"/>
    </row>
    <row r="348" spans="1:702" s="18" customFormat="1">
      <c r="A348" s="63" t="s">
        <v>326</v>
      </c>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c r="KT348"/>
      <c r="KU348"/>
      <c r="KV348"/>
      <c r="KW348"/>
      <c r="KX348"/>
      <c r="KY348"/>
      <c r="KZ348"/>
      <c r="LA348"/>
      <c r="LB348"/>
      <c r="LC348"/>
      <c r="LD348"/>
      <c r="LE348"/>
      <c r="LF348"/>
      <c r="LG348"/>
      <c r="LH348"/>
      <c r="LI348"/>
      <c r="LJ348"/>
      <c r="LK348"/>
      <c r="LL348"/>
      <c r="LM348"/>
      <c r="LN348"/>
      <c r="LO348"/>
      <c r="LP348"/>
      <c r="LQ348"/>
      <c r="LR348"/>
      <c r="LS348"/>
      <c r="LT348"/>
      <c r="LU348"/>
      <c r="LV348"/>
      <c r="LW348"/>
      <c r="LX348"/>
      <c r="LY348"/>
      <c r="LZ348"/>
      <c r="MA348"/>
      <c r="MB348"/>
      <c r="MC348"/>
      <c r="MD348"/>
      <c r="ME348"/>
      <c r="MF348"/>
      <c r="MG348"/>
      <c r="MH348"/>
      <c r="MI348"/>
      <c r="MJ348"/>
      <c r="MK348"/>
      <c r="ML348"/>
      <c r="MM348"/>
      <c r="MN348"/>
      <c r="MO348"/>
      <c r="MP348"/>
      <c r="MQ348"/>
      <c r="MR348"/>
      <c r="MS348"/>
      <c r="MT348"/>
      <c r="MU348"/>
      <c r="MV348"/>
      <c r="MW348"/>
      <c r="MX348"/>
      <c r="MY348"/>
      <c r="MZ348"/>
      <c r="NA348"/>
      <c r="NB348"/>
      <c r="NC348"/>
      <c r="ND348"/>
      <c r="NE348"/>
      <c r="NF348"/>
      <c r="NG348"/>
      <c r="NH348"/>
      <c r="NI348"/>
      <c r="NJ348"/>
      <c r="NK348"/>
      <c r="NL348"/>
      <c r="NM348"/>
      <c r="NN348"/>
      <c r="NO348"/>
      <c r="NP348"/>
      <c r="NQ348"/>
      <c r="NR348"/>
      <c r="NS348"/>
      <c r="NT348"/>
      <c r="NU348"/>
      <c r="NV348"/>
      <c r="NW348"/>
      <c r="NX348"/>
      <c r="NY348"/>
      <c r="NZ348"/>
      <c r="OA348"/>
      <c r="OB348"/>
      <c r="OC348"/>
      <c r="OD348"/>
      <c r="OE348"/>
      <c r="OF348"/>
      <c r="OG348"/>
      <c r="OH348"/>
      <c r="OI348"/>
      <c r="OJ348"/>
      <c r="OK348"/>
      <c r="OL348"/>
      <c r="OM348"/>
      <c r="ON348"/>
      <c r="OO348"/>
      <c r="OP348"/>
      <c r="OQ348"/>
      <c r="OR348"/>
      <c r="OS348"/>
      <c r="OT348"/>
      <c r="OU348"/>
      <c r="OV348"/>
      <c r="OW348"/>
      <c r="OX348"/>
      <c r="OY348"/>
      <c r="OZ348"/>
      <c r="PA348"/>
      <c r="PB348"/>
      <c r="PC348"/>
      <c r="PD348"/>
      <c r="PE348"/>
      <c r="PF348"/>
      <c r="PG348"/>
      <c r="PH348"/>
      <c r="PI348"/>
      <c r="PJ348"/>
      <c r="PK348"/>
      <c r="PL348"/>
      <c r="PM348"/>
      <c r="PN348"/>
      <c r="PO348"/>
      <c r="PP348"/>
      <c r="PQ348"/>
      <c r="PR348"/>
      <c r="PS348"/>
      <c r="PT348"/>
      <c r="PU348"/>
      <c r="PV348"/>
      <c r="PW348"/>
      <c r="PX348"/>
      <c r="PY348"/>
      <c r="PZ348"/>
      <c r="QA348"/>
      <c r="QB348"/>
      <c r="QC348"/>
      <c r="QD348"/>
      <c r="QE348"/>
      <c r="QF348"/>
      <c r="QG348"/>
      <c r="QH348"/>
      <c r="QI348"/>
      <c r="QJ348"/>
      <c r="QK348"/>
      <c r="QL348"/>
      <c r="QM348"/>
      <c r="QN348"/>
      <c r="QO348"/>
      <c r="QP348"/>
      <c r="QQ348"/>
      <c r="QR348"/>
      <c r="QS348"/>
      <c r="QT348"/>
      <c r="QU348"/>
      <c r="QV348"/>
      <c r="QW348"/>
      <c r="QX348"/>
      <c r="QY348"/>
      <c r="QZ348"/>
      <c r="RA348"/>
      <c r="RB348"/>
      <c r="RC348"/>
      <c r="RD348"/>
      <c r="RE348"/>
      <c r="RF348"/>
      <c r="RG348"/>
      <c r="RH348"/>
      <c r="RI348"/>
      <c r="RJ348"/>
      <c r="RK348"/>
      <c r="RL348"/>
      <c r="RM348"/>
      <c r="RN348"/>
      <c r="RO348"/>
      <c r="RP348"/>
      <c r="RQ348"/>
      <c r="RR348"/>
      <c r="RS348"/>
      <c r="RT348"/>
      <c r="RU348"/>
      <c r="RV348"/>
      <c r="RW348"/>
      <c r="RX348"/>
      <c r="RY348"/>
      <c r="RZ348"/>
      <c r="SA348"/>
      <c r="SB348"/>
      <c r="SC348"/>
      <c r="SD348"/>
      <c r="SE348"/>
      <c r="SF348"/>
      <c r="SG348"/>
      <c r="SH348"/>
      <c r="SI348"/>
      <c r="SJ348"/>
      <c r="SK348"/>
      <c r="SL348"/>
      <c r="SM348"/>
      <c r="SN348"/>
      <c r="SO348"/>
      <c r="SP348"/>
      <c r="SQ348"/>
      <c r="SR348"/>
      <c r="SS348"/>
      <c r="ST348"/>
      <c r="SU348"/>
      <c r="SV348"/>
      <c r="SW348"/>
      <c r="SX348"/>
      <c r="SY348"/>
      <c r="SZ348"/>
      <c r="TA348"/>
      <c r="TB348"/>
      <c r="TC348"/>
      <c r="TD348"/>
      <c r="TE348"/>
      <c r="TF348"/>
      <c r="TG348"/>
      <c r="TH348"/>
      <c r="TI348"/>
      <c r="TJ348"/>
      <c r="TK348"/>
      <c r="TL348"/>
      <c r="TM348"/>
      <c r="TN348"/>
      <c r="TO348"/>
      <c r="TP348"/>
      <c r="TQ348"/>
      <c r="TR348"/>
      <c r="TS348"/>
      <c r="TT348"/>
      <c r="TU348"/>
      <c r="TV348"/>
      <c r="TW348"/>
      <c r="TX348"/>
      <c r="TY348"/>
      <c r="TZ348"/>
      <c r="UA348"/>
      <c r="UB348"/>
      <c r="UC348"/>
      <c r="UD348"/>
      <c r="UE348"/>
      <c r="UF348"/>
      <c r="UG348"/>
      <c r="UH348"/>
      <c r="UI348"/>
      <c r="UJ348"/>
      <c r="UK348"/>
      <c r="UL348"/>
      <c r="UM348"/>
      <c r="UN348"/>
      <c r="UO348"/>
      <c r="UP348"/>
      <c r="UQ348"/>
      <c r="UR348"/>
      <c r="US348"/>
      <c r="UT348"/>
      <c r="UU348"/>
      <c r="UV348"/>
      <c r="UW348"/>
      <c r="UX348"/>
      <c r="UY348"/>
      <c r="UZ348"/>
      <c r="VA348"/>
      <c r="VB348"/>
      <c r="VC348"/>
      <c r="VD348"/>
      <c r="VE348"/>
      <c r="VF348"/>
      <c r="VG348"/>
      <c r="VH348"/>
      <c r="VI348"/>
      <c r="VJ348"/>
      <c r="VK348"/>
      <c r="VL348"/>
      <c r="VM348"/>
      <c r="VN348"/>
      <c r="VO348"/>
      <c r="VP348"/>
      <c r="VQ348"/>
      <c r="VR348"/>
      <c r="VS348"/>
      <c r="VT348"/>
      <c r="VU348"/>
      <c r="VV348"/>
      <c r="VW348"/>
      <c r="VX348"/>
      <c r="VY348"/>
      <c r="VZ348"/>
      <c r="WA348"/>
      <c r="WB348"/>
      <c r="WC348"/>
      <c r="WD348"/>
      <c r="WE348"/>
      <c r="WF348"/>
      <c r="WG348"/>
      <c r="WH348"/>
      <c r="WI348"/>
      <c r="WJ348"/>
      <c r="WK348"/>
      <c r="WL348"/>
      <c r="WM348"/>
      <c r="WN348"/>
      <c r="WO348"/>
      <c r="WP348"/>
      <c r="WQ348"/>
      <c r="WR348"/>
      <c r="WS348"/>
      <c r="WT348"/>
      <c r="WU348"/>
      <c r="WV348"/>
      <c r="WW348"/>
      <c r="WX348"/>
      <c r="WY348"/>
      <c r="WZ348"/>
      <c r="XA348"/>
      <c r="XB348"/>
      <c r="XC348"/>
      <c r="XD348"/>
      <c r="XE348"/>
      <c r="XF348"/>
      <c r="XG348"/>
      <c r="XH348"/>
      <c r="XI348"/>
      <c r="XJ348"/>
      <c r="XK348"/>
      <c r="XL348"/>
      <c r="XM348"/>
      <c r="XN348"/>
      <c r="XO348"/>
      <c r="XP348"/>
      <c r="XQ348"/>
      <c r="XR348"/>
      <c r="XS348"/>
      <c r="XT348"/>
      <c r="XU348"/>
      <c r="XV348"/>
      <c r="XW348"/>
      <c r="XX348"/>
      <c r="XY348"/>
      <c r="XZ348"/>
      <c r="YA348"/>
      <c r="YB348"/>
      <c r="YC348"/>
      <c r="YD348"/>
      <c r="YE348"/>
      <c r="YF348"/>
      <c r="YG348"/>
      <c r="YH348"/>
      <c r="YI348"/>
      <c r="YJ348"/>
      <c r="YK348"/>
      <c r="YL348"/>
      <c r="YM348"/>
      <c r="YN348"/>
      <c r="YO348"/>
      <c r="YP348"/>
      <c r="YQ348"/>
      <c r="YR348"/>
      <c r="YS348"/>
      <c r="YT348"/>
      <c r="YU348"/>
      <c r="YV348"/>
      <c r="YW348"/>
      <c r="YX348"/>
      <c r="YY348"/>
      <c r="YZ348"/>
      <c r="ZA348"/>
      <c r="ZB348"/>
      <c r="ZC348"/>
      <c r="ZD348"/>
      <c r="ZE348"/>
      <c r="ZF348"/>
      <c r="ZG348"/>
      <c r="ZH348"/>
      <c r="ZI348"/>
      <c r="ZJ348"/>
      <c r="ZK348"/>
      <c r="ZL348"/>
      <c r="ZM348"/>
      <c r="ZN348"/>
      <c r="ZO348"/>
      <c r="ZP348"/>
      <c r="ZQ348"/>
      <c r="ZR348"/>
      <c r="ZS348"/>
      <c r="ZT348"/>
      <c r="ZU348"/>
      <c r="ZV348"/>
      <c r="ZW348"/>
      <c r="ZX348"/>
      <c r="ZY348"/>
      <c r="ZZ348"/>
    </row>
    <row r="349" spans="1:702" s="18" customFormat="1">
      <c r="A349" s="149" t="s">
        <v>327</v>
      </c>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c r="KT349"/>
      <c r="KU349"/>
      <c r="KV349"/>
      <c r="KW349"/>
      <c r="KX349"/>
      <c r="KY349"/>
      <c r="KZ349"/>
      <c r="LA349"/>
      <c r="LB349"/>
      <c r="LC349"/>
      <c r="LD349"/>
      <c r="LE349"/>
      <c r="LF349"/>
      <c r="LG349"/>
      <c r="LH349"/>
      <c r="LI349"/>
      <c r="LJ349"/>
      <c r="LK349"/>
      <c r="LL349"/>
      <c r="LM349"/>
      <c r="LN349"/>
      <c r="LO349"/>
      <c r="LP349"/>
      <c r="LQ349"/>
      <c r="LR349"/>
      <c r="LS349"/>
      <c r="LT349"/>
      <c r="LU349"/>
      <c r="LV349"/>
      <c r="LW349"/>
      <c r="LX349"/>
      <c r="LY349"/>
      <c r="LZ349"/>
      <c r="MA349"/>
      <c r="MB349"/>
      <c r="MC349"/>
      <c r="MD349"/>
      <c r="ME349"/>
      <c r="MF349"/>
      <c r="MG349"/>
      <c r="MH349"/>
      <c r="MI349"/>
      <c r="MJ349"/>
      <c r="MK349"/>
      <c r="ML349"/>
      <c r="MM349"/>
      <c r="MN349"/>
      <c r="MO349"/>
      <c r="MP349"/>
      <c r="MQ349"/>
      <c r="MR349"/>
      <c r="MS349"/>
      <c r="MT349"/>
      <c r="MU349"/>
      <c r="MV349"/>
      <c r="MW349"/>
      <c r="MX349"/>
      <c r="MY349"/>
      <c r="MZ349"/>
      <c r="NA349"/>
      <c r="NB349"/>
      <c r="NC349"/>
      <c r="ND349"/>
      <c r="NE349"/>
      <c r="NF349"/>
      <c r="NG349"/>
      <c r="NH349"/>
      <c r="NI349"/>
      <c r="NJ349"/>
      <c r="NK349"/>
      <c r="NL349"/>
      <c r="NM349"/>
      <c r="NN349"/>
      <c r="NO349"/>
      <c r="NP349"/>
      <c r="NQ349"/>
      <c r="NR349"/>
      <c r="NS349"/>
      <c r="NT349"/>
      <c r="NU349"/>
      <c r="NV349"/>
      <c r="NW349"/>
      <c r="NX349"/>
      <c r="NY349"/>
      <c r="NZ349"/>
      <c r="OA349"/>
      <c r="OB349"/>
      <c r="OC349"/>
      <c r="OD349"/>
      <c r="OE349"/>
      <c r="OF349"/>
      <c r="OG349"/>
      <c r="OH349"/>
      <c r="OI349"/>
      <c r="OJ349"/>
      <c r="OK349"/>
      <c r="OL349"/>
      <c r="OM349"/>
      <c r="ON349"/>
      <c r="OO349"/>
      <c r="OP349"/>
      <c r="OQ349"/>
      <c r="OR349"/>
      <c r="OS349"/>
      <c r="OT349"/>
      <c r="OU349"/>
      <c r="OV349"/>
      <c r="OW349"/>
      <c r="OX349"/>
      <c r="OY349"/>
      <c r="OZ349"/>
      <c r="PA349"/>
      <c r="PB349"/>
      <c r="PC349"/>
      <c r="PD349"/>
      <c r="PE349"/>
      <c r="PF349"/>
      <c r="PG349"/>
      <c r="PH349"/>
      <c r="PI349"/>
      <c r="PJ349"/>
      <c r="PK349"/>
      <c r="PL349"/>
      <c r="PM349"/>
      <c r="PN349"/>
      <c r="PO349"/>
      <c r="PP349"/>
      <c r="PQ349"/>
      <c r="PR349"/>
      <c r="PS349"/>
      <c r="PT349"/>
      <c r="PU349"/>
      <c r="PV349"/>
      <c r="PW349"/>
      <c r="PX349"/>
      <c r="PY349"/>
      <c r="PZ349"/>
      <c r="QA349"/>
      <c r="QB349"/>
      <c r="QC349"/>
      <c r="QD349"/>
      <c r="QE349"/>
      <c r="QF349"/>
      <c r="QG349"/>
      <c r="QH349"/>
      <c r="QI349"/>
      <c r="QJ349"/>
      <c r="QK349"/>
      <c r="QL349"/>
      <c r="QM349"/>
      <c r="QN349"/>
      <c r="QO349"/>
      <c r="QP349"/>
      <c r="QQ349"/>
      <c r="QR349"/>
      <c r="QS349"/>
      <c r="QT349"/>
      <c r="QU349"/>
      <c r="QV349"/>
      <c r="QW349"/>
      <c r="QX349"/>
      <c r="QY349"/>
      <c r="QZ349"/>
      <c r="RA349"/>
      <c r="RB349"/>
      <c r="RC349"/>
      <c r="RD349"/>
      <c r="RE349"/>
      <c r="RF349"/>
      <c r="RG349"/>
      <c r="RH349"/>
      <c r="RI349"/>
      <c r="RJ349"/>
      <c r="RK349"/>
      <c r="RL349"/>
      <c r="RM349"/>
      <c r="RN349"/>
      <c r="RO349"/>
      <c r="RP349"/>
      <c r="RQ349"/>
      <c r="RR349"/>
      <c r="RS349"/>
      <c r="RT349"/>
      <c r="RU349"/>
      <c r="RV349"/>
      <c r="RW349"/>
      <c r="RX349"/>
      <c r="RY349"/>
      <c r="RZ349"/>
      <c r="SA349"/>
      <c r="SB349"/>
      <c r="SC349"/>
      <c r="SD349"/>
      <c r="SE349"/>
      <c r="SF349"/>
      <c r="SG349"/>
      <c r="SH349"/>
      <c r="SI349"/>
      <c r="SJ349"/>
      <c r="SK349"/>
      <c r="SL349"/>
      <c r="SM349"/>
      <c r="SN349"/>
      <c r="SO349"/>
      <c r="SP349"/>
      <c r="SQ349"/>
      <c r="SR349"/>
      <c r="SS349"/>
      <c r="ST349"/>
      <c r="SU349"/>
      <c r="SV349"/>
      <c r="SW349"/>
      <c r="SX349"/>
      <c r="SY349"/>
      <c r="SZ349"/>
      <c r="TA349"/>
      <c r="TB349"/>
      <c r="TC349"/>
      <c r="TD349"/>
      <c r="TE349"/>
      <c r="TF349"/>
      <c r="TG349"/>
      <c r="TH349"/>
      <c r="TI349"/>
      <c r="TJ349"/>
      <c r="TK349"/>
      <c r="TL349"/>
      <c r="TM349"/>
      <c r="TN349"/>
      <c r="TO349"/>
      <c r="TP349"/>
      <c r="TQ349"/>
      <c r="TR349"/>
      <c r="TS349"/>
      <c r="TT349"/>
      <c r="TU349"/>
      <c r="TV349"/>
      <c r="TW349"/>
      <c r="TX349"/>
      <c r="TY349"/>
      <c r="TZ349"/>
      <c r="UA349"/>
      <c r="UB349"/>
      <c r="UC349"/>
      <c r="UD349"/>
      <c r="UE349"/>
      <c r="UF349"/>
      <c r="UG349"/>
      <c r="UH349"/>
      <c r="UI349"/>
      <c r="UJ349"/>
      <c r="UK349"/>
      <c r="UL349"/>
      <c r="UM349"/>
      <c r="UN349"/>
      <c r="UO349"/>
      <c r="UP349"/>
      <c r="UQ349"/>
      <c r="UR349"/>
      <c r="US349"/>
      <c r="UT349"/>
      <c r="UU349"/>
      <c r="UV349"/>
      <c r="UW349"/>
      <c r="UX349"/>
      <c r="UY349"/>
      <c r="UZ349"/>
      <c r="VA349"/>
      <c r="VB349"/>
      <c r="VC349"/>
      <c r="VD349"/>
      <c r="VE349"/>
      <c r="VF349"/>
      <c r="VG349"/>
      <c r="VH349"/>
      <c r="VI349"/>
      <c r="VJ349"/>
      <c r="VK349"/>
      <c r="VL349"/>
      <c r="VM349"/>
      <c r="VN349"/>
      <c r="VO349"/>
      <c r="VP349"/>
      <c r="VQ349"/>
      <c r="VR349"/>
      <c r="VS349"/>
      <c r="VT349"/>
      <c r="VU349"/>
      <c r="VV349"/>
      <c r="VW349"/>
      <c r="VX349"/>
      <c r="VY349"/>
      <c r="VZ349"/>
      <c r="WA349"/>
      <c r="WB349"/>
      <c r="WC349"/>
      <c r="WD349"/>
      <c r="WE349"/>
      <c r="WF349"/>
      <c r="WG349"/>
      <c r="WH349"/>
      <c r="WI349"/>
      <c r="WJ349"/>
      <c r="WK349"/>
      <c r="WL349"/>
      <c r="WM349"/>
      <c r="WN349"/>
      <c r="WO349"/>
      <c r="WP349"/>
      <c r="WQ349"/>
      <c r="WR349"/>
      <c r="WS349"/>
      <c r="WT349"/>
      <c r="WU349"/>
      <c r="WV349"/>
      <c r="WW349"/>
      <c r="WX349"/>
      <c r="WY349"/>
      <c r="WZ349"/>
      <c r="XA349"/>
      <c r="XB349"/>
      <c r="XC349"/>
      <c r="XD349"/>
      <c r="XE349"/>
      <c r="XF349"/>
      <c r="XG349"/>
      <c r="XH349"/>
      <c r="XI349"/>
      <c r="XJ349"/>
      <c r="XK349"/>
      <c r="XL349"/>
      <c r="XM349"/>
      <c r="XN349"/>
      <c r="XO349"/>
      <c r="XP349"/>
      <c r="XQ349"/>
      <c r="XR349"/>
      <c r="XS349"/>
      <c r="XT349"/>
      <c r="XU349"/>
      <c r="XV349"/>
      <c r="XW349"/>
      <c r="XX349"/>
      <c r="XY349"/>
      <c r="XZ349"/>
      <c r="YA349"/>
      <c r="YB349"/>
      <c r="YC349"/>
      <c r="YD349"/>
      <c r="YE349"/>
      <c r="YF349"/>
      <c r="YG349"/>
      <c r="YH349"/>
      <c r="YI349"/>
      <c r="YJ349"/>
      <c r="YK349"/>
      <c r="YL349"/>
      <c r="YM349"/>
      <c r="YN349"/>
      <c r="YO349"/>
      <c r="YP349"/>
      <c r="YQ349"/>
      <c r="YR349"/>
      <c r="YS349"/>
      <c r="YT349"/>
      <c r="YU349"/>
      <c r="YV349"/>
      <c r="YW349"/>
      <c r="YX349"/>
      <c r="YY349"/>
      <c r="YZ349"/>
      <c r="ZA349"/>
      <c r="ZB349"/>
      <c r="ZC349"/>
      <c r="ZD349"/>
      <c r="ZE349"/>
      <c r="ZF349"/>
      <c r="ZG349"/>
      <c r="ZH349"/>
      <c r="ZI349"/>
      <c r="ZJ349"/>
      <c r="ZK349"/>
      <c r="ZL349"/>
      <c r="ZM349"/>
      <c r="ZN349"/>
      <c r="ZO349"/>
      <c r="ZP349"/>
      <c r="ZQ349"/>
      <c r="ZR349"/>
      <c r="ZS349"/>
      <c r="ZT349"/>
      <c r="ZU349"/>
      <c r="ZV349"/>
      <c r="ZW349"/>
      <c r="ZX349"/>
      <c r="ZY349"/>
      <c r="ZZ349"/>
    </row>
    <row r="350" spans="1:702" s="18" customFormat="1">
      <c r="A350" s="16" t="s">
        <v>175</v>
      </c>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c r="KT350"/>
      <c r="KU350"/>
      <c r="KV350"/>
      <c r="KW350"/>
      <c r="KX350"/>
      <c r="KY350"/>
      <c r="KZ350"/>
      <c r="LA350"/>
      <c r="LB350"/>
      <c r="LC350"/>
      <c r="LD350"/>
      <c r="LE350"/>
      <c r="LF350"/>
      <c r="LG350"/>
      <c r="LH350"/>
      <c r="LI350"/>
      <c r="LJ350"/>
      <c r="LK350"/>
      <c r="LL350"/>
      <c r="LM350"/>
      <c r="LN350"/>
      <c r="LO350"/>
      <c r="LP350"/>
      <c r="LQ350"/>
      <c r="LR350"/>
      <c r="LS350"/>
      <c r="LT350"/>
      <c r="LU350"/>
      <c r="LV350"/>
      <c r="LW350"/>
      <c r="LX350"/>
      <c r="LY350"/>
      <c r="LZ350"/>
      <c r="MA350"/>
      <c r="MB350"/>
      <c r="MC350"/>
      <c r="MD350"/>
      <c r="ME350"/>
      <c r="MF350"/>
      <c r="MG350"/>
      <c r="MH350"/>
      <c r="MI350"/>
      <c r="MJ350"/>
      <c r="MK350"/>
      <c r="ML350"/>
      <c r="MM350"/>
      <c r="MN350"/>
      <c r="MO350"/>
      <c r="MP350"/>
      <c r="MQ350"/>
      <c r="MR350"/>
      <c r="MS350"/>
      <c r="MT350"/>
      <c r="MU350"/>
      <c r="MV350"/>
      <c r="MW350"/>
      <c r="MX350"/>
      <c r="MY350"/>
      <c r="MZ350"/>
      <c r="NA350"/>
      <c r="NB350"/>
      <c r="NC350"/>
      <c r="ND350"/>
      <c r="NE350"/>
      <c r="NF350"/>
      <c r="NG350"/>
      <c r="NH350"/>
      <c r="NI350"/>
      <c r="NJ350"/>
      <c r="NK350"/>
      <c r="NL350"/>
      <c r="NM350"/>
      <c r="NN350"/>
      <c r="NO350"/>
      <c r="NP350"/>
      <c r="NQ350"/>
      <c r="NR350"/>
      <c r="NS350"/>
      <c r="NT350"/>
      <c r="NU350"/>
      <c r="NV350"/>
      <c r="NW350"/>
      <c r="NX350"/>
      <c r="NY350"/>
      <c r="NZ350"/>
      <c r="OA350"/>
      <c r="OB350"/>
      <c r="OC350"/>
      <c r="OD350"/>
      <c r="OE350"/>
      <c r="OF350"/>
      <c r="OG350"/>
      <c r="OH350"/>
      <c r="OI350"/>
      <c r="OJ350"/>
      <c r="OK350"/>
      <c r="OL350"/>
      <c r="OM350"/>
      <c r="ON350"/>
      <c r="OO350"/>
      <c r="OP350"/>
      <c r="OQ350"/>
      <c r="OR350"/>
      <c r="OS350"/>
      <c r="OT350"/>
      <c r="OU350"/>
      <c r="OV350"/>
      <c r="OW350"/>
      <c r="OX350"/>
      <c r="OY350"/>
      <c r="OZ350"/>
      <c r="PA350"/>
      <c r="PB350"/>
      <c r="PC350"/>
      <c r="PD350"/>
      <c r="PE350"/>
      <c r="PF350"/>
      <c r="PG350"/>
      <c r="PH350"/>
      <c r="PI350"/>
      <c r="PJ350"/>
      <c r="PK350"/>
      <c r="PL350"/>
      <c r="PM350"/>
      <c r="PN350"/>
      <c r="PO350"/>
      <c r="PP350"/>
      <c r="PQ350"/>
      <c r="PR350"/>
      <c r="PS350"/>
      <c r="PT350"/>
      <c r="PU350"/>
      <c r="PV350"/>
      <c r="PW350"/>
      <c r="PX350"/>
      <c r="PY350"/>
      <c r="PZ350"/>
      <c r="QA350"/>
      <c r="QB350"/>
      <c r="QC350"/>
      <c r="QD350"/>
      <c r="QE350"/>
      <c r="QF350"/>
      <c r="QG350"/>
      <c r="QH350"/>
      <c r="QI350"/>
      <c r="QJ350"/>
      <c r="QK350"/>
      <c r="QL350"/>
      <c r="QM350"/>
      <c r="QN350"/>
      <c r="QO350"/>
      <c r="QP350"/>
      <c r="QQ350"/>
      <c r="QR350"/>
      <c r="QS350"/>
      <c r="QT350"/>
      <c r="QU350"/>
      <c r="QV350"/>
      <c r="QW350"/>
      <c r="QX350"/>
      <c r="QY350"/>
      <c r="QZ350"/>
      <c r="RA350"/>
      <c r="RB350"/>
      <c r="RC350"/>
      <c r="RD350"/>
      <c r="RE350"/>
      <c r="RF350"/>
      <c r="RG350"/>
      <c r="RH350"/>
      <c r="RI350"/>
      <c r="RJ350"/>
      <c r="RK350"/>
      <c r="RL350"/>
      <c r="RM350"/>
      <c r="RN350"/>
      <c r="RO350"/>
      <c r="RP350"/>
      <c r="RQ350"/>
      <c r="RR350"/>
      <c r="RS350"/>
      <c r="RT350"/>
      <c r="RU350"/>
      <c r="RV350"/>
      <c r="RW350"/>
      <c r="RX350"/>
      <c r="RY350"/>
      <c r="RZ350"/>
      <c r="SA350"/>
      <c r="SB350"/>
      <c r="SC350"/>
      <c r="SD350"/>
      <c r="SE350"/>
      <c r="SF350"/>
      <c r="SG350"/>
      <c r="SH350"/>
      <c r="SI350"/>
      <c r="SJ350"/>
      <c r="SK350"/>
      <c r="SL350"/>
      <c r="SM350"/>
      <c r="SN350"/>
      <c r="SO350"/>
      <c r="SP350"/>
      <c r="SQ350"/>
      <c r="SR350"/>
      <c r="SS350"/>
      <c r="ST350"/>
      <c r="SU350"/>
      <c r="SV350"/>
      <c r="SW350"/>
      <c r="SX350"/>
      <c r="SY350"/>
      <c r="SZ350"/>
      <c r="TA350"/>
      <c r="TB350"/>
      <c r="TC350"/>
      <c r="TD350"/>
      <c r="TE350"/>
      <c r="TF350"/>
      <c r="TG350"/>
      <c r="TH350"/>
      <c r="TI350"/>
      <c r="TJ350"/>
      <c r="TK350"/>
      <c r="TL350"/>
      <c r="TM350"/>
      <c r="TN350"/>
      <c r="TO350"/>
      <c r="TP350"/>
      <c r="TQ350"/>
      <c r="TR350"/>
      <c r="TS350"/>
      <c r="TT350"/>
      <c r="TU350"/>
      <c r="TV350"/>
      <c r="TW350"/>
      <c r="TX350"/>
      <c r="TY350"/>
      <c r="TZ350"/>
      <c r="UA350"/>
      <c r="UB350"/>
      <c r="UC350"/>
      <c r="UD350"/>
      <c r="UE350"/>
      <c r="UF350"/>
      <c r="UG350"/>
      <c r="UH350"/>
      <c r="UI350"/>
      <c r="UJ350"/>
      <c r="UK350"/>
      <c r="UL350"/>
      <c r="UM350"/>
      <c r="UN350"/>
      <c r="UO350"/>
      <c r="UP350"/>
      <c r="UQ350"/>
      <c r="UR350"/>
      <c r="US350"/>
      <c r="UT350"/>
      <c r="UU350"/>
      <c r="UV350"/>
      <c r="UW350"/>
      <c r="UX350"/>
      <c r="UY350"/>
      <c r="UZ350"/>
      <c r="VA350"/>
      <c r="VB350"/>
      <c r="VC350"/>
      <c r="VD350"/>
      <c r="VE350"/>
      <c r="VF350"/>
      <c r="VG350"/>
      <c r="VH350"/>
      <c r="VI350"/>
      <c r="VJ350"/>
      <c r="VK350"/>
      <c r="VL350"/>
      <c r="VM350"/>
      <c r="VN350"/>
      <c r="VO350"/>
      <c r="VP350"/>
      <c r="VQ350"/>
      <c r="VR350"/>
      <c r="VS350"/>
      <c r="VT350"/>
      <c r="VU350"/>
      <c r="VV350"/>
      <c r="VW350"/>
      <c r="VX350"/>
      <c r="VY350"/>
      <c r="VZ350"/>
      <c r="WA350"/>
      <c r="WB350"/>
      <c r="WC350"/>
      <c r="WD350"/>
      <c r="WE350"/>
      <c r="WF350"/>
      <c r="WG350"/>
      <c r="WH350"/>
      <c r="WI350"/>
      <c r="WJ350"/>
      <c r="WK350"/>
      <c r="WL350"/>
      <c r="WM350"/>
      <c r="WN350"/>
      <c r="WO350"/>
      <c r="WP350"/>
      <c r="WQ350"/>
      <c r="WR350"/>
      <c r="WS350"/>
      <c r="WT350"/>
      <c r="WU350"/>
      <c r="WV350"/>
      <c r="WW350"/>
      <c r="WX350"/>
      <c r="WY350"/>
      <c r="WZ350"/>
      <c r="XA350"/>
      <c r="XB350"/>
      <c r="XC350"/>
      <c r="XD350"/>
      <c r="XE350"/>
      <c r="XF350"/>
      <c r="XG350"/>
      <c r="XH350"/>
      <c r="XI350"/>
      <c r="XJ350"/>
      <c r="XK350"/>
      <c r="XL350"/>
      <c r="XM350"/>
      <c r="XN350"/>
      <c r="XO350"/>
      <c r="XP350"/>
      <c r="XQ350"/>
      <c r="XR350"/>
      <c r="XS350"/>
      <c r="XT350"/>
      <c r="XU350"/>
      <c r="XV350"/>
      <c r="XW350"/>
      <c r="XX350"/>
      <c r="XY350"/>
      <c r="XZ350"/>
      <c r="YA350"/>
      <c r="YB350"/>
      <c r="YC350"/>
      <c r="YD350"/>
      <c r="YE350"/>
      <c r="YF350"/>
      <c r="YG350"/>
      <c r="YH350"/>
      <c r="YI350"/>
      <c r="YJ350"/>
      <c r="YK350"/>
      <c r="YL350"/>
      <c r="YM350"/>
      <c r="YN350"/>
      <c r="YO350"/>
      <c r="YP350"/>
      <c r="YQ350"/>
      <c r="YR350"/>
      <c r="YS350"/>
      <c r="YT350"/>
      <c r="YU350"/>
      <c r="YV350"/>
      <c r="YW350"/>
      <c r="YX350"/>
      <c r="YY350"/>
      <c r="YZ350"/>
      <c r="ZA350"/>
      <c r="ZB350"/>
      <c r="ZC350"/>
      <c r="ZD350"/>
      <c r="ZE350"/>
      <c r="ZF350"/>
      <c r="ZG350"/>
      <c r="ZH350"/>
      <c r="ZI350"/>
      <c r="ZJ350"/>
      <c r="ZK350"/>
      <c r="ZL350"/>
      <c r="ZM350"/>
      <c r="ZN350"/>
      <c r="ZO350"/>
      <c r="ZP350"/>
      <c r="ZQ350"/>
      <c r="ZR350"/>
      <c r="ZS350"/>
      <c r="ZT350"/>
      <c r="ZU350"/>
      <c r="ZV350"/>
      <c r="ZW350"/>
      <c r="ZX350"/>
      <c r="ZY350"/>
      <c r="ZZ350"/>
    </row>
    <row r="351" spans="1:702" s="18" customFormat="1">
      <c r="A351" s="16" t="s">
        <v>68</v>
      </c>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c r="KT351"/>
      <c r="KU351"/>
      <c r="KV351"/>
      <c r="KW351"/>
      <c r="KX351"/>
      <c r="KY351"/>
      <c r="KZ351"/>
      <c r="LA351"/>
      <c r="LB351"/>
      <c r="LC351"/>
      <c r="LD351"/>
      <c r="LE351"/>
      <c r="LF351"/>
      <c r="LG351"/>
      <c r="LH351"/>
      <c r="LI351"/>
      <c r="LJ351"/>
      <c r="LK351"/>
      <c r="LL351"/>
      <c r="LM351"/>
      <c r="LN351"/>
      <c r="LO351"/>
      <c r="LP351"/>
      <c r="LQ351"/>
      <c r="LR351"/>
      <c r="LS351"/>
      <c r="LT351"/>
      <c r="LU351"/>
      <c r="LV351"/>
      <c r="LW351"/>
      <c r="LX351"/>
      <c r="LY351"/>
      <c r="LZ351"/>
      <c r="MA351"/>
      <c r="MB351"/>
      <c r="MC351"/>
      <c r="MD351"/>
      <c r="ME351"/>
      <c r="MF351"/>
      <c r="MG351"/>
      <c r="MH351"/>
      <c r="MI351"/>
      <c r="MJ351"/>
      <c r="MK351"/>
      <c r="ML351"/>
      <c r="MM351"/>
      <c r="MN351"/>
      <c r="MO351"/>
      <c r="MP351"/>
      <c r="MQ351"/>
      <c r="MR351"/>
      <c r="MS351"/>
      <c r="MT351"/>
      <c r="MU351"/>
      <c r="MV351"/>
      <c r="MW351"/>
      <c r="MX351"/>
      <c r="MY351"/>
      <c r="MZ351"/>
      <c r="NA351"/>
      <c r="NB351"/>
      <c r="NC351"/>
      <c r="ND351"/>
      <c r="NE351"/>
      <c r="NF351"/>
      <c r="NG351"/>
      <c r="NH351"/>
      <c r="NI351"/>
      <c r="NJ351"/>
      <c r="NK351"/>
      <c r="NL351"/>
      <c r="NM351"/>
      <c r="NN351"/>
      <c r="NO351"/>
      <c r="NP351"/>
      <c r="NQ351"/>
      <c r="NR351"/>
      <c r="NS351"/>
      <c r="NT351"/>
      <c r="NU351"/>
      <c r="NV351"/>
      <c r="NW351"/>
      <c r="NX351"/>
      <c r="NY351"/>
      <c r="NZ351"/>
      <c r="OA351"/>
      <c r="OB351"/>
      <c r="OC351"/>
      <c r="OD351"/>
      <c r="OE351"/>
      <c r="OF351"/>
      <c r="OG351"/>
      <c r="OH351"/>
      <c r="OI351"/>
      <c r="OJ351"/>
      <c r="OK351"/>
      <c r="OL351"/>
      <c r="OM351"/>
      <c r="ON351"/>
      <c r="OO351"/>
      <c r="OP351"/>
      <c r="OQ351"/>
      <c r="OR351"/>
      <c r="OS351"/>
      <c r="OT351"/>
      <c r="OU351"/>
      <c r="OV351"/>
      <c r="OW351"/>
      <c r="OX351"/>
      <c r="OY351"/>
      <c r="OZ351"/>
      <c r="PA351"/>
      <c r="PB351"/>
      <c r="PC351"/>
      <c r="PD351"/>
      <c r="PE351"/>
      <c r="PF351"/>
      <c r="PG351"/>
      <c r="PH351"/>
      <c r="PI351"/>
      <c r="PJ351"/>
      <c r="PK351"/>
      <c r="PL351"/>
      <c r="PM351"/>
      <c r="PN351"/>
      <c r="PO351"/>
      <c r="PP351"/>
      <c r="PQ351"/>
      <c r="PR351"/>
      <c r="PS351"/>
      <c r="PT351"/>
      <c r="PU351"/>
      <c r="PV351"/>
      <c r="PW351"/>
      <c r="PX351"/>
      <c r="PY351"/>
      <c r="PZ351"/>
      <c r="QA351"/>
      <c r="QB351"/>
      <c r="QC351"/>
      <c r="QD351"/>
      <c r="QE351"/>
      <c r="QF351"/>
      <c r="QG351"/>
      <c r="QH351"/>
      <c r="QI351"/>
      <c r="QJ351"/>
      <c r="QK351"/>
      <c r="QL351"/>
      <c r="QM351"/>
      <c r="QN351"/>
      <c r="QO351"/>
      <c r="QP351"/>
      <c r="QQ351"/>
      <c r="QR351"/>
      <c r="QS351"/>
      <c r="QT351"/>
      <c r="QU351"/>
      <c r="QV351"/>
      <c r="QW351"/>
      <c r="QX351"/>
      <c r="QY351"/>
      <c r="QZ351"/>
      <c r="RA351"/>
      <c r="RB351"/>
      <c r="RC351"/>
      <c r="RD351"/>
      <c r="RE351"/>
      <c r="RF351"/>
      <c r="RG351"/>
      <c r="RH351"/>
      <c r="RI351"/>
      <c r="RJ351"/>
      <c r="RK351"/>
      <c r="RL351"/>
      <c r="RM351"/>
      <c r="RN351"/>
      <c r="RO351"/>
      <c r="RP351"/>
      <c r="RQ351"/>
      <c r="RR351"/>
      <c r="RS351"/>
      <c r="RT351"/>
      <c r="RU351"/>
      <c r="RV351"/>
      <c r="RW351"/>
      <c r="RX351"/>
      <c r="RY351"/>
      <c r="RZ351"/>
      <c r="SA351"/>
      <c r="SB351"/>
      <c r="SC351"/>
      <c r="SD351"/>
      <c r="SE351"/>
      <c r="SF351"/>
      <c r="SG351"/>
      <c r="SH351"/>
      <c r="SI351"/>
      <c r="SJ351"/>
      <c r="SK351"/>
      <c r="SL351"/>
      <c r="SM351"/>
      <c r="SN351"/>
      <c r="SO351"/>
      <c r="SP351"/>
      <c r="SQ351"/>
      <c r="SR351"/>
      <c r="SS351"/>
      <c r="ST351"/>
      <c r="SU351"/>
      <c r="SV351"/>
      <c r="SW351"/>
      <c r="SX351"/>
      <c r="SY351"/>
      <c r="SZ351"/>
      <c r="TA351"/>
      <c r="TB351"/>
      <c r="TC351"/>
      <c r="TD351"/>
      <c r="TE351"/>
      <c r="TF351"/>
      <c r="TG351"/>
      <c r="TH351"/>
      <c r="TI351"/>
      <c r="TJ351"/>
      <c r="TK351"/>
      <c r="TL351"/>
      <c r="TM351"/>
      <c r="TN351"/>
      <c r="TO351"/>
      <c r="TP351"/>
      <c r="TQ351"/>
      <c r="TR351"/>
      <c r="TS351"/>
      <c r="TT351"/>
      <c r="TU351"/>
      <c r="TV351"/>
      <c r="TW351"/>
      <c r="TX351"/>
      <c r="TY351"/>
      <c r="TZ351"/>
      <c r="UA351"/>
      <c r="UB351"/>
      <c r="UC351"/>
      <c r="UD351"/>
      <c r="UE351"/>
      <c r="UF351"/>
      <c r="UG351"/>
      <c r="UH351"/>
      <c r="UI351"/>
      <c r="UJ351"/>
      <c r="UK351"/>
      <c r="UL351"/>
      <c r="UM351"/>
      <c r="UN351"/>
      <c r="UO351"/>
      <c r="UP351"/>
      <c r="UQ351"/>
      <c r="UR351"/>
      <c r="US351"/>
      <c r="UT351"/>
      <c r="UU351"/>
      <c r="UV351"/>
      <c r="UW351"/>
      <c r="UX351"/>
      <c r="UY351"/>
      <c r="UZ351"/>
      <c r="VA351"/>
      <c r="VB351"/>
      <c r="VC351"/>
      <c r="VD351"/>
      <c r="VE351"/>
      <c r="VF351"/>
      <c r="VG351"/>
      <c r="VH351"/>
      <c r="VI351"/>
      <c r="VJ351"/>
      <c r="VK351"/>
      <c r="VL351"/>
      <c r="VM351"/>
      <c r="VN351"/>
      <c r="VO351"/>
      <c r="VP351"/>
      <c r="VQ351"/>
      <c r="VR351"/>
      <c r="VS351"/>
      <c r="VT351"/>
      <c r="VU351"/>
      <c r="VV351"/>
      <c r="VW351"/>
      <c r="VX351"/>
      <c r="VY351"/>
      <c r="VZ351"/>
      <c r="WA351"/>
      <c r="WB351"/>
      <c r="WC351"/>
      <c r="WD351"/>
      <c r="WE351"/>
      <c r="WF351"/>
      <c r="WG351"/>
      <c r="WH351"/>
      <c r="WI351"/>
      <c r="WJ351"/>
      <c r="WK351"/>
      <c r="WL351"/>
      <c r="WM351"/>
      <c r="WN351"/>
      <c r="WO351"/>
      <c r="WP351"/>
      <c r="WQ351"/>
      <c r="WR351"/>
      <c r="WS351"/>
      <c r="WT351"/>
      <c r="WU351"/>
      <c r="WV351"/>
      <c r="WW351"/>
      <c r="WX351"/>
      <c r="WY351"/>
      <c r="WZ351"/>
      <c r="XA351"/>
      <c r="XB351"/>
      <c r="XC351"/>
      <c r="XD351"/>
      <c r="XE351"/>
      <c r="XF351"/>
      <c r="XG351"/>
      <c r="XH351"/>
      <c r="XI351"/>
      <c r="XJ351"/>
      <c r="XK351"/>
      <c r="XL351"/>
      <c r="XM351"/>
      <c r="XN351"/>
      <c r="XO351"/>
      <c r="XP351"/>
      <c r="XQ351"/>
      <c r="XR351"/>
      <c r="XS351"/>
      <c r="XT351"/>
      <c r="XU351"/>
      <c r="XV351"/>
      <c r="XW351"/>
      <c r="XX351"/>
      <c r="XY351"/>
      <c r="XZ351"/>
      <c r="YA351"/>
      <c r="YB351"/>
      <c r="YC351"/>
      <c r="YD351"/>
      <c r="YE351"/>
      <c r="YF351"/>
      <c r="YG351"/>
      <c r="YH351"/>
      <c r="YI351"/>
      <c r="YJ351"/>
      <c r="YK351"/>
      <c r="YL351"/>
      <c r="YM351"/>
      <c r="YN351"/>
      <c r="YO351"/>
      <c r="YP351"/>
      <c r="YQ351"/>
      <c r="YR351"/>
      <c r="YS351"/>
      <c r="YT351"/>
      <c r="YU351"/>
      <c r="YV351"/>
      <c r="YW351"/>
      <c r="YX351"/>
      <c r="YY351"/>
      <c r="YZ351"/>
      <c r="ZA351"/>
      <c r="ZB351"/>
      <c r="ZC351"/>
      <c r="ZD351"/>
      <c r="ZE351"/>
      <c r="ZF351"/>
      <c r="ZG351"/>
      <c r="ZH351"/>
      <c r="ZI351"/>
      <c r="ZJ351"/>
      <c r="ZK351"/>
      <c r="ZL351"/>
      <c r="ZM351"/>
      <c r="ZN351"/>
      <c r="ZO351"/>
      <c r="ZP351"/>
      <c r="ZQ351"/>
      <c r="ZR351"/>
      <c r="ZS351"/>
      <c r="ZT351"/>
      <c r="ZU351"/>
      <c r="ZV351"/>
      <c r="ZW351"/>
      <c r="ZX351"/>
      <c r="ZY351"/>
      <c r="ZZ351"/>
    </row>
    <row r="352" spans="1:702" s="18" customFormat="1">
      <c r="A352" s="16" t="s">
        <v>69</v>
      </c>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c r="KT352"/>
      <c r="KU352"/>
      <c r="KV352"/>
      <c r="KW352"/>
      <c r="KX352"/>
      <c r="KY352"/>
      <c r="KZ352"/>
      <c r="LA352"/>
      <c r="LB352"/>
      <c r="LC352"/>
      <c r="LD352"/>
      <c r="LE352"/>
      <c r="LF352"/>
      <c r="LG352"/>
      <c r="LH352"/>
      <c r="LI352"/>
      <c r="LJ352"/>
      <c r="LK352"/>
      <c r="LL352"/>
      <c r="LM352"/>
      <c r="LN352"/>
      <c r="LO352"/>
      <c r="LP352"/>
      <c r="LQ352"/>
      <c r="LR352"/>
      <c r="LS352"/>
      <c r="LT352"/>
      <c r="LU352"/>
      <c r="LV352"/>
      <c r="LW352"/>
      <c r="LX352"/>
      <c r="LY352"/>
      <c r="LZ352"/>
      <c r="MA352"/>
      <c r="MB352"/>
      <c r="MC352"/>
      <c r="MD352"/>
      <c r="ME352"/>
      <c r="MF352"/>
      <c r="MG352"/>
      <c r="MH352"/>
      <c r="MI352"/>
      <c r="MJ352"/>
      <c r="MK352"/>
      <c r="ML352"/>
      <c r="MM352"/>
      <c r="MN352"/>
      <c r="MO352"/>
      <c r="MP352"/>
      <c r="MQ352"/>
      <c r="MR352"/>
      <c r="MS352"/>
      <c r="MT352"/>
      <c r="MU352"/>
      <c r="MV352"/>
      <c r="MW352"/>
      <c r="MX352"/>
      <c r="MY352"/>
      <c r="MZ352"/>
      <c r="NA352"/>
      <c r="NB352"/>
      <c r="NC352"/>
      <c r="ND352"/>
      <c r="NE352"/>
      <c r="NF352"/>
      <c r="NG352"/>
      <c r="NH352"/>
      <c r="NI352"/>
      <c r="NJ352"/>
      <c r="NK352"/>
      <c r="NL352"/>
      <c r="NM352"/>
      <c r="NN352"/>
      <c r="NO352"/>
      <c r="NP352"/>
      <c r="NQ352"/>
      <c r="NR352"/>
      <c r="NS352"/>
      <c r="NT352"/>
      <c r="NU352"/>
      <c r="NV352"/>
      <c r="NW352"/>
      <c r="NX352"/>
      <c r="NY352"/>
      <c r="NZ352"/>
      <c r="OA352"/>
      <c r="OB352"/>
      <c r="OC352"/>
      <c r="OD352"/>
      <c r="OE352"/>
      <c r="OF352"/>
      <c r="OG352"/>
      <c r="OH352"/>
      <c r="OI352"/>
      <c r="OJ352"/>
      <c r="OK352"/>
      <c r="OL352"/>
      <c r="OM352"/>
      <c r="ON352"/>
      <c r="OO352"/>
      <c r="OP352"/>
      <c r="OQ352"/>
      <c r="OR352"/>
      <c r="OS352"/>
      <c r="OT352"/>
      <c r="OU352"/>
      <c r="OV352"/>
      <c r="OW352"/>
      <c r="OX352"/>
      <c r="OY352"/>
      <c r="OZ352"/>
      <c r="PA352"/>
      <c r="PB352"/>
      <c r="PC352"/>
      <c r="PD352"/>
      <c r="PE352"/>
      <c r="PF352"/>
      <c r="PG352"/>
      <c r="PH352"/>
      <c r="PI352"/>
      <c r="PJ352"/>
      <c r="PK352"/>
      <c r="PL352"/>
      <c r="PM352"/>
      <c r="PN352"/>
      <c r="PO352"/>
      <c r="PP352"/>
      <c r="PQ352"/>
      <c r="PR352"/>
      <c r="PS352"/>
      <c r="PT352"/>
      <c r="PU352"/>
      <c r="PV352"/>
      <c r="PW352"/>
      <c r="PX352"/>
      <c r="PY352"/>
      <c r="PZ352"/>
      <c r="QA352"/>
      <c r="QB352"/>
      <c r="QC352"/>
      <c r="QD352"/>
      <c r="QE352"/>
      <c r="QF352"/>
      <c r="QG352"/>
      <c r="QH352"/>
      <c r="QI352"/>
      <c r="QJ352"/>
      <c r="QK352"/>
      <c r="QL352"/>
      <c r="QM352"/>
      <c r="QN352"/>
      <c r="QO352"/>
      <c r="QP352"/>
      <c r="QQ352"/>
      <c r="QR352"/>
      <c r="QS352"/>
      <c r="QT352"/>
      <c r="QU352"/>
      <c r="QV352"/>
      <c r="QW352"/>
      <c r="QX352"/>
      <c r="QY352"/>
      <c r="QZ352"/>
      <c r="RA352"/>
      <c r="RB352"/>
      <c r="RC352"/>
      <c r="RD352"/>
      <c r="RE352"/>
      <c r="RF352"/>
      <c r="RG352"/>
      <c r="RH352"/>
      <c r="RI352"/>
      <c r="RJ352"/>
      <c r="RK352"/>
      <c r="RL352"/>
      <c r="RM352"/>
      <c r="RN352"/>
      <c r="RO352"/>
      <c r="RP352"/>
      <c r="RQ352"/>
      <c r="RR352"/>
      <c r="RS352"/>
      <c r="RT352"/>
      <c r="RU352"/>
      <c r="RV352"/>
      <c r="RW352"/>
      <c r="RX352"/>
      <c r="RY352"/>
      <c r="RZ352"/>
      <c r="SA352"/>
      <c r="SB352"/>
      <c r="SC352"/>
      <c r="SD352"/>
      <c r="SE352"/>
      <c r="SF352"/>
      <c r="SG352"/>
      <c r="SH352"/>
      <c r="SI352"/>
      <c r="SJ352"/>
      <c r="SK352"/>
      <c r="SL352"/>
      <c r="SM352"/>
      <c r="SN352"/>
      <c r="SO352"/>
      <c r="SP352"/>
      <c r="SQ352"/>
      <c r="SR352"/>
      <c r="SS352"/>
      <c r="ST352"/>
      <c r="SU352"/>
      <c r="SV352"/>
      <c r="SW352"/>
      <c r="SX352"/>
      <c r="SY352"/>
      <c r="SZ352"/>
      <c r="TA352"/>
      <c r="TB352"/>
      <c r="TC352"/>
      <c r="TD352"/>
      <c r="TE352"/>
      <c r="TF352"/>
      <c r="TG352"/>
      <c r="TH352"/>
      <c r="TI352"/>
      <c r="TJ352"/>
      <c r="TK352"/>
      <c r="TL352"/>
      <c r="TM352"/>
      <c r="TN352"/>
      <c r="TO352"/>
      <c r="TP352"/>
      <c r="TQ352"/>
      <c r="TR352"/>
      <c r="TS352"/>
      <c r="TT352"/>
      <c r="TU352"/>
      <c r="TV352"/>
      <c r="TW352"/>
      <c r="TX352"/>
      <c r="TY352"/>
      <c r="TZ352"/>
      <c r="UA352"/>
      <c r="UB352"/>
      <c r="UC352"/>
      <c r="UD352"/>
      <c r="UE352"/>
      <c r="UF352"/>
      <c r="UG352"/>
      <c r="UH352"/>
      <c r="UI352"/>
      <c r="UJ352"/>
      <c r="UK352"/>
      <c r="UL352"/>
      <c r="UM352"/>
      <c r="UN352"/>
      <c r="UO352"/>
      <c r="UP352"/>
      <c r="UQ352"/>
      <c r="UR352"/>
      <c r="US352"/>
      <c r="UT352"/>
      <c r="UU352"/>
      <c r="UV352"/>
      <c r="UW352"/>
      <c r="UX352"/>
      <c r="UY352"/>
      <c r="UZ352"/>
      <c r="VA352"/>
      <c r="VB352"/>
      <c r="VC352"/>
      <c r="VD352"/>
      <c r="VE352"/>
      <c r="VF352"/>
      <c r="VG352"/>
      <c r="VH352"/>
      <c r="VI352"/>
      <c r="VJ352"/>
      <c r="VK352"/>
      <c r="VL352"/>
      <c r="VM352"/>
      <c r="VN352"/>
      <c r="VO352"/>
      <c r="VP352"/>
      <c r="VQ352"/>
      <c r="VR352"/>
      <c r="VS352"/>
      <c r="VT352"/>
      <c r="VU352"/>
      <c r="VV352"/>
      <c r="VW352"/>
      <c r="VX352"/>
      <c r="VY352"/>
      <c r="VZ352"/>
      <c r="WA352"/>
      <c r="WB352"/>
      <c r="WC352"/>
      <c r="WD352"/>
      <c r="WE352"/>
      <c r="WF352"/>
      <c r="WG352"/>
      <c r="WH352"/>
      <c r="WI352"/>
      <c r="WJ352"/>
      <c r="WK352"/>
      <c r="WL352"/>
      <c r="WM352"/>
      <c r="WN352"/>
      <c r="WO352"/>
      <c r="WP352"/>
      <c r="WQ352"/>
      <c r="WR352"/>
      <c r="WS352"/>
      <c r="WT352"/>
      <c r="WU352"/>
      <c r="WV352"/>
      <c r="WW352"/>
      <c r="WX352"/>
      <c r="WY352"/>
      <c r="WZ352"/>
      <c r="XA352"/>
      <c r="XB352"/>
      <c r="XC352"/>
      <c r="XD352"/>
      <c r="XE352"/>
      <c r="XF352"/>
      <c r="XG352"/>
      <c r="XH352"/>
      <c r="XI352"/>
      <c r="XJ352"/>
      <c r="XK352"/>
      <c r="XL352"/>
      <c r="XM352"/>
      <c r="XN352"/>
      <c r="XO352"/>
      <c r="XP352"/>
      <c r="XQ352"/>
      <c r="XR352"/>
      <c r="XS352"/>
      <c r="XT352"/>
      <c r="XU352"/>
      <c r="XV352"/>
      <c r="XW352"/>
      <c r="XX352"/>
      <c r="XY352"/>
      <c r="XZ352"/>
      <c r="YA352"/>
      <c r="YB352"/>
      <c r="YC352"/>
      <c r="YD352"/>
      <c r="YE352"/>
      <c r="YF352"/>
      <c r="YG352"/>
      <c r="YH352"/>
      <c r="YI352"/>
      <c r="YJ352"/>
      <c r="YK352"/>
      <c r="YL352"/>
      <c r="YM352"/>
      <c r="YN352"/>
      <c r="YO352"/>
      <c r="YP352"/>
      <c r="YQ352"/>
      <c r="YR352"/>
      <c r="YS352"/>
      <c r="YT352"/>
      <c r="YU352"/>
      <c r="YV352"/>
      <c r="YW352"/>
      <c r="YX352"/>
      <c r="YY352"/>
      <c r="YZ352"/>
      <c r="ZA352"/>
      <c r="ZB352"/>
      <c r="ZC352"/>
      <c r="ZD352"/>
      <c r="ZE352"/>
      <c r="ZF352"/>
      <c r="ZG352"/>
      <c r="ZH352"/>
      <c r="ZI352"/>
      <c r="ZJ352"/>
      <c r="ZK352"/>
      <c r="ZL352"/>
      <c r="ZM352"/>
      <c r="ZN352"/>
      <c r="ZO352"/>
      <c r="ZP352"/>
      <c r="ZQ352"/>
      <c r="ZR352"/>
      <c r="ZS352"/>
      <c r="ZT352"/>
      <c r="ZU352"/>
      <c r="ZV352"/>
      <c r="ZW352"/>
      <c r="ZX352"/>
      <c r="ZY352"/>
      <c r="ZZ352"/>
    </row>
    <row r="353" spans="1:702" s="18" customFormat="1">
      <c r="A353" s="16" t="s">
        <v>189</v>
      </c>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c r="KT353"/>
      <c r="KU353"/>
      <c r="KV353"/>
      <c r="KW353"/>
      <c r="KX353"/>
      <c r="KY353"/>
      <c r="KZ353"/>
      <c r="LA353"/>
      <c r="LB353"/>
      <c r="LC353"/>
      <c r="LD353"/>
      <c r="LE353"/>
      <c r="LF353"/>
      <c r="LG353"/>
      <c r="LH353"/>
      <c r="LI353"/>
      <c r="LJ353"/>
      <c r="LK353"/>
      <c r="LL353"/>
      <c r="LM353"/>
      <c r="LN353"/>
      <c r="LO353"/>
      <c r="LP353"/>
      <c r="LQ353"/>
      <c r="LR353"/>
      <c r="LS353"/>
      <c r="LT353"/>
      <c r="LU353"/>
      <c r="LV353"/>
      <c r="LW353"/>
      <c r="LX353"/>
      <c r="LY353"/>
      <c r="LZ353"/>
      <c r="MA353"/>
      <c r="MB353"/>
      <c r="MC353"/>
      <c r="MD353"/>
      <c r="ME353"/>
      <c r="MF353"/>
      <c r="MG353"/>
      <c r="MH353"/>
      <c r="MI353"/>
      <c r="MJ353"/>
      <c r="MK353"/>
      <c r="ML353"/>
      <c r="MM353"/>
      <c r="MN353"/>
      <c r="MO353"/>
      <c r="MP353"/>
      <c r="MQ353"/>
      <c r="MR353"/>
      <c r="MS353"/>
      <c r="MT353"/>
      <c r="MU353"/>
      <c r="MV353"/>
      <c r="MW353"/>
      <c r="MX353"/>
      <c r="MY353"/>
      <c r="MZ353"/>
      <c r="NA353"/>
      <c r="NB353"/>
      <c r="NC353"/>
      <c r="ND353"/>
      <c r="NE353"/>
      <c r="NF353"/>
      <c r="NG353"/>
      <c r="NH353"/>
      <c r="NI353"/>
      <c r="NJ353"/>
      <c r="NK353"/>
      <c r="NL353"/>
      <c r="NM353"/>
      <c r="NN353"/>
      <c r="NO353"/>
      <c r="NP353"/>
      <c r="NQ353"/>
      <c r="NR353"/>
      <c r="NS353"/>
      <c r="NT353"/>
      <c r="NU353"/>
      <c r="NV353"/>
      <c r="NW353"/>
      <c r="NX353"/>
      <c r="NY353"/>
      <c r="NZ353"/>
      <c r="OA353"/>
      <c r="OB353"/>
      <c r="OC353"/>
      <c r="OD353"/>
      <c r="OE353"/>
      <c r="OF353"/>
      <c r="OG353"/>
      <c r="OH353"/>
      <c r="OI353"/>
      <c r="OJ353"/>
      <c r="OK353"/>
      <c r="OL353"/>
      <c r="OM353"/>
      <c r="ON353"/>
      <c r="OO353"/>
      <c r="OP353"/>
      <c r="OQ353"/>
      <c r="OR353"/>
      <c r="OS353"/>
      <c r="OT353"/>
      <c r="OU353"/>
      <c r="OV353"/>
      <c r="OW353"/>
      <c r="OX353"/>
      <c r="OY353"/>
      <c r="OZ353"/>
      <c r="PA353"/>
      <c r="PB353"/>
      <c r="PC353"/>
      <c r="PD353"/>
      <c r="PE353"/>
      <c r="PF353"/>
      <c r="PG353"/>
      <c r="PH353"/>
      <c r="PI353"/>
      <c r="PJ353"/>
      <c r="PK353"/>
      <c r="PL353"/>
      <c r="PM353"/>
      <c r="PN353"/>
      <c r="PO353"/>
      <c r="PP353"/>
      <c r="PQ353"/>
      <c r="PR353"/>
      <c r="PS353"/>
      <c r="PT353"/>
      <c r="PU353"/>
      <c r="PV353"/>
      <c r="PW353"/>
      <c r="PX353"/>
      <c r="PY353"/>
      <c r="PZ353"/>
      <c r="QA353"/>
      <c r="QB353"/>
      <c r="QC353"/>
      <c r="QD353"/>
      <c r="QE353"/>
      <c r="QF353"/>
      <c r="QG353"/>
      <c r="QH353"/>
      <c r="QI353"/>
      <c r="QJ353"/>
      <c r="QK353"/>
      <c r="QL353"/>
      <c r="QM353"/>
      <c r="QN353"/>
      <c r="QO353"/>
      <c r="QP353"/>
      <c r="QQ353"/>
      <c r="QR353"/>
      <c r="QS353"/>
      <c r="QT353"/>
      <c r="QU353"/>
      <c r="QV353"/>
      <c r="QW353"/>
      <c r="QX353"/>
      <c r="QY353"/>
      <c r="QZ353"/>
      <c r="RA353"/>
      <c r="RB353"/>
      <c r="RC353"/>
      <c r="RD353"/>
      <c r="RE353"/>
      <c r="RF353"/>
      <c r="RG353"/>
      <c r="RH353"/>
      <c r="RI353"/>
      <c r="RJ353"/>
      <c r="RK353"/>
      <c r="RL353"/>
      <c r="RM353"/>
      <c r="RN353"/>
      <c r="RO353"/>
      <c r="RP353"/>
      <c r="RQ353"/>
      <c r="RR353"/>
      <c r="RS353"/>
      <c r="RT353"/>
      <c r="RU353"/>
      <c r="RV353"/>
      <c r="RW353"/>
      <c r="RX353"/>
      <c r="RY353"/>
      <c r="RZ353"/>
      <c r="SA353"/>
      <c r="SB353"/>
      <c r="SC353"/>
      <c r="SD353"/>
      <c r="SE353"/>
      <c r="SF353"/>
      <c r="SG353"/>
      <c r="SH353"/>
      <c r="SI353"/>
      <c r="SJ353"/>
      <c r="SK353"/>
      <c r="SL353"/>
      <c r="SM353"/>
      <c r="SN353"/>
      <c r="SO353"/>
      <c r="SP353"/>
      <c r="SQ353"/>
      <c r="SR353"/>
      <c r="SS353"/>
      <c r="ST353"/>
      <c r="SU353"/>
      <c r="SV353"/>
      <c r="SW353"/>
      <c r="SX353"/>
      <c r="SY353"/>
      <c r="SZ353"/>
      <c r="TA353"/>
      <c r="TB353"/>
      <c r="TC353"/>
      <c r="TD353"/>
      <c r="TE353"/>
      <c r="TF353"/>
      <c r="TG353"/>
      <c r="TH353"/>
      <c r="TI353"/>
      <c r="TJ353"/>
      <c r="TK353"/>
      <c r="TL353"/>
      <c r="TM353"/>
      <c r="TN353"/>
      <c r="TO353"/>
      <c r="TP353"/>
      <c r="TQ353"/>
      <c r="TR353"/>
      <c r="TS353"/>
      <c r="TT353"/>
      <c r="TU353"/>
      <c r="TV353"/>
      <c r="TW353"/>
      <c r="TX353"/>
      <c r="TY353"/>
      <c r="TZ353"/>
      <c r="UA353"/>
      <c r="UB353"/>
      <c r="UC353"/>
      <c r="UD353"/>
      <c r="UE353"/>
      <c r="UF353"/>
      <c r="UG353"/>
      <c r="UH353"/>
      <c r="UI353"/>
      <c r="UJ353"/>
      <c r="UK353"/>
      <c r="UL353"/>
      <c r="UM353"/>
      <c r="UN353"/>
      <c r="UO353"/>
      <c r="UP353"/>
      <c r="UQ353"/>
      <c r="UR353"/>
      <c r="US353"/>
      <c r="UT353"/>
      <c r="UU353"/>
      <c r="UV353"/>
      <c r="UW353"/>
      <c r="UX353"/>
      <c r="UY353"/>
      <c r="UZ353"/>
      <c r="VA353"/>
      <c r="VB353"/>
      <c r="VC353"/>
      <c r="VD353"/>
      <c r="VE353"/>
      <c r="VF353"/>
      <c r="VG353"/>
      <c r="VH353"/>
      <c r="VI353"/>
      <c r="VJ353"/>
      <c r="VK353"/>
      <c r="VL353"/>
      <c r="VM353"/>
      <c r="VN353"/>
      <c r="VO353"/>
      <c r="VP353"/>
      <c r="VQ353"/>
      <c r="VR353"/>
      <c r="VS353"/>
      <c r="VT353"/>
      <c r="VU353"/>
      <c r="VV353"/>
      <c r="VW353"/>
      <c r="VX353"/>
      <c r="VY353"/>
      <c r="VZ353"/>
      <c r="WA353"/>
      <c r="WB353"/>
      <c r="WC353"/>
      <c r="WD353"/>
      <c r="WE353"/>
      <c r="WF353"/>
      <c r="WG353"/>
      <c r="WH353"/>
      <c r="WI353"/>
      <c r="WJ353"/>
      <c r="WK353"/>
      <c r="WL353"/>
      <c r="WM353"/>
      <c r="WN353"/>
      <c r="WO353"/>
      <c r="WP353"/>
      <c r="WQ353"/>
      <c r="WR353"/>
      <c r="WS353"/>
      <c r="WT353"/>
      <c r="WU353"/>
      <c r="WV353"/>
      <c r="WW353"/>
      <c r="WX353"/>
      <c r="WY353"/>
      <c r="WZ353"/>
      <c r="XA353"/>
      <c r="XB353"/>
      <c r="XC353"/>
      <c r="XD353"/>
      <c r="XE353"/>
      <c r="XF353"/>
      <c r="XG353"/>
      <c r="XH353"/>
      <c r="XI353"/>
      <c r="XJ353"/>
      <c r="XK353"/>
      <c r="XL353"/>
      <c r="XM353"/>
      <c r="XN353"/>
      <c r="XO353"/>
      <c r="XP353"/>
      <c r="XQ353"/>
      <c r="XR353"/>
      <c r="XS353"/>
      <c r="XT353"/>
      <c r="XU353"/>
      <c r="XV353"/>
      <c r="XW353"/>
      <c r="XX353"/>
      <c r="XY353"/>
      <c r="XZ353"/>
      <c r="YA353"/>
      <c r="YB353"/>
      <c r="YC353"/>
      <c r="YD353"/>
      <c r="YE353"/>
      <c r="YF353"/>
      <c r="YG353"/>
      <c r="YH353"/>
      <c r="YI353"/>
      <c r="YJ353"/>
      <c r="YK353"/>
      <c r="YL353"/>
      <c r="YM353"/>
      <c r="YN353"/>
      <c r="YO353"/>
      <c r="YP353"/>
      <c r="YQ353"/>
      <c r="YR353"/>
      <c r="YS353"/>
      <c r="YT353"/>
      <c r="YU353"/>
      <c r="YV353"/>
      <c r="YW353"/>
      <c r="YX353"/>
      <c r="YY353"/>
      <c r="YZ353"/>
      <c r="ZA353"/>
      <c r="ZB353"/>
      <c r="ZC353"/>
      <c r="ZD353"/>
      <c r="ZE353"/>
      <c r="ZF353"/>
      <c r="ZG353"/>
      <c r="ZH353"/>
      <c r="ZI353"/>
      <c r="ZJ353"/>
      <c r="ZK353"/>
      <c r="ZL353"/>
      <c r="ZM353"/>
      <c r="ZN353"/>
      <c r="ZO353"/>
      <c r="ZP353"/>
      <c r="ZQ353"/>
      <c r="ZR353"/>
      <c r="ZS353"/>
      <c r="ZT353"/>
      <c r="ZU353"/>
      <c r="ZV353"/>
      <c r="ZW353"/>
      <c r="ZX353"/>
      <c r="ZY353"/>
      <c r="ZZ353"/>
    </row>
    <row r="354" spans="1:702" s="18" customFormat="1">
      <c r="A354" s="63" t="s">
        <v>326</v>
      </c>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c r="KT354"/>
      <c r="KU354"/>
      <c r="KV354"/>
      <c r="KW354"/>
      <c r="KX354"/>
      <c r="KY354"/>
      <c r="KZ354"/>
      <c r="LA354"/>
      <c r="LB354"/>
      <c r="LC354"/>
      <c r="LD354"/>
      <c r="LE354"/>
      <c r="LF354"/>
      <c r="LG354"/>
      <c r="LH354"/>
      <c r="LI354"/>
      <c r="LJ354"/>
      <c r="LK354"/>
      <c r="LL354"/>
      <c r="LM354"/>
      <c r="LN354"/>
      <c r="LO354"/>
      <c r="LP354"/>
      <c r="LQ354"/>
      <c r="LR354"/>
      <c r="LS354"/>
      <c r="LT354"/>
      <c r="LU354"/>
      <c r="LV354"/>
      <c r="LW354"/>
      <c r="LX354"/>
      <c r="LY354"/>
      <c r="LZ354"/>
      <c r="MA354"/>
      <c r="MB354"/>
      <c r="MC354"/>
      <c r="MD354"/>
      <c r="ME354"/>
      <c r="MF354"/>
      <c r="MG354"/>
      <c r="MH354"/>
      <c r="MI354"/>
      <c r="MJ354"/>
      <c r="MK354"/>
      <c r="ML354"/>
      <c r="MM354"/>
      <c r="MN354"/>
      <c r="MO354"/>
      <c r="MP354"/>
      <c r="MQ354"/>
      <c r="MR354"/>
      <c r="MS354"/>
      <c r="MT354"/>
      <c r="MU354"/>
      <c r="MV354"/>
      <c r="MW354"/>
      <c r="MX354"/>
      <c r="MY354"/>
      <c r="MZ354"/>
      <c r="NA354"/>
      <c r="NB354"/>
      <c r="NC354"/>
      <c r="ND354"/>
      <c r="NE354"/>
      <c r="NF354"/>
      <c r="NG354"/>
      <c r="NH354"/>
      <c r="NI354"/>
      <c r="NJ354"/>
      <c r="NK354"/>
      <c r="NL354"/>
      <c r="NM354"/>
      <c r="NN354"/>
      <c r="NO354"/>
      <c r="NP354"/>
      <c r="NQ354"/>
      <c r="NR354"/>
      <c r="NS354"/>
      <c r="NT354"/>
      <c r="NU354"/>
      <c r="NV354"/>
      <c r="NW354"/>
      <c r="NX354"/>
      <c r="NY354"/>
      <c r="NZ354"/>
      <c r="OA354"/>
      <c r="OB354"/>
      <c r="OC354"/>
      <c r="OD354"/>
      <c r="OE354"/>
      <c r="OF354"/>
      <c r="OG354"/>
      <c r="OH354"/>
      <c r="OI354"/>
      <c r="OJ354"/>
      <c r="OK354"/>
      <c r="OL354"/>
      <c r="OM354"/>
      <c r="ON354"/>
      <c r="OO354"/>
      <c r="OP354"/>
      <c r="OQ354"/>
      <c r="OR354"/>
      <c r="OS354"/>
      <c r="OT354"/>
      <c r="OU354"/>
      <c r="OV354"/>
      <c r="OW354"/>
      <c r="OX354"/>
      <c r="OY354"/>
      <c r="OZ354"/>
      <c r="PA354"/>
      <c r="PB354"/>
      <c r="PC354"/>
      <c r="PD354"/>
      <c r="PE354"/>
      <c r="PF354"/>
      <c r="PG354"/>
      <c r="PH354"/>
      <c r="PI354"/>
      <c r="PJ354"/>
      <c r="PK354"/>
      <c r="PL354"/>
      <c r="PM354"/>
      <c r="PN354"/>
      <c r="PO354"/>
      <c r="PP354"/>
      <c r="PQ354"/>
      <c r="PR354"/>
      <c r="PS354"/>
      <c r="PT354"/>
      <c r="PU354"/>
      <c r="PV354"/>
      <c r="PW354"/>
      <c r="PX354"/>
      <c r="PY354"/>
      <c r="PZ354"/>
      <c r="QA354"/>
      <c r="QB354"/>
      <c r="QC354"/>
      <c r="QD354"/>
      <c r="QE354"/>
      <c r="QF354"/>
      <c r="QG354"/>
      <c r="QH354"/>
      <c r="QI354"/>
      <c r="QJ354"/>
      <c r="QK354"/>
      <c r="QL354"/>
      <c r="QM354"/>
      <c r="QN354"/>
      <c r="QO354"/>
      <c r="QP354"/>
      <c r="QQ354"/>
      <c r="QR354"/>
      <c r="QS354"/>
      <c r="QT354"/>
      <c r="QU354"/>
      <c r="QV354"/>
      <c r="QW354"/>
      <c r="QX354"/>
      <c r="QY354"/>
      <c r="QZ354"/>
      <c r="RA354"/>
      <c r="RB354"/>
      <c r="RC354"/>
      <c r="RD354"/>
      <c r="RE354"/>
      <c r="RF354"/>
      <c r="RG354"/>
      <c r="RH354"/>
      <c r="RI354"/>
      <c r="RJ354"/>
      <c r="RK354"/>
      <c r="RL354"/>
      <c r="RM354"/>
      <c r="RN354"/>
      <c r="RO354"/>
      <c r="RP354"/>
      <c r="RQ354"/>
      <c r="RR354"/>
      <c r="RS354"/>
      <c r="RT354"/>
      <c r="RU354"/>
      <c r="RV354"/>
      <c r="RW354"/>
      <c r="RX354"/>
      <c r="RY354"/>
      <c r="RZ354"/>
      <c r="SA354"/>
      <c r="SB354"/>
      <c r="SC354"/>
      <c r="SD354"/>
      <c r="SE354"/>
      <c r="SF354"/>
      <c r="SG354"/>
      <c r="SH354"/>
      <c r="SI354"/>
      <c r="SJ354"/>
      <c r="SK354"/>
      <c r="SL354"/>
      <c r="SM354"/>
      <c r="SN354"/>
      <c r="SO354"/>
      <c r="SP354"/>
      <c r="SQ354"/>
      <c r="SR354"/>
      <c r="SS354"/>
      <c r="ST354"/>
      <c r="SU354"/>
      <c r="SV354"/>
      <c r="SW354"/>
      <c r="SX354"/>
      <c r="SY354"/>
      <c r="SZ354"/>
      <c r="TA354"/>
      <c r="TB354"/>
      <c r="TC354"/>
      <c r="TD354"/>
      <c r="TE354"/>
      <c r="TF354"/>
      <c r="TG354"/>
      <c r="TH354"/>
      <c r="TI354"/>
      <c r="TJ354"/>
      <c r="TK354"/>
      <c r="TL354"/>
      <c r="TM354"/>
      <c r="TN354"/>
      <c r="TO354"/>
      <c r="TP354"/>
      <c r="TQ354"/>
      <c r="TR354"/>
      <c r="TS354"/>
      <c r="TT354"/>
      <c r="TU354"/>
      <c r="TV354"/>
      <c r="TW354"/>
      <c r="TX354"/>
      <c r="TY354"/>
      <c r="TZ354"/>
      <c r="UA354"/>
      <c r="UB354"/>
      <c r="UC354"/>
      <c r="UD354"/>
      <c r="UE354"/>
      <c r="UF354"/>
      <c r="UG354"/>
      <c r="UH354"/>
      <c r="UI354"/>
      <c r="UJ354"/>
      <c r="UK354"/>
      <c r="UL354"/>
      <c r="UM354"/>
      <c r="UN354"/>
      <c r="UO354"/>
      <c r="UP354"/>
      <c r="UQ354"/>
      <c r="UR354"/>
      <c r="US354"/>
      <c r="UT354"/>
      <c r="UU354"/>
      <c r="UV354"/>
      <c r="UW354"/>
      <c r="UX354"/>
      <c r="UY354"/>
      <c r="UZ354"/>
      <c r="VA354"/>
      <c r="VB354"/>
      <c r="VC354"/>
      <c r="VD354"/>
      <c r="VE354"/>
      <c r="VF354"/>
      <c r="VG354"/>
      <c r="VH354"/>
      <c r="VI354"/>
      <c r="VJ354"/>
      <c r="VK354"/>
      <c r="VL354"/>
      <c r="VM354"/>
      <c r="VN354"/>
      <c r="VO354"/>
      <c r="VP354"/>
      <c r="VQ354"/>
      <c r="VR354"/>
      <c r="VS354"/>
      <c r="VT354"/>
      <c r="VU354"/>
      <c r="VV354"/>
      <c r="VW354"/>
      <c r="VX354"/>
      <c r="VY354"/>
      <c r="VZ354"/>
      <c r="WA354"/>
      <c r="WB354"/>
      <c r="WC354"/>
      <c r="WD354"/>
      <c r="WE354"/>
      <c r="WF354"/>
      <c r="WG354"/>
      <c r="WH354"/>
      <c r="WI354"/>
      <c r="WJ354"/>
      <c r="WK354"/>
      <c r="WL354"/>
      <c r="WM354"/>
      <c r="WN354"/>
      <c r="WO354"/>
      <c r="WP354"/>
      <c r="WQ354"/>
      <c r="WR354"/>
      <c r="WS354"/>
      <c r="WT354"/>
      <c r="WU354"/>
      <c r="WV354"/>
      <c r="WW354"/>
      <c r="WX354"/>
      <c r="WY354"/>
      <c r="WZ354"/>
      <c r="XA354"/>
      <c r="XB354"/>
      <c r="XC354"/>
      <c r="XD354"/>
      <c r="XE354"/>
      <c r="XF354"/>
      <c r="XG354"/>
      <c r="XH354"/>
      <c r="XI354"/>
      <c r="XJ354"/>
      <c r="XK354"/>
      <c r="XL354"/>
      <c r="XM354"/>
      <c r="XN354"/>
      <c r="XO354"/>
      <c r="XP354"/>
      <c r="XQ354"/>
      <c r="XR354"/>
      <c r="XS354"/>
      <c r="XT354"/>
      <c r="XU354"/>
      <c r="XV354"/>
      <c r="XW354"/>
      <c r="XX354"/>
      <c r="XY354"/>
      <c r="XZ354"/>
      <c r="YA354"/>
      <c r="YB354"/>
      <c r="YC354"/>
      <c r="YD354"/>
      <c r="YE354"/>
      <c r="YF354"/>
      <c r="YG354"/>
      <c r="YH354"/>
      <c r="YI354"/>
      <c r="YJ354"/>
      <c r="YK354"/>
      <c r="YL354"/>
      <c r="YM354"/>
      <c r="YN354"/>
      <c r="YO354"/>
      <c r="YP354"/>
      <c r="YQ354"/>
      <c r="YR354"/>
      <c r="YS354"/>
      <c r="YT354"/>
      <c r="YU354"/>
      <c r="YV354"/>
      <c r="YW354"/>
      <c r="YX354"/>
      <c r="YY354"/>
      <c r="YZ354"/>
      <c r="ZA354"/>
      <c r="ZB354"/>
      <c r="ZC354"/>
      <c r="ZD354"/>
      <c r="ZE354"/>
      <c r="ZF354"/>
      <c r="ZG354"/>
      <c r="ZH354"/>
      <c r="ZI354"/>
      <c r="ZJ354"/>
      <c r="ZK354"/>
      <c r="ZL354"/>
      <c r="ZM354"/>
      <c r="ZN354"/>
      <c r="ZO354"/>
      <c r="ZP354"/>
      <c r="ZQ354"/>
      <c r="ZR354"/>
      <c r="ZS354"/>
      <c r="ZT354"/>
      <c r="ZU354"/>
      <c r="ZV354"/>
      <c r="ZW354"/>
      <c r="ZX354"/>
      <c r="ZY354"/>
      <c r="ZZ354"/>
    </row>
    <row r="355" spans="1:702" s="18" customFormat="1">
      <c r="A355" s="149" t="s">
        <v>327</v>
      </c>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c r="KT355"/>
      <c r="KU355"/>
      <c r="KV355"/>
      <c r="KW355"/>
      <c r="KX355"/>
      <c r="KY355"/>
      <c r="KZ355"/>
      <c r="LA355"/>
      <c r="LB355"/>
      <c r="LC355"/>
      <c r="LD355"/>
      <c r="LE355"/>
      <c r="LF355"/>
      <c r="LG355"/>
      <c r="LH355"/>
      <c r="LI355"/>
      <c r="LJ355"/>
      <c r="LK355"/>
      <c r="LL355"/>
      <c r="LM355"/>
      <c r="LN355"/>
      <c r="LO355"/>
      <c r="LP355"/>
      <c r="LQ355"/>
      <c r="LR355"/>
      <c r="LS355"/>
      <c r="LT355"/>
      <c r="LU355"/>
      <c r="LV355"/>
      <c r="LW355"/>
      <c r="LX355"/>
      <c r="LY355"/>
      <c r="LZ355"/>
      <c r="MA355"/>
      <c r="MB355"/>
      <c r="MC355"/>
      <c r="MD355"/>
      <c r="ME355"/>
      <c r="MF355"/>
      <c r="MG355"/>
      <c r="MH355"/>
      <c r="MI355"/>
      <c r="MJ355"/>
      <c r="MK355"/>
      <c r="ML355"/>
      <c r="MM355"/>
      <c r="MN355"/>
      <c r="MO355"/>
      <c r="MP355"/>
      <c r="MQ355"/>
      <c r="MR355"/>
      <c r="MS355"/>
      <c r="MT355"/>
      <c r="MU355"/>
      <c r="MV355"/>
      <c r="MW355"/>
      <c r="MX355"/>
      <c r="MY355"/>
      <c r="MZ355"/>
      <c r="NA355"/>
      <c r="NB355"/>
      <c r="NC355"/>
      <c r="ND355"/>
      <c r="NE355"/>
      <c r="NF355"/>
      <c r="NG355"/>
      <c r="NH355"/>
      <c r="NI355"/>
      <c r="NJ355"/>
      <c r="NK355"/>
      <c r="NL355"/>
      <c r="NM355"/>
      <c r="NN355"/>
      <c r="NO355"/>
      <c r="NP355"/>
      <c r="NQ355"/>
      <c r="NR355"/>
      <c r="NS355"/>
      <c r="NT355"/>
      <c r="NU355"/>
      <c r="NV355"/>
      <c r="NW355"/>
      <c r="NX355"/>
      <c r="NY355"/>
      <c r="NZ355"/>
      <c r="OA355"/>
      <c r="OB355"/>
      <c r="OC355"/>
      <c r="OD355"/>
      <c r="OE355"/>
      <c r="OF355"/>
      <c r="OG355"/>
      <c r="OH355"/>
      <c r="OI355"/>
      <c r="OJ355"/>
      <c r="OK355"/>
      <c r="OL355"/>
      <c r="OM355"/>
      <c r="ON355"/>
      <c r="OO355"/>
      <c r="OP355"/>
      <c r="OQ355"/>
      <c r="OR355"/>
      <c r="OS355"/>
      <c r="OT355"/>
      <c r="OU355"/>
      <c r="OV355"/>
      <c r="OW355"/>
      <c r="OX355"/>
      <c r="OY355"/>
      <c r="OZ355"/>
      <c r="PA355"/>
      <c r="PB355"/>
      <c r="PC355"/>
      <c r="PD355"/>
      <c r="PE355"/>
      <c r="PF355"/>
      <c r="PG355"/>
      <c r="PH355"/>
      <c r="PI355"/>
      <c r="PJ355"/>
      <c r="PK355"/>
      <c r="PL355"/>
      <c r="PM355"/>
      <c r="PN355"/>
      <c r="PO355"/>
      <c r="PP355"/>
      <c r="PQ355"/>
      <c r="PR355"/>
      <c r="PS355"/>
      <c r="PT355"/>
      <c r="PU355"/>
      <c r="PV355"/>
      <c r="PW355"/>
      <c r="PX355"/>
      <c r="PY355"/>
      <c r="PZ355"/>
      <c r="QA355"/>
      <c r="QB355"/>
      <c r="QC355"/>
      <c r="QD355"/>
      <c r="QE355"/>
      <c r="QF355"/>
      <c r="QG355"/>
      <c r="QH355"/>
      <c r="QI355"/>
      <c r="QJ355"/>
      <c r="QK355"/>
      <c r="QL355"/>
      <c r="QM355"/>
      <c r="QN355"/>
      <c r="QO355"/>
      <c r="QP355"/>
      <c r="QQ355"/>
      <c r="QR355"/>
      <c r="QS355"/>
      <c r="QT355"/>
      <c r="QU355"/>
      <c r="QV355"/>
      <c r="QW355"/>
      <c r="QX355"/>
      <c r="QY355"/>
      <c r="QZ355"/>
      <c r="RA355"/>
      <c r="RB355"/>
      <c r="RC355"/>
      <c r="RD355"/>
      <c r="RE355"/>
      <c r="RF355"/>
      <c r="RG355"/>
      <c r="RH355"/>
      <c r="RI355"/>
      <c r="RJ355"/>
      <c r="RK355"/>
      <c r="RL355"/>
      <c r="RM355"/>
      <c r="RN355"/>
      <c r="RO355"/>
      <c r="RP355"/>
      <c r="RQ355"/>
      <c r="RR355"/>
      <c r="RS355"/>
      <c r="RT355"/>
      <c r="RU355"/>
      <c r="RV355"/>
      <c r="RW355"/>
      <c r="RX355"/>
      <c r="RY355"/>
      <c r="RZ355"/>
      <c r="SA355"/>
      <c r="SB355"/>
      <c r="SC355"/>
      <c r="SD355"/>
      <c r="SE355"/>
      <c r="SF355"/>
      <c r="SG355"/>
      <c r="SH355"/>
      <c r="SI355"/>
      <c r="SJ355"/>
      <c r="SK355"/>
      <c r="SL355"/>
      <c r="SM355"/>
      <c r="SN355"/>
      <c r="SO355"/>
      <c r="SP355"/>
      <c r="SQ355"/>
      <c r="SR355"/>
      <c r="SS355"/>
      <c r="ST355"/>
      <c r="SU355"/>
      <c r="SV355"/>
      <c r="SW355"/>
      <c r="SX355"/>
      <c r="SY355"/>
      <c r="SZ355"/>
      <c r="TA355"/>
      <c r="TB355"/>
      <c r="TC355"/>
      <c r="TD355"/>
      <c r="TE355"/>
      <c r="TF355"/>
      <c r="TG355"/>
      <c r="TH355"/>
      <c r="TI355"/>
      <c r="TJ355"/>
      <c r="TK355"/>
      <c r="TL355"/>
      <c r="TM355"/>
      <c r="TN355"/>
      <c r="TO355"/>
      <c r="TP355"/>
      <c r="TQ355"/>
      <c r="TR355"/>
      <c r="TS355"/>
      <c r="TT355"/>
      <c r="TU355"/>
      <c r="TV355"/>
      <c r="TW355"/>
      <c r="TX355"/>
      <c r="TY355"/>
      <c r="TZ355"/>
      <c r="UA355"/>
      <c r="UB355"/>
      <c r="UC355"/>
      <c r="UD355"/>
      <c r="UE355"/>
      <c r="UF355"/>
      <c r="UG355"/>
      <c r="UH355"/>
      <c r="UI355"/>
      <c r="UJ355"/>
      <c r="UK355"/>
      <c r="UL355"/>
      <c r="UM355"/>
      <c r="UN355"/>
      <c r="UO355"/>
      <c r="UP355"/>
      <c r="UQ355"/>
      <c r="UR355"/>
      <c r="US355"/>
      <c r="UT355"/>
      <c r="UU355"/>
      <c r="UV355"/>
      <c r="UW355"/>
      <c r="UX355"/>
      <c r="UY355"/>
      <c r="UZ355"/>
      <c r="VA355"/>
      <c r="VB355"/>
      <c r="VC355"/>
      <c r="VD355"/>
      <c r="VE355"/>
      <c r="VF355"/>
      <c r="VG355"/>
      <c r="VH355"/>
      <c r="VI355"/>
      <c r="VJ355"/>
      <c r="VK355"/>
      <c r="VL355"/>
      <c r="VM355"/>
      <c r="VN355"/>
      <c r="VO355"/>
      <c r="VP355"/>
      <c r="VQ355"/>
      <c r="VR355"/>
      <c r="VS355"/>
      <c r="VT355"/>
      <c r="VU355"/>
      <c r="VV355"/>
      <c r="VW355"/>
      <c r="VX355"/>
      <c r="VY355"/>
      <c r="VZ355"/>
      <c r="WA355"/>
      <c r="WB355"/>
      <c r="WC355"/>
      <c r="WD355"/>
      <c r="WE355"/>
      <c r="WF355"/>
      <c r="WG355"/>
      <c r="WH355"/>
      <c r="WI355"/>
      <c r="WJ355"/>
      <c r="WK355"/>
      <c r="WL355"/>
      <c r="WM355"/>
      <c r="WN355"/>
      <c r="WO355"/>
      <c r="WP355"/>
      <c r="WQ355"/>
      <c r="WR355"/>
      <c r="WS355"/>
      <c r="WT355"/>
      <c r="WU355"/>
      <c r="WV355"/>
      <c r="WW355"/>
      <c r="WX355"/>
      <c r="WY355"/>
      <c r="WZ355"/>
      <c r="XA355"/>
      <c r="XB355"/>
      <c r="XC355"/>
      <c r="XD355"/>
      <c r="XE355"/>
      <c r="XF355"/>
      <c r="XG355"/>
      <c r="XH355"/>
      <c r="XI355"/>
      <c r="XJ355"/>
      <c r="XK355"/>
      <c r="XL355"/>
      <c r="XM355"/>
      <c r="XN355"/>
      <c r="XO355"/>
      <c r="XP355"/>
      <c r="XQ355"/>
      <c r="XR355"/>
      <c r="XS355"/>
      <c r="XT355"/>
      <c r="XU355"/>
      <c r="XV355"/>
      <c r="XW355"/>
      <c r="XX355"/>
      <c r="XY355"/>
      <c r="XZ355"/>
      <c r="YA355"/>
      <c r="YB355"/>
      <c r="YC355"/>
      <c r="YD355"/>
      <c r="YE355"/>
      <c r="YF355"/>
      <c r="YG355"/>
      <c r="YH355"/>
      <c r="YI355"/>
      <c r="YJ355"/>
      <c r="YK355"/>
      <c r="YL355"/>
      <c r="YM355"/>
      <c r="YN355"/>
      <c r="YO355"/>
      <c r="YP355"/>
      <c r="YQ355"/>
      <c r="YR355"/>
      <c r="YS355"/>
      <c r="YT355"/>
      <c r="YU355"/>
      <c r="YV355"/>
      <c r="YW355"/>
      <c r="YX355"/>
      <c r="YY355"/>
      <c r="YZ355"/>
      <c r="ZA355"/>
      <c r="ZB355"/>
      <c r="ZC355"/>
      <c r="ZD355"/>
      <c r="ZE355"/>
      <c r="ZF355"/>
      <c r="ZG355"/>
      <c r="ZH355"/>
      <c r="ZI355"/>
      <c r="ZJ355"/>
      <c r="ZK355"/>
      <c r="ZL355"/>
      <c r="ZM355"/>
      <c r="ZN355"/>
      <c r="ZO355"/>
      <c r="ZP355"/>
      <c r="ZQ355"/>
      <c r="ZR355"/>
      <c r="ZS355"/>
      <c r="ZT355"/>
      <c r="ZU355"/>
      <c r="ZV355"/>
      <c r="ZW355"/>
      <c r="ZX355"/>
      <c r="ZY355"/>
      <c r="ZZ355"/>
    </row>
    <row r="356" spans="1:702" s="18" customFormat="1">
      <c r="A356" s="16" t="s">
        <v>175</v>
      </c>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c r="KT356"/>
      <c r="KU356"/>
      <c r="KV356"/>
      <c r="KW356"/>
      <c r="KX356"/>
      <c r="KY356"/>
      <c r="KZ356"/>
      <c r="LA356"/>
      <c r="LB356"/>
      <c r="LC356"/>
      <c r="LD356"/>
      <c r="LE356"/>
      <c r="LF356"/>
      <c r="LG356"/>
      <c r="LH356"/>
      <c r="LI356"/>
      <c r="LJ356"/>
      <c r="LK356"/>
      <c r="LL356"/>
      <c r="LM356"/>
      <c r="LN356"/>
      <c r="LO356"/>
      <c r="LP356"/>
      <c r="LQ356"/>
      <c r="LR356"/>
      <c r="LS356"/>
      <c r="LT356"/>
      <c r="LU356"/>
      <c r="LV356"/>
      <c r="LW356"/>
      <c r="LX356"/>
      <c r="LY356"/>
      <c r="LZ356"/>
      <c r="MA356"/>
      <c r="MB356"/>
      <c r="MC356"/>
      <c r="MD356"/>
      <c r="ME356"/>
      <c r="MF356"/>
      <c r="MG356"/>
      <c r="MH356"/>
      <c r="MI356"/>
      <c r="MJ356"/>
      <c r="MK356"/>
      <c r="ML356"/>
      <c r="MM356"/>
      <c r="MN356"/>
      <c r="MO356"/>
      <c r="MP356"/>
      <c r="MQ356"/>
      <c r="MR356"/>
      <c r="MS356"/>
      <c r="MT356"/>
      <c r="MU356"/>
      <c r="MV356"/>
      <c r="MW356"/>
      <c r="MX356"/>
      <c r="MY356"/>
      <c r="MZ356"/>
      <c r="NA356"/>
      <c r="NB356"/>
      <c r="NC356"/>
      <c r="ND356"/>
      <c r="NE356"/>
      <c r="NF356"/>
      <c r="NG356"/>
      <c r="NH356"/>
      <c r="NI356"/>
      <c r="NJ356"/>
      <c r="NK356"/>
      <c r="NL356"/>
      <c r="NM356"/>
      <c r="NN356"/>
      <c r="NO356"/>
      <c r="NP356"/>
      <c r="NQ356"/>
      <c r="NR356"/>
      <c r="NS356"/>
      <c r="NT356"/>
      <c r="NU356"/>
      <c r="NV356"/>
      <c r="NW356"/>
      <c r="NX356"/>
      <c r="NY356"/>
      <c r="NZ356"/>
      <c r="OA356"/>
      <c r="OB356"/>
      <c r="OC356"/>
      <c r="OD356"/>
      <c r="OE356"/>
      <c r="OF356"/>
      <c r="OG356"/>
      <c r="OH356"/>
      <c r="OI356"/>
      <c r="OJ356"/>
      <c r="OK356"/>
      <c r="OL356"/>
      <c r="OM356"/>
      <c r="ON356"/>
      <c r="OO356"/>
      <c r="OP356"/>
      <c r="OQ356"/>
      <c r="OR356"/>
      <c r="OS356"/>
      <c r="OT356"/>
      <c r="OU356"/>
      <c r="OV356"/>
      <c r="OW356"/>
      <c r="OX356"/>
      <c r="OY356"/>
      <c r="OZ356"/>
      <c r="PA356"/>
      <c r="PB356"/>
      <c r="PC356"/>
      <c r="PD356"/>
      <c r="PE356"/>
      <c r="PF356"/>
      <c r="PG356"/>
      <c r="PH356"/>
      <c r="PI356"/>
      <c r="PJ356"/>
      <c r="PK356"/>
      <c r="PL356"/>
      <c r="PM356"/>
      <c r="PN356"/>
      <c r="PO356"/>
      <c r="PP356"/>
      <c r="PQ356"/>
      <c r="PR356"/>
      <c r="PS356"/>
      <c r="PT356"/>
      <c r="PU356"/>
      <c r="PV356"/>
      <c r="PW356"/>
      <c r="PX356"/>
      <c r="PY356"/>
      <c r="PZ356"/>
      <c r="QA356"/>
      <c r="QB356"/>
      <c r="QC356"/>
      <c r="QD356"/>
      <c r="QE356"/>
      <c r="QF356"/>
      <c r="QG356"/>
      <c r="QH356"/>
      <c r="QI356"/>
      <c r="QJ356"/>
      <c r="QK356"/>
      <c r="QL356"/>
      <c r="QM356"/>
      <c r="QN356"/>
      <c r="QO356"/>
      <c r="QP356"/>
      <c r="QQ356"/>
      <c r="QR356"/>
      <c r="QS356"/>
      <c r="QT356"/>
      <c r="QU356"/>
      <c r="QV356"/>
      <c r="QW356"/>
      <c r="QX356"/>
      <c r="QY356"/>
      <c r="QZ356"/>
      <c r="RA356"/>
      <c r="RB356"/>
      <c r="RC356"/>
      <c r="RD356"/>
      <c r="RE356"/>
      <c r="RF356"/>
      <c r="RG356"/>
      <c r="RH356"/>
      <c r="RI356"/>
      <c r="RJ356"/>
      <c r="RK356"/>
      <c r="RL356"/>
      <c r="RM356"/>
      <c r="RN356"/>
      <c r="RO356"/>
      <c r="RP356"/>
      <c r="RQ356"/>
      <c r="RR356"/>
      <c r="RS356"/>
      <c r="RT356"/>
      <c r="RU356"/>
      <c r="RV356"/>
      <c r="RW356"/>
      <c r="RX356"/>
      <c r="RY356"/>
      <c r="RZ356"/>
      <c r="SA356"/>
      <c r="SB356"/>
      <c r="SC356"/>
      <c r="SD356"/>
      <c r="SE356"/>
      <c r="SF356"/>
      <c r="SG356"/>
      <c r="SH356"/>
      <c r="SI356"/>
      <c r="SJ356"/>
      <c r="SK356"/>
      <c r="SL356"/>
      <c r="SM356"/>
      <c r="SN356"/>
      <c r="SO356"/>
      <c r="SP356"/>
      <c r="SQ356"/>
      <c r="SR356"/>
      <c r="SS356"/>
      <c r="ST356"/>
      <c r="SU356"/>
      <c r="SV356"/>
      <c r="SW356"/>
      <c r="SX356"/>
      <c r="SY356"/>
      <c r="SZ356"/>
      <c r="TA356"/>
      <c r="TB356"/>
      <c r="TC356"/>
      <c r="TD356"/>
      <c r="TE356"/>
      <c r="TF356"/>
      <c r="TG356"/>
      <c r="TH356"/>
      <c r="TI356"/>
      <c r="TJ356"/>
      <c r="TK356"/>
      <c r="TL356"/>
      <c r="TM356"/>
      <c r="TN356"/>
      <c r="TO356"/>
      <c r="TP356"/>
      <c r="TQ356"/>
      <c r="TR356"/>
      <c r="TS356"/>
      <c r="TT356"/>
      <c r="TU356"/>
      <c r="TV356"/>
      <c r="TW356"/>
      <c r="TX356"/>
      <c r="TY356"/>
      <c r="TZ356"/>
      <c r="UA356"/>
      <c r="UB356"/>
      <c r="UC356"/>
      <c r="UD356"/>
      <c r="UE356"/>
      <c r="UF356"/>
      <c r="UG356"/>
      <c r="UH356"/>
      <c r="UI356"/>
      <c r="UJ356"/>
      <c r="UK356"/>
      <c r="UL356"/>
      <c r="UM356"/>
      <c r="UN356"/>
      <c r="UO356"/>
      <c r="UP356"/>
      <c r="UQ356"/>
      <c r="UR356"/>
      <c r="US356"/>
      <c r="UT356"/>
      <c r="UU356"/>
      <c r="UV356"/>
      <c r="UW356"/>
      <c r="UX356"/>
      <c r="UY356"/>
      <c r="UZ356"/>
      <c r="VA356"/>
      <c r="VB356"/>
      <c r="VC356"/>
      <c r="VD356"/>
      <c r="VE356"/>
      <c r="VF356"/>
      <c r="VG356"/>
      <c r="VH356"/>
      <c r="VI356"/>
      <c r="VJ356"/>
      <c r="VK356"/>
      <c r="VL356"/>
      <c r="VM356"/>
      <c r="VN356"/>
      <c r="VO356"/>
      <c r="VP356"/>
      <c r="VQ356"/>
      <c r="VR356"/>
      <c r="VS356"/>
      <c r="VT356"/>
      <c r="VU356"/>
      <c r="VV356"/>
      <c r="VW356"/>
      <c r="VX356"/>
      <c r="VY356"/>
      <c r="VZ356"/>
      <c r="WA356"/>
      <c r="WB356"/>
      <c r="WC356"/>
      <c r="WD356"/>
      <c r="WE356"/>
      <c r="WF356"/>
      <c r="WG356"/>
      <c r="WH356"/>
      <c r="WI356"/>
      <c r="WJ356"/>
      <c r="WK356"/>
      <c r="WL356"/>
      <c r="WM356"/>
      <c r="WN356"/>
      <c r="WO356"/>
      <c r="WP356"/>
      <c r="WQ356"/>
      <c r="WR356"/>
      <c r="WS356"/>
      <c r="WT356"/>
      <c r="WU356"/>
      <c r="WV356"/>
      <c r="WW356"/>
      <c r="WX356"/>
      <c r="WY356"/>
      <c r="WZ356"/>
      <c r="XA356"/>
      <c r="XB356"/>
      <c r="XC356"/>
      <c r="XD356"/>
      <c r="XE356"/>
      <c r="XF356"/>
      <c r="XG356"/>
      <c r="XH356"/>
      <c r="XI356"/>
      <c r="XJ356"/>
      <c r="XK356"/>
      <c r="XL356"/>
      <c r="XM356"/>
      <c r="XN356"/>
      <c r="XO356"/>
      <c r="XP356"/>
      <c r="XQ356"/>
      <c r="XR356"/>
      <c r="XS356"/>
      <c r="XT356"/>
      <c r="XU356"/>
      <c r="XV356"/>
      <c r="XW356"/>
      <c r="XX356"/>
      <c r="XY356"/>
      <c r="XZ356"/>
      <c r="YA356"/>
      <c r="YB356"/>
      <c r="YC356"/>
      <c r="YD356"/>
      <c r="YE356"/>
      <c r="YF356"/>
      <c r="YG356"/>
      <c r="YH356"/>
      <c r="YI356"/>
      <c r="YJ356"/>
      <c r="YK356"/>
      <c r="YL356"/>
      <c r="YM356"/>
      <c r="YN356"/>
      <c r="YO356"/>
      <c r="YP356"/>
      <c r="YQ356"/>
      <c r="YR356"/>
      <c r="YS356"/>
      <c r="YT356"/>
      <c r="YU356"/>
      <c r="YV356"/>
      <c r="YW356"/>
      <c r="YX356"/>
      <c r="YY356"/>
      <c r="YZ356"/>
      <c r="ZA356"/>
      <c r="ZB356"/>
      <c r="ZC356"/>
      <c r="ZD356"/>
      <c r="ZE356"/>
      <c r="ZF356"/>
      <c r="ZG356"/>
      <c r="ZH356"/>
      <c r="ZI356"/>
      <c r="ZJ356"/>
      <c r="ZK356"/>
      <c r="ZL356"/>
      <c r="ZM356"/>
      <c r="ZN356"/>
      <c r="ZO356"/>
      <c r="ZP356"/>
      <c r="ZQ356"/>
      <c r="ZR356"/>
      <c r="ZS356"/>
      <c r="ZT356"/>
      <c r="ZU356"/>
      <c r="ZV356"/>
      <c r="ZW356"/>
      <c r="ZX356"/>
      <c r="ZY356"/>
      <c r="ZZ356"/>
    </row>
    <row r="357" spans="1:702" s="18" customFormat="1">
      <c r="A357" s="16" t="s">
        <v>68</v>
      </c>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c r="KT357"/>
      <c r="KU357"/>
      <c r="KV357"/>
      <c r="KW357"/>
      <c r="KX357"/>
      <c r="KY357"/>
      <c r="KZ357"/>
      <c r="LA357"/>
      <c r="LB357"/>
      <c r="LC357"/>
      <c r="LD357"/>
      <c r="LE357"/>
      <c r="LF357"/>
      <c r="LG357"/>
      <c r="LH357"/>
      <c r="LI357"/>
      <c r="LJ357"/>
      <c r="LK357"/>
      <c r="LL357"/>
      <c r="LM357"/>
      <c r="LN357"/>
      <c r="LO357"/>
      <c r="LP357"/>
      <c r="LQ357"/>
      <c r="LR357"/>
      <c r="LS357"/>
      <c r="LT357"/>
      <c r="LU357"/>
      <c r="LV357"/>
      <c r="LW357"/>
      <c r="LX357"/>
      <c r="LY357"/>
      <c r="LZ357"/>
      <c r="MA357"/>
      <c r="MB357"/>
      <c r="MC357"/>
      <c r="MD357"/>
      <c r="ME357"/>
      <c r="MF357"/>
      <c r="MG357"/>
      <c r="MH357"/>
      <c r="MI357"/>
      <c r="MJ357"/>
      <c r="MK357"/>
      <c r="ML357"/>
      <c r="MM357"/>
      <c r="MN357"/>
      <c r="MO357"/>
      <c r="MP357"/>
      <c r="MQ357"/>
      <c r="MR357"/>
      <c r="MS357"/>
      <c r="MT357"/>
      <c r="MU357"/>
      <c r="MV357"/>
      <c r="MW357"/>
      <c r="MX357"/>
      <c r="MY357"/>
      <c r="MZ357"/>
      <c r="NA357"/>
      <c r="NB357"/>
      <c r="NC357"/>
      <c r="ND357"/>
      <c r="NE357"/>
      <c r="NF357"/>
      <c r="NG357"/>
      <c r="NH357"/>
      <c r="NI357"/>
      <c r="NJ357"/>
      <c r="NK357"/>
      <c r="NL357"/>
      <c r="NM357"/>
      <c r="NN357"/>
      <c r="NO357"/>
      <c r="NP357"/>
      <c r="NQ357"/>
      <c r="NR357"/>
      <c r="NS357"/>
      <c r="NT357"/>
      <c r="NU357"/>
      <c r="NV357"/>
      <c r="NW357"/>
      <c r="NX357"/>
      <c r="NY357"/>
      <c r="NZ357"/>
      <c r="OA357"/>
      <c r="OB357"/>
      <c r="OC357"/>
      <c r="OD357"/>
      <c r="OE357"/>
      <c r="OF357"/>
      <c r="OG357"/>
      <c r="OH357"/>
      <c r="OI357"/>
      <c r="OJ357"/>
      <c r="OK357"/>
      <c r="OL357"/>
      <c r="OM357"/>
      <c r="ON357"/>
      <c r="OO357"/>
      <c r="OP357"/>
      <c r="OQ357"/>
      <c r="OR357"/>
      <c r="OS357"/>
      <c r="OT357"/>
      <c r="OU357"/>
      <c r="OV357"/>
      <c r="OW357"/>
      <c r="OX357"/>
      <c r="OY357"/>
      <c r="OZ357"/>
      <c r="PA357"/>
      <c r="PB357"/>
      <c r="PC357"/>
      <c r="PD357"/>
      <c r="PE357"/>
      <c r="PF357"/>
      <c r="PG357"/>
      <c r="PH357"/>
      <c r="PI357"/>
      <c r="PJ357"/>
      <c r="PK357"/>
      <c r="PL357"/>
      <c r="PM357"/>
      <c r="PN357"/>
      <c r="PO357"/>
      <c r="PP357"/>
      <c r="PQ357"/>
      <c r="PR357"/>
      <c r="PS357"/>
      <c r="PT357"/>
      <c r="PU357"/>
      <c r="PV357"/>
      <c r="PW357"/>
      <c r="PX357"/>
      <c r="PY357"/>
      <c r="PZ357"/>
      <c r="QA357"/>
      <c r="QB357"/>
      <c r="QC357"/>
      <c r="QD357"/>
      <c r="QE357"/>
      <c r="QF357"/>
      <c r="QG357"/>
      <c r="QH357"/>
      <c r="QI357"/>
      <c r="QJ357"/>
      <c r="QK357"/>
      <c r="QL357"/>
      <c r="QM357"/>
      <c r="QN357"/>
      <c r="QO357"/>
      <c r="QP357"/>
      <c r="QQ357"/>
      <c r="QR357"/>
      <c r="QS357"/>
      <c r="QT357"/>
      <c r="QU357"/>
      <c r="QV357"/>
      <c r="QW357"/>
      <c r="QX357"/>
      <c r="QY357"/>
      <c r="QZ357"/>
      <c r="RA357"/>
      <c r="RB357"/>
      <c r="RC357"/>
      <c r="RD357"/>
      <c r="RE357"/>
      <c r="RF357"/>
      <c r="RG357"/>
      <c r="RH357"/>
      <c r="RI357"/>
      <c r="RJ357"/>
      <c r="RK357"/>
      <c r="RL357"/>
      <c r="RM357"/>
      <c r="RN357"/>
      <c r="RO357"/>
      <c r="RP357"/>
      <c r="RQ357"/>
      <c r="RR357"/>
      <c r="RS357"/>
      <c r="RT357"/>
      <c r="RU357"/>
      <c r="RV357"/>
      <c r="RW357"/>
      <c r="RX357"/>
      <c r="RY357"/>
      <c r="RZ357"/>
      <c r="SA357"/>
      <c r="SB357"/>
      <c r="SC357"/>
      <c r="SD357"/>
      <c r="SE357"/>
      <c r="SF357"/>
      <c r="SG357"/>
      <c r="SH357"/>
      <c r="SI357"/>
      <c r="SJ357"/>
      <c r="SK357"/>
      <c r="SL357"/>
      <c r="SM357"/>
      <c r="SN357"/>
      <c r="SO357"/>
      <c r="SP357"/>
      <c r="SQ357"/>
      <c r="SR357"/>
      <c r="SS357"/>
      <c r="ST357"/>
      <c r="SU357"/>
      <c r="SV357"/>
      <c r="SW357"/>
      <c r="SX357"/>
      <c r="SY357"/>
      <c r="SZ357"/>
      <c r="TA357"/>
      <c r="TB357"/>
      <c r="TC357"/>
      <c r="TD357"/>
      <c r="TE357"/>
      <c r="TF357"/>
      <c r="TG357"/>
      <c r="TH357"/>
      <c r="TI357"/>
      <c r="TJ357"/>
      <c r="TK357"/>
      <c r="TL357"/>
      <c r="TM357"/>
      <c r="TN357"/>
      <c r="TO357"/>
      <c r="TP357"/>
      <c r="TQ357"/>
      <c r="TR357"/>
      <c r="TS357"/>
      <c r="TT357"/>
      <c r="TU357"/>
      <c r="TV357"/>
      <c r="TW357"/>
      <c r="TX357"/>
      <c r="TY357"/>
      <c r="TZ357"/>
      <c r="UA357"/>
      <c r="UB357"/>
      <c r="UC357"/>
      <c r="UD357"/>
      <c r="UE357"/>
      <c r="UF357"/>
      <c r="UG357"/>
      <c r="UH357"/>
      <c r="UI357"/>
      <c r="UJ357"/>
      <c r="UK357"/>
      <c r="UL357"/>
      <c r="UM357"/>
      <c r="UN357"/>
      <c r="UO357"/>
      <c r="UP357"/>
      <c r="UQ357"/>
      <c r="UR357"/>
      <c r="US357"/>
      <c r="UT357"/>
      <c r="UU357"/>
      <c r="UV357"/>
      <c r="UW357"/>
      <c r="UX357"/>
      <c r="UY357"/>
      <c r="UZ357"/>
      <c r="VA357"/>
      <c r="VB357"/>
      <c r="VC357"/>
      <c r="VD357"/>
      <c r="VE357"/>
      <c r="VF357"/>
      <c r="VG357"/>
      <c r="VH357"/>
      <c r="VI357"/>
      <c r="VJ357"/>
      <c r="VK357"/>
      <c r="VL357"/>
      <c r="VM357"/>
      <c r="VN357"/>
      <c r="VO357"/>
      <c r="VP357"/>
      <c r="VQ357"/>
      <c r="VR357"/>
      <c r="VS357"/>
      <c r="VT357"/>
      <c r="VU357"/>
      <c r="VV357"/>
      <c r="VW357"/>
      <c r="VX357"/>
      <c r="VY357"/>
      <c r="VZ357"/>
      <c r="WA357"/>
      <c r="WB357"/>
      <c r="WC357"/>
      <c r="WD357"/>
      <c r="WE357"/>
      <c r="WF357"/>
      <c r="WG357"/>
      <c r="WH357"/>
      <c r="WI357"/>
      <c r="WJ357"/>
      <c r="WK357"/>
      <c r="WL357"/>
      <c r="WM357"/>
      <c r="WN357"/>
      <c r="WO357"/>
      <c r="WP357"/>
      <c r="WQ357"/>
      <c r="WR357"/>
      <c r="WS357"/>
      <c r="WT357"/>
      <c r="WU357"/>
      <c r="WV357"/>
      <c r="WW357"/>
      <c r="WX357"/>
      <c r="WY357"/>
      <c r="WZ357"/>
      <c r="XA357"/>
      <c r="XB357"/>
      <c r="XC357"/>
      <c r="XD357"/>
      <c r="XE357"/>
      <c r="XF357"/>
      <c r="XG357"/>
      <c r="XH357"/>
      <c r="XI357"/>
      <c r="XJ357"/>
      <c r="XK357"/>
      <c r="XL357"/>
      <c r="XM357"/>
      <c r="XN357"/>
      <c r="XO357"/>
      <c r="XP357"/>
      <c r="XQ357"/>
      <c r="XR357"/>
      <c r="XS357"/>
      <c r="XT357"/>
      <c r="XU357"/>
      <c r="XV357"/>
      <c r="XW357"/>
      <c r="XX357"/>
      <c r="XY357"/>
      <c r="XZ357"/>
      <c r="YA357"/>
      <c r="YB357"/>
      <c r="YC357"/>
      <c r="YD357"/>
      <c r="YE357"/>
      <c r="YF357"/>
      <c r="YG357"/>
      <c r="YH357"/>
      <c r="YI357"/>
      <c r="YJ357"/>
      <c r="YK357"/>
      <c r="YL357"/>
      <c r="YM357"/>
      <c r="YN357"/>
      <c r="YO357"/>
      <c r="YP357"/>
      <c r="YQ357"/>
      <c r="YR357"/>
      <c r="YS357"/>
      <c r="YT357"/>
      <c r="YU357"/>
      <c r="YV357"/>
      <c r="YW357"/>
      <c r="YX357"/>
      <c r="YY357"/>
      <c r="YZ357"/>
      <c r="ZA357"/>
      <c r="ZB357"/>
      <c r="ZC357"/>
      <c r="ZD357"/>
      <c r="ZE357"/>
      <c r="ZF357"/>
      <c r="ZG357"/>
      <c r="ZH357"/>
      <c r="ZI357"/>
      <c r="ZJ357"/>
      <c r="ZK357"/>
      <c r="ZL357"/>
      <c r="ZM357"/>
      <c r="ZN357"/>
      <c r="ZO357"/>
      <c r="ZP357"/>
      <c r="ZQ357"/>
      <c r="ZR357"/>
      <c r="ZS357"/>
      <c r="ZT357"/>
      <c r="ZU357"/>
      <c r="ZV357"/>
      <c r="ZW357"/>
      <c r="ZX357"/>
      <c r="ZY357"/>
      <c r="ZZ357"/>
    </row>
    <row r="358" spans="1:702" s="18" customFormat="1">
      <c r="A358" s="16" t="s">
        <v>69</v>
      </c>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c r="KT358"/>
      <c r="KU358"/>
      <c r="KV358"/>
      <c r="KW358"/>
      <c r="KX358"/>
      <c r="KY358"/>
      <c r="KZ358"/>
      <c r="LA358"/>
      <c r="LB358"/>
      <c r="LC358"/>
      <c r="LD358"/>
      <c r="LE358"/>
      <c r="LF358"/>
      <c r="LG358"/>
      <c r="LH358"/>
      <c r="LI358"/>
      <c r="LJ358"/>
      <c r="LK358"/>
      <c r="LL358"/>
      <c r="LM358"/>
      <c r="LN358"/>
      <c r="LO358"/>
      <c r="LP358"/>
      <c r="LQ358"/>
      <c r="LR358"/>
      <c r="LS358"/>
      <c r="LT358"/>
      <c r="LU358"/>
      <c r="LV358"/>
      <c r="LW358"/>
      <c r="LX358"/>
      <c r="LY358"/>
      <c r="LZ358"/>
      <c r="MA358"/>
      <c r="MB358"/>
      <c r="MC358"/>
      <c r="MD358"/>
      <c r="ME358"/>
      <c r="MF358"/>
      <c r="MG358"/>
      <c r="MH358"/>
      <c r="MI358"/>
      <c r="MJ358"/>
      <c r="MK358"/>
      <c r="ML358"/>
      <c r="MM358"/>
      <c r="MN358"/>
      <c r="MO358"/>
      <c r="MP358"/>
      <c r="MQ358"/>
      <c r="MR358"/>
      <c r="MS358"/>
      <c r="MT358"/>
      <c r="MU358"/>
      <c r="MV358"/>
      <c r="MW358"/>
      <c r="MX358"/>
      <c r="MY358"/>
      <c r="MZ358"/>
      <c r="NA358"/>
      <c r="NB358"/>
      <c r="NC358"/>
      <c r="ND358"/>
      <c r="NE358"/>
      <c r="NF358"/>
      <c r="NG358"/>
      <c r="NH358"/>
      <c r="NI358"/>
      <c r="NJ358"/>
      <c r="NK358"/>
      <c r="NL358"/>
      <c r="NM358"/>
      <c r="NN358"/>
      <c r="NO358"/>
      <c r="NP358"/>
      <c r="NQ358"/>
      <c r="NR358"/>
      <c r="NS358"/>
      <c r="NT358"/>
      <c r="NU358"/>
      <c r="NV358"/>
      <c r="NW358"/>
      <c r="NX358"/>
      <c r="NY358"/>
      <c r="NZ358"/>
      <c r="OA358"/>
      <c r="OB358"/>
      <c r="OC358"/>
      <c r="OD358"/>
      <c r="OE358"/>
      <c r="OF358"/>
      <c r="OG358"/>
      <c r="OH358"/>
      <c r="OI358"/>
      <c r="OJ358"/>
      <c r="OK358"/>
      <c r="OL358"/>
      <c r="OM358"/>
      <c r="ON358"/>
      <c r="OO358"/>
      <c r="OP358"/>
      <c r="OQ358"/>
      <c r="OR358"/>
      <c r="OS358"/>
      <c r="OT358"/>
      <c r="OU358"/>
      <c r="OV358"/>
      <c r="OW358"/>
      <c r="OX358"/>
      <c r="OY358"/>
      <c r="OZ358"/>
      <c r="PA358"/>
      <c r="PB358"/>
      <c r="PC358"/>
      <c r="PD358"/>
      <c r="PE358"/>
      <c r="PF358"/>
      <c r="PG358"/>
      <c r="PH358"/>
      <c r="PI358"/>
      <c r="PJ358"/>
      <c r="PK358"/>
      <c r="PL358"/>
      <c r="PM358"/>
      <c r="PN358"/>
      <c r="PO358"/>
      <c r="PP358"/>
      <c r="PQ358"/>
      <c r="PR358"/>
      <c r="PS358"/>
      <c r="PT358"/>
      <c r="PU358"/>
      <c r="PV358"/>
      <c r="PW358"/>
      <c r="PX358"/>
      <c r="PY358"/>
      <c r="PZ358"/>
      <c r="QA358"/>
      <c r="QB358"/>
      <c r="QC358"/>
      <c r="QD358"/>
      <c r="QE358"/>
      <c r="QF358"/>
      <c r="QG358"/>
      <c r="QH358"/>
      <c r="QI358"/>
      <c r="QJ358"/>
      <c r="QK358"/>
      <c r="QL358"/>
      <c r="QM358"/>
      <c r="QN358"/>
      <c r="QO358"/>
      <c r="QP358"/>
      <c r="QQ358"/>
      <c r="QR358"/>
      <c r="QS358"/>
      <c r="QT358"/>
      <c r="QU358"/>
      <c r="QV358"/>
      <c r="QW358"/>
      <c r="QX358"/>
      <c r="QY358"/>
      <c r="QZ358"/>
      <c r="RA358"/>
      <c r="RB358"/>
      <c r="RC358"/>
      <c r="RD358"/>
      <c r="RE358"/>
      <c r="RF358"/>
      <c r="RG358"/>
      <c r="RH358"/>
      <c r="RI358"/>
      <c r="RJ358"/>
      <c r="RK358"/>
      <c r="RL358"/>
      <c r="RM358"/>
      <c r="RN358"/>
      <c r="RO358"/>
      <c r="RP358"/>
      <c r="RQ358"/>
      <c r="RR358"/>
      <c r="RS358"/>
      <c r="RT358"/>
      <c r="RU358"/>
      <c r="RV358"/>
      <c r="RW358"/>
      <c r="RX358"/>
      <c r="RY358"/>
      <c r="RZ358"/>
      <c r="SA358"/>
      <c r="SB358"/>
      <c r="SC358"/>
      <c r="SD358"/>
      <c r="SE358"/>
      <c r="SF358"/>
      <c r="SG358"/>
      <c r="SH358"/>
      <c r="SI358"/>
      <c r="SJ358"/>
      <c r="SK358"/>
      <c r="SL358"/>
      <c r="SM358"/>
      <c r="SN358"/>
      <c r="SO358"/>
      <c r="SP358"/>
      <c r="SQ358"/>
      <c r="SR358"/>
      <c r="SS358"/>
      <c r="ST358"/>
      <c r="SU358"/>
      <c r="SV358"/>
      <c r="SW358"/>
      <c r="SX358"/>
      <c r="SY358"/>
      <c r="SZ358"/>
      <c r="TA358"/>
      <c r="TB358"/>
      <c r="TC358"/>
      <c r="TD358"/>
      <c r="TE358"/>
      <c r="TF358"/>
      <c r="TG358"/>
      <c r="TH358"/>
      <c r="TI358"/>
      <c r="TJ358"/>
      <c r="TK358"/>
      <c r="TL358"/>
      <c r="TM358"/>
      <c r="TN358"/>
      <c r="TO358"/>
      <c r="TP358"/>
      <c r="TQ358"/>
      <c r="TR358"/>
      <c r="TS358"/>
      <c r="TT358"/>
      <c r="TU358"/>
      <c r="TV358"/>
      <c r="TW358"/>
      <c r="TX358"/>
      <c r="TY358"/>
      <c r="TZ358"/>
      <c r="UA358"/>
      <c r="UB358"/>
      <c r="UC358"/>
      <c r="UD358"/>
      <c r="UE358"/>
      <c r="UF358"/>
      <c r="UG358"/>
      <c r="UH358"/>
      <c r="UI358"/>
      <c r="UJ358"/>
      <c r="UK358"/>
      <c r="UL358"/>
      <c r="UM358"/>
      <c r="UN358"/>
      <c r="UO358"/>
      <c r="UP358"/>
      <c r="UQ358"/>
      <c r="UR358"/>
      <c r="US358"/>
      <c r="UT358"/>
      <c r="UU358"/>
      <c r="UV358"/>
      <c r="UW358"/>
      <c r="UX358"/>
      <c r="UY358"/>
      <c r="UZ358"/>
      <c r="VA358"/>
      <c r="VB358"/>
      <c r="VC358"/>
      <c r="VD358"/>
      <c r="VE358"/>
      <c r="VF358"/>
      <c r="VG358"/>
      <c r="VH358"/>
      <c r="VI358"/>
      <c r="VJ358"/>
      <c r="VK358"/>
      <c r="VL358"/>
      <c r="VM358"/>
      <c r="VN358"/>
      <c r="VO358"/>
      <c r="VP358"/>
      <c r="VQ358"/>
      <c r="VR358"/>
      <c r="VS358"/>
      <c r="VT358"/>
      <c r="VU358"/>
      <c r="VV358"/>
      <c r="VW358"/>
      <c r="VX358"/>
      <c r="VY358"/>
      <c r="VZ358"/>
      <c r="WA358"/>
      <c r="WB358"/>
      <c r="WC358"/>
      <c r="WD358"/>
      <c r="WE358"/>
      <c r="WF358"/>
      <c r="WG358"/>
      <c r="WH358"/>
      <c r="WI358"/>
      <c r="WJ358"/>
      <c r="WK358"/>
      <c r="WL358"/>
      <c r="WM358"/>
      <c r="WN358"/>
      <c r="WO358"/>
      <c r="WP358"/>
      <c r="WQ358"/>
      <c r="WR358"/>
      <c r="WS358"/>
      <c r="WT358"/>
      <c r="WU358"/>
      <c r="WV358"/>
      <c r="WW358"/>
      <c r="WX358"/>
      <c r="WY358"/>
      <c r="WZ358"/>
      <c r="XA358"/>
      <c r="XB358"/>
      <c r="XC358"/>
      <c r="XD358"/>
      <c r="XE358"/>
      <c r="XF358"/>
      <c r="XG358"/>
      <c r="XH358"/>
      <c r="XI358"/>
      <c r="XJ358"/>
      <c r="XK358"/>
      <c r="XL358"/>
      <c r="XM358"/>
      <c r="XN358"/>
      <c r="XO358"/>
      <c r="XP358"/>
      <c r="XQ358"/>
      <c r="XR358"/>
      <c r="XS358"/>
      <c r="XT358"/>
      <c r="XU358"/>
      <c r="XV358"/>
      <c r="XW358"/>
      <c r="XX358"/>
      <c r="XY358"/>
      <c r="XZ358"/>
      <c r="YA358"/>
      <c r="YB358"/>
      <c r="YC358"/>
      <c r="YD358"/>
      <c r="YE358"/>
      <c r="YF358"/>
      <c r="YG358"/>
      <c r="YH358"/>
      <c r="YI358"/>
      <c r="YJ358"/>
      <c r="YK358"/>
      <c r="YL358"/>
      <c r="YM358"/>
      <c r="YN358"/>
      <c r="YO358"/>
      <c r="YP358"/>
      <c r="YQ358"/>
      <c r="YR358"/>
      <c r="YS358"/>
      <c r="YT358"/>
      <c r="YU358"/>
      <c r="YV358"/>
      <c r="YW358"/>
      <c r="YX358"/>
      <c r="YY358"/>
      <c r="YZ358"/>
      <c r="ZA358"/>
      <c r="ZB358"/>
      <c r="ZC358"/>
      <c r="ZD358"/>
      <c r="ZE358"/>
      <c r="ZF358"/>
      <c r="ZG358"/>
      <c r="ZH358"/>
      <c r="ZI358"/>
      <c r="ZJ358"/>
      <c r="ZK358"/>
      <c r="ZL358"/>
      <c r="ZM358"/>
      <c r="ZN358"/>
      <c r="ZO358"/>
      <c r="ZP358"/>
      <c r="ZQ358"/>
      <c r="ZR358"/>
      <c r="ZS358"/>
      <c r="ZT358"/>
      <c r="ZU358"/>
      <c r="ZV358"/>
      <c r="ZW358"/>
      <c r="ZX358"/>
      <c r="ZY358"/>
      <c r="ZZ358"/>
    </row>
    <row r="359" spans="1:702" s="18" customFormat="1">
      <c r="A359" s="16" t="s">
        <v>189</v>
      </c>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c r="KT359"/>
      <c r="KU359"/>
      <c r="KV359"/>
      <c r="KW359"/>
      <c r="KX359"/>
      <c r="KY359"/>
      <c r="KZ359"/>
      <c r="LA359"/>
      <c r="LB359"/>
      <c r="LC359"/>
      <c r="LD359"/>
      <c r="LE359"/>
      <c r="LF359"/>
      <c r="LG359"/>
      <c r="LH359"/>
      <c r="LI359"/>
      <c r="LJ359"/>
      <c r="LK359"/>
      <c r="LL359"/>
      <c r="LM359"/>
      <c r="LN359"/>
      <c r="LO359"/>
      <c r="LP359"/>
      <c r="LQ359"/>
      <c r="LR359"/>
      <c r="LS359"/>
      <c r="LT359"/>
      <c r="LU359"/>
      <c r="LV359"/>
      <c r="LW359"/>
      <c r="LX359"/>
      <c r="LY359"/>
      <c r="LZ359"/>
      <c r="MA359"/>
      <c r="MB359"/>
      <c r="MC359"/>
      <c r="MD359"/>
      <c r="ME359"/>
      <c r="MF359"/>
      <c r="MG359"/>
      <c r="MH359"/>
      <c r="MI359"/>
      <c r="MJ359"/>
      <c r="MK359"/>
      <c r="ML359"/>
      <c r="MM359"/>
      <c r="MN359"/>
      <c r="MO359"/>
      <c r="MP359"/>
      <c r="MQ359"/>
      <c r="MR359"/>
      <c r="MS359"/>
      <c r="MT359"/>
      <c r="MU359"/>
      <c r="MV359"/>
      <c r="MW359"/>
      <c r="MX359"/>
      <c r="MY359"/>
      <c r="MZ359"/>
      <c r="NA359"/>
      <c r="NB359"/>
      <c r="NC359"/>
      <c r="ND359"/>
      <c r="NE359"/>
      <c r="NF359"/>
      <c r="NG359"/>
      <c r="NH359"/>
      <c r="NI359"/>
      <c r="NJ359"/>
      <c r="NK359"/>
      <c r="NL359"/>
      <c r="NM359"/>
      <c r="NN359"/>
      <c r="NO359"/>
      <c r="NP359"/>
      <c r="NQ359"/>
      <c r="NR359"/>
      <c r="NS359"/>
      <c r="NT359"/>
      <c r="NU359"/>
      <c r="NV359"/>
      <c r="NW359"/>
      <c r="NX359"/>
      <c r="NY359"/>
      <c r="NZ359"/>
      <c r="OA359"/>
      <c r="OB359"/>
      <c r="OC359"/>
      <c r="OD359"/>
      <c r="OE359"/>
      <c r="OF359"/>
      <c r="OG359"/>
      <c r="OH359"/>
      <c r="OI359"/>
      <c r="OJ359"/>
      <c r="OK359"/>
      <c r="OL359"/>
      <c r="OM359"/>
      <c r="ON359"/>
      <c r="OO359"/>
      <c r="OP359"/>
      <c r="OQ359"/>
      <c r="OR359"/>
      <c r="OS359"/>
      <c r="OT359"/>
      <c r="OU359"/>
      <c r="OV359"/>
      <c r="OW359"/>
      <c r="OX359"/>
      <c r="OY359"/>
      <c r="OZ359"/>
      <c r="PA359"/>
      <c r="PB359"/>
      <c r="PC359"/>
      <c r="PD359"/>
      <c r="PE359"/>
      <c r="PF359"/>
      <c r="PG359"/>
      <c r="PH359"/>
      <c r="PI359"/>
      <c r="PJ359"/>
      <c r="PK359"/>
      <c r="PL359"/>
      <c r="PM359"/>
      <c r="PN359"/>
      <c r="PO359"/>
      <c r="PP359"/>
      <c r="PQ359"/>
      <c r="PR359"/>
      <c r="PS359"/>
      <c r="PT359"/>
      <c r="PU359"/>
      <c r="PV359"/>
      <c r="PW359"/>
      <c r="PX359"/>
      <c r="PY359"/>
      <c r="PZ359"/>
      <c r="QA359"/>
      <c r="QB359"/>
      <c r="QC359"/>
      <c r="QD359"/>
      <c r="QE359"/>
      <c r="QF359"/>
      <c r="QG359"/>
      <c r="QH359"/>
      <c r="QI359"/>
      <c r="QJ359"/>
      <c r="QK359"/>
      <c r="QL359"/>
      <c r="QM359"/>
      <c r="QN359"/>
      <c r="QO359"/>
      <c r="QP359"/>
      <c r="QQ359"/>
      <c r="QR359"/>
      <c r="QS359"/>
      <c r="QT359"/>
      <c r="QU359"/>
      <c r="QV359"/>
      <c r="QW359"/>
      <c r="QX359"/>
      <c r="QY359"/>
      <c r="QZ359"/>
      <c r="RA359"/>
      <c r="RB359"/>
      <c r="RC359"/>
      <c r="RD359"/>
      <c r="RE359"/>
      <c r="RF359"/>
      <c r="RG359"/>
      <c r="RH359"/>
      <c r="RI359"/>
      <c r="RJ359"/>
      <c r="RK359"/>
      <c r="RL359"/>
      <c r="RM359"/>
      <c r="RN359"/>
      <c r="RO359"/>
      <c r="RP359"/>
      <c r="RQ359"/>
      <c r="RR359"/>
      <c r="RS359"/>
      <c r="RT359"/>
      <c r="RU359"/>
      <c r="RV359"/>
      <c r="RW359"/>
      <c r="RX359"/>
      <c r="RY359"/>
      <c r="RZ359"/>
      <c r="SA359"/>
      <c r="SB359"/>
      <c r="SC359"/>
      <c r="SD359"/>
      <c r="SE359"/>
      <c r="SF359"/>
      <c r="SG359"/>
      <c r="SH359"/>
      <c r="SI359"/>
      <c r="SJ359"/>
      <c r="SK359"/>
      <c r="SL359"/>
      <c r="SM359"/>
      <c r="SN359"/>
      <c r="SO359"/>
      <c r="SP359"/>
      <c r="SQ359"/>
      <c r="SR359"/>
      <c r="SS359"/>
      <c r="ST359"/>
      <c r="SU359"/>
      <c r="SV359"/>
      <c r="SW359"/>
      <c r="SX359"/>
      <c r="SY359"/>
      <c r="SZ359"/>
      <c r="TA359"/>
      <c r="TB359"/>
      <c r="TC359"/>
      <c r="TD359"/>
      <c r="TE359"/>
      <c r="TF359"/>
      <c r="TG359"/>
      <c r="TH359"/>
      <c r="TI359"/>
      <c r="TJ359"/>
      <c r="TK359"/>
      <c r="TL359"/>
      <c r="TM359"/>
      <c r="TN359"/>
      <c r="TO359"/>
      <c r="TP359"/>
      <c r="TQ359"/>
      <c r="TR359"/>
      <c r="TS359"/>
      <c r="TT359"/>
      <c r="TU359"/>
      <c r="TV359"/>
      <c r="TW359"/>
      <c r="TX359"/>
      <c r="TY359"/>
      <c r="TZ359"/>
      <c r="UA359"/>
      <c r="UB359"/>
      <c r="UC359"/>
      <c r="UD359"/>
      <c r="UE359"/>
      <c r="UF359"/>
      <c r="UG359"/>
      <c r="UH359"/>
      <c r="UI359"/>
      <c r="UJ359"/>
      <c r="UK359"/>
      <c r="UL359"/>
      <c r="UM359"/>
      <c r="UN359"/>
      <c r="UO359"/>
      <c r="UP359"/>
      <c r="UQ359"/>
      <c r="UR359"/>
      <c r="US359"/>
      <c r="UT359"/>
      <c r="UU359"/>
      <c r="UV359"/>
      <c r="UW359"/>
      <c r="UX359"/>
      <c r="UY359"/>
      <c r="UZ359"/>
      <c r="VA359"/>
      <c r="VB359"/>
      <c r="VC359"/>
      <c r="VD359"/>
      <c r="VE359"/>
      <c r="VF359"/>
      <c r="VG359"/>
      <c r="VH359"/>
      <c r="VI359"/>
      <c r="VJ359"/>
      <c r="VK359"/>
      <c r="VL359"/>
      <c r="VM359"/>
      <c r="VN359"/>
      <c r="VO359"/>
      <c r="VP359"/>
      <c r="VQ359"/>
      <c r="VR359"/>
      <c r="VS359"/>
      <c r="VT359"/>
      <c r="VU359"/>
      <c r="VV359"/>
      <c r="VW359"/>
      <c r="VX359"/>
      <c r="VY359"/>
      <c r="VZ359"/>
      <c r="WA359"/>
      <c r="WB359"/>
      <c r="WC359"/>
      <c r="WD359"/>
      <c r="WE359"/>
      <c r="WF359"/>
      <c r="WG359"/>
      <c r="WH359"/>
      <c r="WI359"/>
      <c r="WJ359"/>
      <c r="WK359"/>
      <c r="WL359"/>
      <c r="WM359"/>
      <c r="WN359"/>
      <c r="WO359"/>
      <c r="WP359"/>
      <c r="WQ359"/>
      <c r="WR359"/>
      <c r="WS359"/>
      <c r="WT359"/>
      <c r="WU359"/>
      <c r="WV359"/>
      <c r="WW359"/>
      <c r="WX359"/>
      <c r="WY359"/>
      <c r="WZ359"/>
      <c r="XA359"/>
      <c r="XB359"/>
      <c r="XC359"/>
      <c r="XD359"/>
      <c r="XE359"/>
      <c r="XF359"/>
      <c r="XG359"/>
      <c r="XH359"/>
      <c r="XI359"/>
      <c r="XJ359"/>
      <c r="XK359"/>
      <c r="XL359"/>
      <c r="XM359"/>
      <c r="XN359"/>
      <c r="XO359"/>
      <c r="XP359"/>
      <c r="XQ359"/>
      <c r="XR359"/>
      <c r="XS359"/>
      <c r="XT359"/>
      <c r="XU359"/>
      <c r="XV359"/>
      <c r="XW359"/>
      <c r="XX359"/>
      <c r="XY359"/>
      <c r="XZ359"/>
      <c r="YA359"/>
      <c r="YB359"/>
      <c r="YC359"/>
      <c r="YD359"/>
      <c r="YE359"/>
      <c r="YF359"/>
      <c r="YG359"/>
      <c r="YH359"/>
      <c r="YI359"/>
      <c r="YJ359"/>
      <c r="YK359"/>
      <c r="YL359"/>
      <c r="YM359"/>
      <c r="YN359"/>
      <c r="YO359"/>
      <c r="YP359"/>
      <c r="YQ359"/>
      <c r="YR359"/>
      <c r="YS359"/>
      <c r="YT359"/>
      <c r="YU359"/>
      <c r="YV359"/>
      <c r="YW359"/>
      <c r="YX359"/>
      <c r="YY359"/>
      <c r="YZ359"/>
      <c r="ZA359"/>
      <c r="ZB359"/>
      <c r="ZC359"/>
      <c r="ZD359"/>
      <c r="ZE359"/>
      <c r="ZF359"/>
      <c r="ZG359"/>
      <c r="ZH359"/>
      <c r="ZI359"/>
      <c r="ZJ359"/>
      <c r="ZK359"/>
      <c r="ZL359"/>
      <c r="ZM359"/>
      <c r="ZN359"/>
      <c r="ZO359"/>
      <c r="ZP359"/>
      <c r="ZQ359"/>
      <c r="ZR359"/>
      <c r="ZS359"/>
      <c r="ZT359"/>
      <c r="ZU359"/>
      <c r="ZV359"/>
      <c r="ZW359"/>
      <c r="ZX359"/>
      <c r="ZY359"/>
      <c r="ZZ359"/>
    </row>
    <row r="360" spans="1:702" s="18" customFormat="1">
      <c r="A360" s="63" t="s">
        <v>326</v>
      </c>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c r="KT360"/>
      <c r="KU360"/>
      <c r="KV360"/>
      <c r="KW360"/>
      <c r="KX360"/>
      <c r="KY360"/>
      <c r="KZ360"/>
      <c r="LA360"/>
      <c r="LB360"/>
      <c r="LC360"/>
      <c r="LD360"/>
      <c r="LE360"/>
      <c r="LF360"/>
      <c r="LG360"/>
      <c r="LH360"/>
      <c r="LI360"/>
      <c r="LJ360"/>
      <c r="LK360"/>
      <c r="LL360"/>
      <c r="LM360"/>
      <c r="LN360"/>
      <c r="LO360"/>
      <c r="LP360"/>
      <c r="LQ360"/>
      <c r="LR360"/>
      <c r="LS360"/>
      <c r="LT360"/>
      <c r="LU360"/>
      <c r="LV360"/>
      <c r="LW360"/>
      <c r="LX360"/>
      <c r="LY360"/>
      <c r="LZ360"/>
      <c r="MA360"/>
      <c r="MB360"/>
      <c r="MC360"/>
      <c r="MD360"/>
      <c r="ME360"/>
      <c r="MF360"/>
      <c r="MG360"/>
      <c r="MH360"/>
      <c r="MI360"/>
      <c r="MJ360"/>
      <c r="MK360"/>
      <c r="ML360"/>
      <c r="MM360"/>
      <c r="MN360"/>
      <c r="MO360"/>
      <c r="MP360"/>
      <c r="MQ360"/>
      <c r="MR360"/>
      <c r="MS360"/>
      <c r="MT360"/>
      <c r="MU360"/>
      <c r="MV360"/>
      <c r="MW360"/>
      <c r="MX360"/>
      <c r="MY360"/>
      <c r="MZ360"/>
      <c r="NA360"/>
      <c r="NB360"/>
      <c r="NC360"/>
      <c r="ND360"/>
      <c r="NE360"/>
      <c r="NF360"/>
      <c r="NG360"/>
      <c r="NH360"/>
      <c r="NI360"/>
      <c r="NJ360"/>
      <c r="NK360"/>
      <c r="NL360"/>
      <c r="NM360"/>
      <c r="NN360"/>
      <c r="NO360"/>
      <c r="NP360"/>
      <c r="NQ360"/>
      <c r="NR360"/>
      <c r="NS360"/>
      <c r="NT360"/>
      <c r="NU360"/>
      <c r="NV360"/>
      <c r="NW360"/>
      <c r="NX360"/>
      <c r="NY360"/>
      <c r="NZ360"/>
      <c r="OA360"/>
      <c r="OB360"/>
      <c r="OC360"/>
      <c r="OD360"/>
      <c r="OE360"/>
      <c r="OF360"/>
      <c r="OG360"/>
      <c r="OH360"/>
      <c r="OI360"/>
      <c r="OJ360"/>
      <c r="OK360"/>
      <c r="OL360"/>
      <c r="OM360"/>
      <c r="ON360"/>
      <c r="OO360"/>
      <c r="OP360"/>
      <c r="OQ360"/>
      <c r="OR360"/>
      <c r="OS360"/>
      <c r="OT360"/>
      <c r="OU360"/>
      <c r="OV360"/>
      <c r="OW360"/>
      <c r="OX360"/>
      <c r="OY360"/>
      <c r="OZ360"/>
      <c r="PA360"/>
      <c r="PB360"/>
      <c r="PC360"/>
      <c r="PD360"/>
      <c r="PE360"/>
      <c r="PF360"/>
      <c r="PG360"/>
      <c r="PH360"/>
      <c r="PI360"/>
      <c r="PJ360"/>
      <c r="PK360"/>
      <c r="PL360"/>
      <c r="PM360"/>
      <c r="PN360"/>
      <c r="PO360"/>
      <c r="PP360"/>
      <c r="PQ360"/>
      <c r="PR360"/>
      <c r="PS360"/>
      <c r="PT360"/>
      <c r="PU360"/>
      <c r="PV360"/>
      <c r="PW360"/>
      <c r="PX360"/>
      <c r="PY360"/>
      <c r="PZ360"/>
      <c r="QA360"/>
      <c r="QB360"/>
      <c r="QC360"/>
      <c r="QD360"/>
      <c r="QE360"/>
      <c r="QF360"/>
      <c r="QG360"/>
      <c r="QH360"/>
      <c r="QI360"/>
      <c r="QJ360"/>
      <c r="QK360"/>
      <c r="QL360"/>
      <c r="QM360"/>
      <c r="QN360"/>
      <c r="QO360"/>
      <c r="QP360"/>
      <c r="QQ360"/>
      <c r="QR360"/>
      <c r="QS360"/>
      <c r="QT360"/>
      <c r="QU360"/>
      <c r="QV360"/>
      <c r="QW360"/>
      <c r="QX360"/>
      <c r="QY360"/>
      <c r="QZ360"/>
      <c r="RA360"/>
      <c r="RB360"/>
      <c r="RC360"/>
      <c r="RD360"/>
      <c r="RE360"/>
      <c r="RF360"/>
      <c r="RG360"/>
      <c r="RH360"/>
      <c r="RI360"/>
      <c r="RJ360"/>
      <c r="RK360"/>
      <c r="RL360"/>
      <c r="RM360"/>
      <c r="RN360"/>
      <c r="RO360"/>
      <c r="RP360"/>
      <c r="RQ360"/>
      <c r="RR360"/>
      <c r="RS360"/>
      <c r="RT360"/>
      <c r="RU360"/>
      <c r="RV360"/>
      <c r="RW360"/>
      <c r="RX360"/>
      <c r="RY360"/>
      <c r="RZ360"/>
      <c r="SA360"/>
      <c r="SB360"/>
      <c r="SC360"/>
      <c r="SD360"/>
      <c r="SE360"/>
      <c r="SF360"/>
      <c r="SG360"/>
      <c r="SH360"/>
      <c r="SI360"/>
      <c r="SJ360"/>
      <c r="SK360"/>
      <c r="SL360"/>
      <c r="SM360"/>
      <c r="SN360"/>
      <c r="SO360"/>
      <c r="SP360"/>
      <c r="SQ360"/>
      <c r="SR360"/>
      <c r="SS360"/>
      <c r="ST360"/>
      <c r="SU360"/>
      <c r="SV360"/>
      <c r="SW360"/>
      <c r="SX360"/>
      <c r="SY360"/>
      <c r="SZ360"/>
      <c r="TA360"/>
      <c r="TB360"/>
      <c r="TC360"/>
      <c r="TD360"/>
      <c r="TE360"/>
      <c r="TF360"/>
      <c r="TG360"/>
      <c r="TH360"/>
      <c r="TI360"/>
      <c r="TJ360"/>
      <c r="TK360"/>
      <c r="TL360"/>
      <c r="TM360"/>
      <c r="TN360"/>
      <c r="TO360"/>
      <c r="TP360"/>
      <c r="TQ360"/>
      <c r="TR360"/>
      <c r="TS360"/>
      <c r="TT360"/>
      <c r="TU360"/>
      <c r="TV360"/>
      <c r="TW360"/>
      <c r="TX360"/>
      <c r="TY360"/>
      <c r="TZ360"/>
      <c r="UA360"/>
      <c r="UB360"/>
      <c r="UC360"/>
      <c r="UD360"/>
      <c r="UE360"/>
      <c r="UF360"/>
      <c r="UG360"/>
      <c r="UH360"/>
      <c r="UI360"/>
      <c r="UJ360"/>
      <c r="UK360"/>
      <c r="UL360"/>
      <c r="UM360"/>
      <c r="UN360"/>
      <c r="UO360"/>
      <c r="UP360"/>
      <c r="UQ360"/>
      <c r="UR360"/>
      <c r="US360"/>
      <c r="UT360"/>
      <c r="UU360"/>
      <c r="UV360"/>
      <c r="UW360"/>
      <c r="UX360"/>
      <c r="UY360"/>
      <c r="UZ360"/>
      <c r="VA360"/>
      <c r="VB360"/>
      <c r="VC360"/>
      <c r="VD360"/>
      <c r="VE360"/>
      <c r="VF360"/>
      <c r="VG360"/>
      <c r="VH360"/>
      <c r="VI360"/>
      <c r="VJ360"/>
      <c r="VK360"/>
      <c r="VL360"/>
      <c r="VM360"/>
      <c r="VN360"/>
      <c r="VO360"/>
      <c r="VP360"/>
      <c r="VQ360"/>
      <c r="VR360"/>
      <c r="VS360"/>
      <c r="VT360"/>
      <c r="VU360"/>
      <c r="VV360"/>
      <c r="VW360"/>
      <c r="VX360"/>
      <c r="VY360"/>
      <c r="VZ360"/>
      <c r="WA360"/>
      <c r="WB360"/>
      <c r="WC360"/>
      <c r="WD360"/>
      <c r="WE360"/>
      <c r="WF360"/>
      <c r="WG360"/>
      <c r="WH360"/>
      <c r="WI360"/>
      <c r="WJ360"/>
      <c r="WK360"/>
      <c r="WL360"/>
      <c r="WM360"/>
      <c r="WN360"/>
      <c r="WO360"/>
      <c r="WP360"/>
      <c r="WQ360"/>
      <c r="WR360"/>
      <c r="WS360"/>
      <c r="WT360"/>
      <c r="WU360"/>
      <c r="WV360"/>
      <c r="WW360"/>
      <c r="WX360"/>
      <c r="WY360"/>
      <c r="WZ360"/>
      <c r="XA360"/>
      <c r="XB360"/>
      <c r="XC360"/>
      <c r="XD360"/>
      <c r="XE360"/>
      <c r="XF360"/>
      <c r="XG360"/>
      <c r="XH360"/>
      <c r="XI360"/>
      <c r="XJ360"/>
      <c r="XK360"/>
      <c r="XL360"/>
      <c r="XM360"/>
      <c r="XN360"/>
      <c r="XO360"/>
      <c r="XP360"/>
      <c r="XQ360"/>
      <c r="XR360"/>
      <c r="XS360"/>
      <c r="XT360"/>
      <c r="XU360"/>
      <c r="XV360"/>
      <c r="XW360"/>
      <c r="XX360"/>
      <c r="XY360"/>
      <c r="XZ360"/>
      <c r="YA360"/>
      <c r="YB360"/>
      <c r="YC360"/>
      <c r="YD360"/>
      <c r="YE360"/>
      <c r="YF360"/>
      <c r="YG360"/>
      <c r="YH360"/>
      <c r="YI360"/>
      <c r="YJ360"/>
      <c r="YK360"/>
      <c r="YL360"/>
      <c r="YM360"/>
      <c r="YN360"/>
      <c r="YO360"/>
      <c r="YP360"/>
      <c r="YQ360"/>
      <c r="YR360"/>
      <c r="YS360"/>
      <c r="YT360"/>
      <c r="YU360"/>
      <c r="YV360"/>
      <c r="YW360"/>
      <c r="YX360"/>
      <c r="YY360"/>
      <c r="YZ360"/>
      <c r="ZA360"/>
      <c r="ZB360"/>
      <c r="ZC360"/>
      <c r="ZD360"/>
      <c r="ZE360"/>
      <c r="ZF360"/>
      <c r="ZG360"/>
      <c r="ZH360"/>
      <c r="ZI360"/>
      <c r="ZJ360"/>
      <c r="ZK360"/>
      <c r="ZL360"/>
      <c r="ZM360"/>
      <c r="ZN360"/>
      <c r="ZO360"/>
      <c r="ZP360"/>
      <c r="ZQ360"/>
      <c r="ZR360"/>
      <c r="ZS360"/>
      <c r="ZT360"/>
      <c r="ZU360"/>
      <c r="ZV360"/>
      <c r="ZW360"/>
      <c r="ZX360"/>
      <c r="ZY360"/>
      <c r="ZZ360"/>
    </row>
    <row r="361" spans="1:702" s="18" customFormat="1">
      <c r="A361" s="149" t="s">
        <v>327</v>
      </c>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c r="KT361"/>
      <c r="KU361"/>
      <c r="KV361"/>
      <c r="KW361"/>
      <c r="KX361"/>
      <c r="KY361"/>
      <c r="KZ361"/>
      <c r="LA361"/>
      <c r="LB361"/>
      <c r="LC361"/>
      <c r="LD361"/>
      <c r="LE361"/>
      <c r="LF361"/>
      <c r="LG361"/>
      <c r="LH361"/>
      <c r="LI361"/>
      <c r="LJ361"/>
      <c r="LK361"/>
      <c r="LL361"/>
      <c r="LM361"/>
      <c r="LN361"/>
      <c r="LO361"/>
      <c r="LP361"/>
      <c r="LQ361"/>
      <c r="LR361"/>
      <c r="LS361"/>
      <c r="LT361"/>
      <c r="LU361"/>
      <c r="LV361"/>
      <c r="LW361"/>
      <c r="LX361"/>
      <c r="LY361"/>
      <c r="LZ361"/>
      <c r="MA361"/>
      <c r="MB361"/>
      <c r="MC361"/>
      <c r="MD361"/>
      <c r="ME361"/>
      <c r="MF361"/>
      <c r="MG361"/>
      <c r="MH361"/>
      <c r="MI361"/>
      <c r="MJ361"/>
      <c r="MK361"/>
      <c r="ML361"/>
      <c r="MM361"/>
      <c r="MN361"/>
      <c r="MO361"/>
      <c r="MP361"/>
      <c r="MQ361"/>
      <c r="MR361"/>
      <c r="MS361"/>
      <c r="MT361"/>
      <c r="MU361"/>
      <c r="MV361"/>
      <c r="MW361"/>
      <c r="MX361"/>
      <c r="MY361"/>
      <c r="MZ361"/>
      <c r="NA361"/>
      <c r="NB361"/>
      <c r="NC361"/>
      <c r="ND361"/>
      <c r="NE361"/>
      <c r="NF361"/>
      <c r="NG361"/>
      <c r="NH361"/>
      <c r="NI361"/>
      <c r="NJ361"/>
      <c r="NK361"/>
      <c r="NL361"/>
      <c r="NM361"/>
      <c r="NN361"/>
      <c r="NO361"/>
      <c r="NP361"/>
      <c r="NQ361"/>
      <c r="NR361"/>
      <c r="NS361"/>
      <c r="NT361"/>
      <c r="NU361"/>
      <c r="NV361"/>
      <c r="NW361"/>
      <c r="NX361"/>
      <c r="NY361"/>
      <c r="NZ361"/>
      <c r="OA361"/>
      <c r="OB361"/>
      <c r="OC361"/>
      <c r="OD361"/>
      <c r="OE361"/>
      <c r="OF361"/>
      <c r="OG361"/>
      <c r="OH361"/>
      <c r="OI361"/>
      <c r="OJ361"/>
      <c r="OK361"/>
      <c r="OL361"/>
      <c r="OM361"/>
      <c r="ON361"/>
      <c r="OO361"/>
      <c r="OP361"/>
      <c r="OQ361"/>
      <c r="OR361"/>
      <c r="OS361"/>
      <c r="OT361"/>
      <c r="OU361"/>
      <c r="OV361"/>
      <c r="OW361"/>
      <c r="OX361"/>
      <c r="OY361"/>
      <c r="OZ361"/>
      <c r="PA361"/>
      <c r="PB361"/>
      <c r="PC361"/>
      <c r="PD361"/>
      <c r="PE361"/>
      <c r="PF361"/>
      <c r="PG361"/>
      <c r="PH361"/>
      <c r="PI361"/>
      <c r="PJ361"/>
      <c r="PK361"/>
      <c r="PL361"/>
      <c r="PM361"/>
      <c r="PN361"/>
      <c r="PO361"/>
      <c r="PP361"/>
      <c r="PQ361"/>
      <c r="PR361"/>
      <c r="PS361"/>
      <c r="PT361"/>
      <c r="PU361"/>
      <c r="PV361"/>
      <c r="PW361"/>
      <c r="PX361"/>
      <c r="PY361"/>
      <c r="PZ361"/>
      <c r="QA361"/>
      <c r="QB361"/>
      <c r="QC361"/>
      <c r="QD361"/>
      <c r="QE361"/>
      <c r="QF361"/>
      <c r="QG361"/>
      <c r="QH361"/>
      <c r="QI361"/>
      <c r="QJ361"/>
      <c r="QK361"/>
      <c r="QL361"/>
      <c r="QM361"/>
      <c r="QN361"/>
      <c r="QO361"/>
      <c r="QP361"/>
      <c r="QQ361"/>
      <c r="QR361"/>
      <c r="QS361"/>
      <c r="QT361"/>
      <c r="QU361"/>
      <c r="QV361"/>
      <c r="QW361"/>
      <c r="QX361"/>
      <c r="QY361"/>
      <c r="QZ361"/>
      <c r="RA361"/>
      <c r="RB361"/>
      <c r="RC361"/>
      <c r="RD361"/>
      <c r="RE361"/>
      <c r="RF361"/>
      <c r="RG361"/>
      <c r="RH361"/>
      <c r="RI361"/>
      <c r="RJ361"/>
      <c r="RK361"/>
      <c r="RL361"/>
      <c r="RM361"/>
      <c r="RN361"/>
      <c r="RO361"/>
      <c r="RP361"/>
      <c r="RQ361"/>
      <c r="RR361"/>
      <c r="RS361"/>
      <c r="RT361"/>
      <c r="RU361"/>
      <c r="RV361"/>
      <c r="RW361"/>
      <c r="RX361"/>
      <c r="RY361"/>
      <c r="RZ361"/>
      <c r="SA361"/>
      <c r="SB361"/>
      <c r="SC361"/>
      <c r="SD361"/>
      <c r="SE361"/>
      <c r="SF361"/>
      <c r="SG361"/>
      <c r="SH361"/>
      <c r="SI361"/>
      <c r="SJ361"/>
      <c r="SK361"/>
      <c r="SL361"/>
      <c r="SM361"/>
      <c r="SN361"/>
      <c r="SO361"/>
      <c r="SP361"/>
      <c r="SQ361"/>
      <c r="SR361"/>
      <c r="SS361"/>
      <c r="ST361"/>
      <c r="SU361"/>
      <c r="SV361"/>
      <c r="SW361"/>
      <c r="SX361"/>
      <c r="SY361"/>
      <c r="SZ361"/>
      <c r="TA361"/>
      <c r="TB361"/>
      <c r="TC361"/>
      <c r="TD361"/>
      <c r="TE361"/>
      <c r="TF361"/>
      <c r="TG361"/>
      <c r="TH361"/>
      <c r="TI361"/>
      <c r="TJ361"/>
      <c r="TK361"/>
      <c r="TL361"/>
      <c r="TM361"/>
      <c r="TN361"/>
      <c r="TO361"/>
      <c r="TP361"/>
      <c r="TQ361"/>
      <c r="TR361"/>
      <c r="TS361"/>
      <c r="TT361"/>
      <c r="TU361"/>
      <c r="TV361"/>
      <c r="TW361"/>
      <c r="TX361"/>
      <c r="TY361"/>
      <c r="TZ361"/>
      <c r="UA361"/>
      <c r="UB361"/>
      <c r="UC361"/>
      <c r="UD361"/>
      <c r="UE361"/>
      <c r="UF361"/>
      <c r="UG361"/>
      <c r="UH361"/>
      <c r="UI361"/>
      <c r="UJ361"/>
      <c r="UK361"/>
      <c r="UL361"/>
      <c r="UM361"/>
      <c r="UN361"/>
      <c r="UO361"/>
      <c r="UP361"/>
      <c r="UQ361"/>
      <c r="UR361"/>
      <c r="US361"/>
      <c r="UT361"/>
      <c r="UU361"/>
      <c r="UV361"/>
      <c r="UW361"/>
      <c r="UX361"/>
      <c r="UY361"/>
      <c r="UZ361"/>
      <c r="VA361"/>
      <c r="VB361"/>
      <c r="VC361"/>
      <c r="VD361"/>
      <c r="VE361"/>
      <c r="VF361"/>
      <c r="VG361"/>
      <c r="VH361"/>
      <c r="VI361"/>
      <c r="VJ361"/>
      <c r="VK361"/>
      <c r="VL361"/>
      <c r="VM361"/>
      <c r="VN361"/>
      <c r="VO361"/>
      <c r="VP361"/>
      <c r="VQ361"/>
      <c r="VR361"/>
      <c r="VS361"/>
      <c r="VT361"/>
      <c r="VU361"/>
      <c r="VV361"/>
      <c r="VW361"/>
      <c r="VX361"/>
      <c r="VY361"/>
      <c r="VZ361"/>
      <c r="WA361"/>
      <c r="WB361"/>
      <c r="WC361"/>
      <c r="WD361"/>
      <c r="WE361"/>
      <c r="WF361"/>
      <c r="WG361"/>
      <c r="WH361"/>
      <c r="WI361"/>
      <c r="WJ361"/>
      <c r="WK361"/>
      <c r="WL361"/>
      <c r="WM361"/>
      <c r="WN361"/>
      <c r="WO361"/>
      <c r="WP361"/>
      <c r="WQ361"/>
      <c r="WR361"/>
      <c r="WS361"/>
      <c r="WT361"/>
      <c r="WU361"/>
      <c r="WV361"/>
      <c r="WW361"/>
      <c r="WX361"/>
      <c r="WY361"/>
      <c r="WZ361"/>
      <c r="XA361"/>
      <c r="XB361"/>
      <c r="XC361"/>
      <c r="XD361"/>
      <c r="XE361"/>
      <c r="XF361"/>
      <c r="XG361"/>
      <c r="XH361"/>
      <c r="XI361"/>
      <c r="XJ361"/>
      <c r="XK361"/>
      <c r="XL361"/>
      <c r="XM361"/>
      <c r="XN361"/>
      <c r="XO361"/>
      <c r="XP361"/>
      <c r="XQ361"/>
      <c r="XR361"/>
      <c r="XS361"/>
      <c r="XT361"/>
      <c r="XU361"/>
      <c r="XV361"/>
      <c r="XW361"/>
      <c r="XX361"/>
      <c r="XY361"/>
      <c r="XZ361"/>
      <c r="YA361"/>
      <c r="YB361"/>
      <c r="YC361"/>
      <c r="YD361"/>
      <c r="YE361"/>
      <c r="YF361"/>
      <c r="YG361"/>
      <c r="YH361"/>
      <c r="YI361"/>
      <c r="YJ361"/>
      <c r="YK361"/>
      <c r="YL361"/>
      <c r="YM361"/>
      <c r="YN361"/>
      <c r="YO361"/>
      <c r="YP361"/>
      <c r="YQ361"/>
      <c r="YR361"/>
      <c r="YS361"/>
      <c r="YT361"/>
      <c r="YU361"/>
      <c r="YV361"/>
      <c r="YW361"/>
      <c r="YX361"/>
      <c r="YY361"/>
      <c r="YZ361"/>
      <c r="ZA361"/>
      <c r="ZB361"/>
      <c r="ZC361"/>
      <c r="ZD361"/>
      <c r="ZE361"/>
      <c r="ZF361"/>
      <c r="ZG361"/>
      <c r="ZH361"/>
      <c r="ZI361"/>
      <c r="ZJ361"/>
      <c r="ZK361"/>
      <c r="ZL361"/>
      <c r="ZM361"/>
      <c r="ZN361"/>
      <c r="ZO361"/>
      <c r="ZP361"/>
      <c r="ZQ361"/>
      <c r="ZR361"/>
      <c r="ZS361"/>
      <c r="ZT361"/>
      <c r="ZU361"/>
      <c r="ZV361"/>
      <c r="ZW361"/>
      <c r="ZX361"/>
      <c r="ZY361"/>
      <c r="ZZ361"/>
    </row>
    <row r="362" spans="1:702" s="18" customFormat="1">
      <c r="A362" s="16" t="s">
        <v>175</v>
      </c>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c r="KT362"/>
      <c r="KU362"/>
      <c r="KV362"/>
      <c r="KW362"/>
      <c r="KX362"/>
      <c r="KY362"/>
      <c r="KZ362"/>
      <c r="LA362"/>
      <c r="LB362"/>
      <c r="LC362"/>
      <c r="LD362"/>
      <c r="LE362"/>
      <c r="LF362"/>
      <c r="LG362"/>
      <c r="LH362"/>
      <c r="LI362"/>
      <c r="LJ362"/>
      <c r="LK362"/>
      <c r="LL362"/>
      <c r="LM362"/>
      <c r="LN362"/>
      <c r="LO362"/>
      <c r="LP362"/>
      <c r="LQ362"/>
      <c r="LR362"/>
      <c r="LS362"/>
      <c r="LT362"/>
      <c r="LU362"/>
      <c r="LV362"/>
      <c r="LW362"/>
      <c r="LX362"/>
      <c r="LY362"/>
      <c r="LZ362"/>
      <c r="MA362"/>
      <c r="MB362"/>
      <c r="MC362"/>
      <c r="MD362"/>
      <c r="ME362"/>
      <c r="MF362"/>
      <c r="MG362"/>
      <c r="MH362"/>
      <c r="MI362"/>
      <c r="MJ362"/>
      <c r="MK362"/>
      <c r="ML362"/>
      <c r="MM362"/>
      <c r="MN362"/>
      <c r="MO362"/>
      <c r="MP362"/>
      <c r="MQ362"/>
      <c r="MR362"/>
      <c r="MS362"/>
      <c r="MT362"/>
      <c r="MU362"/>
      <c r="MV362"/>
      <c r="MW362"/>
      <c r="MX362"/>
      <c r="MY362"/>
      <c r="MZ362"/>
      <c r="NA362"/>
      <c r="NB362"/>
      <c r="NC362"/>
      <c r="ND362"/>
      <c r="NE362"/>
      <c r="NF362"/>
      <c r="NG362"/>
      <c r="NH362"/>
      <c r="NI362"/>
      <c r="NJ362"/>
      <c r="NK362"/>
      <c r="NL362"/>
      <c r="NM362"/>
      <c r="NN362"/>
      <c r="NO362"/>
      <c r="NP362"/>
      <c r="NQ362"/>
      <c r="NR362"/>
      <c r="NS362"/>
      <c r="NT362"/>
      <c r="NU362"/>
      <c r="NV362"/>
      <c r="NW362"/>
      <c r="NX362"/>
      <c r="NY362"/>
      <c r="NZ362"/>
      <c r="OA362"/>
      <c r="OB362"/>
      <c r="OC362"/>
      <c r="OD362"/>
      <c r="OE362"/>
      <c r="OF362"/>
      <c r="OG362"/>
      <c r="OH362"/>
      <c r="OI362"/>
      <c r="OJ362"/>
      <c r="OK362"/>
      <c r="OL362"/>
      <c r="OM362"/>
      <c r="ON362"/>
      <c r="OO362"/>
      <c r="OP362"/>
      <c r="OQ362"/>
      <c r="OR362"/>
      <c r="OS362"/>
      <c r="OT362"/>
      <c r="OU362"/>
      <c r="OV362"/>
      <c r="OW362"/>
      <c r="OX362"/>
      <c r="OY362"/>
      <c r="OZ362"/>
      <c r="PA362"/>
      <c r="PB362"/>
      <c r="PC362"/>
      <c r="PD362"/>
      <c r="PE362"/>
      <c r="PF362"/>
      <c r="PG362"/>
      <c r="PH362"/>
      <c r="PI362"/>
      <c r="PJ362"/>
      <c r="PK362"/>
      <c r="PL362"/>
      <c r="PM362"/>
      <c r="PN362"/>
      <c r="PO362"/>
      <c r="PP362"/>
      <c r="PQ362"/>
      <c r="PR362"/>
      <c r="PS362"/>
      <c r="PT362"/>
      <c r="PU362"/>
      <c r="PV362"/>
      <c r="PW362"/>
      <c r="PX362"/>
      <c r="PY362"/>
      <c r="PZ362"/>
      <c r="QA362"/>
      <c r="QB362"/>
      <c r="QC362"/>
      <c r="QD362"/>
      <c r="QE362"/>
      <c r="QF362"/>
      <c r="QG362"/>
      <c r="QH362"/>
      <c r="QI362"/>
      <c r="QJ362"/>
      <c r="QK362"/>
      <c r="QL362"/>
      <c r="QM362"/>
      <c r="QN362"/>
      <c r="QO362"/>
      <c r="QP362"/>
      <c r="QQ362"/>
      <c r="QR362"/>
      <c r="QS362"/>
      <c r="QT362"/>
      <c r="QU362"/>
      <c r="QV362"/>
      <c r="QW362"/>
      <c r="QX362"/>
      <c r="QY362"/>
      <c r="QZ362"/>
      <c r="RA362"/>
      <c r="RB362"/>
      <c r="RC362"/>
      <c r="RD362"/>
      <c r="RE362"/>
      <c r="RF362"/>
      <c r="RG362"/>
      <c r="RH362"/>
      <c r="RI362"/>
      <c r="RJ362"/>
      <c r="RK362"/>
      <c r="RL362"/>
      <c r="RM362"/>
      <c r="RN362"/>
      <c r="RO362"/>
      <c r="RP362"/>
      <c r="RQ362"/>
      <c r="RR362"/>
      <c r="RS362"/>
      <c r="RT362"/>
      <c r="RU362"/>
      <c r="RV362"/>
      <c r="RW362"/>
      <c r="RX362"/>
      <c r="RY362"/>
      <c r="RZ362"/>
      <c r="SA362"/>
      <c r="SB362"/>
      <c r="SC362"/>
      <c r="SD362"/>
      <c r="SE362"/>
      <c r="SF362"/>
      <c r="SG362"/>
      <c r="SH362"/>
      <c r="SI362"/>
      <c r="SJ362"/>
      <c r="SK362"/>
      <c r="SL362"/>
      <c r="SM362"/>
      <c r="SN362"/>
      <c r="SO362"/>
      <c r="SP362"/>
      <c r="SQ362"/>
      <c r="SR362"/>
      <c r="SS362"/>
      <c r="ST362"/>
      <c r="SU362"/>
      <c r="SV362"/>
      <c r="SW362"/>
      <c r="SX362"/>
      <c r="SY362"/>
      <c r="SZ362"/>
      <c r="TA362"/>
      <c r="TB362"/>
      <c r="TC362"/>
      <c r="TD362"/>
      <c r="TE362"/>
      <c r="TF362"/>
      <c r="TG362"/>
      <c r="TH362"/>
      <c r="TI362"/>
      <c r="TJ362"/>
      <c r="TK362"/>
      <c r="TL362"/>
      <c r="TM362"/>
      <c r="TN362"/>
      <c r="TO362"/>
      <c r="TP362"/>
      <c r="TQ362"/>
      <c r="TR362"/>
      <c r="TS362"/>
      <c r="TT362"/>
      <c r="TU362"/>
      <c r="TV362"/>
      <c r="TW362"/>
      <c r="TX362"/>
      <c r="TY362"/>
      <c r="TZ362"/>
      <c r="UA362"/>
      <c r="UB362"/>
      <c r="UC362"/>
      <c r="UD362"/>
      <c r="UE362"/>
      <c r="UF362"/>
      <c r="UG362"/>
      <c r="UH362"/>
      <c r="UI362"/>
      <c r="UJ362"/>
      <c r="UK362"/>
      <c r="UL362"/>
      <c r="UM362"/>
      <c r="UN362"/>
      <c r="UO362"/>
      <c r="UP362"/>
      <c r="UQ362"/>
      <c r="UR362"/>
      <c r="US362"/>
      <c r="UT362"/>
      <c r="UU362"/>
      <c r="UV362"/>
      <c r="UW362"/>
      <c r="UX362"/>
      <c r="UY362"/>
      <c r="UZ362"/>
      <c r="VA362"/>
      <c r="VB362"/>
      <c r="VC362"/>
      <c r="VD362"/>
      <c r="VE362"/>
      <c r="VF362"/>
      <c r="VG362"/>
      <c r="VH362"/>
      <c r="VI362"/>
      <c r="VJ362"/>
      <c r="VK362"/>
      <c r="VL362"/>
      <c r="VM362"/>
      <c r="VN362"/>
      <c r="VO362"/>
      <c r="VP362"/>
      <c r="VQ362"/>
      <c r="VR362"/>
      <c r="VS362"/>
      <c r="VT362"/>
      <c r="VU362"/>
      <c r="VV362"/>
      <c r="VW362"/>
      <c r="VX362"/>
      <c r="VY362"/>
      <c r="VZ362"/>
      <c r="WA362"/>
      <c r="WB362"/>
      <c r="WC362"/>
      <c r="WD362"/>
      <c r="WE362"/>
      <c r="WF362"/>
      <c r="WG362"/>
      <c r="WH362"/>
      <c r="WI362"/>
      <c r="WJ362"/>
      <c r="WK362"/>
      <c r="WL362"/>
      <c r="WM362"/>
      <c r="WN362"/>
      <c r="WO362"/>
      <c r="WP362"/>
      <c r="WQ362"/>
      <c r="WR362"/>
      <c r="WS362"/>
      <c r="WT362"/>
      <c r="WU362"/>
      <c r="WV362"/>
      <c r="WW362"/>
      <c r="WX362"/>
      <c r="WY362"/>
      <c r="WZ362"/>
      <c r="XA362"/>
      <c r="XB362"/>
      <c r="XC362"/>
      <c r="XD362"/>
      <c r="XE362"/>
      <c r="XF362"/>
      <c r="XG362"/>
      <c r="XH362"/>
      <c r="XI362"/>
      <c r="XJ362"/>
      <c r="XK362"/>
      <c r="XL362"/>
      <c r="XM362"/>
      <c r="XN362"/>
      <c r="XO362"/>
      <c r="XP362"/>
      <c r="XQ362"/>
      <c r="XR362"/>
      <c r="XS362"/>
      <c r="XT362"/>
      <c r="XU362"/>
      <c r="XV362"/>
      <c r="XW362"/>
      <c r="XX362"/>
      <c r="XY362"/>
      <c r="XZ362"/>
      <c r="YA362"/>
      <c r="YB362"/>
      <c r="YC362"/>
      <c r="YD362"/>
      <c r="YE362"/>
      <c r="YF362"/>
      <c r="YG362"/>
      <c r="YH362"/>
      <c r="YI362"/>
      <c r="YJ362"/>
      <c r="YK362"/>
      <c r="YL362"/>
      <c r="YM362"/>
      <c r="YN362"/>
      <c r="YO362"/>
      <c r="YP362"/>
      <c r="YQ362"/>
      <c r="YR362"/>
      <c r="YS362"/>
      <c r="YT362"/>
      <c r="YU362"/>
      <c r="YV362"/>
      <c r="YW362"/>
      <c r="YX362"/>
      <c r="YY362"/>
      <c r="YZ362"/>
      <c r="ZA362"/>
      <c r="ZB362"/>
      <c r="ZC362"/>
      <c r="ZD362"/>
      <c r="ZE362"/>
      <c r="ZF362"/>
      <c r="ZG362"/>
      <c r="ZH362"/>
      <c r="ZI362"/>
      <c r="ZJ362"/>
      <c r="ZK362"/>
      <c r="ZL362"/>
      <c r="ZM362"/>
      <c r="ZN362"/>
      <c r="ZO362"/>
      <c r="ZP362"/>
      <c r="ZQ362"/>
      <c r="ZR362"/>
      <c r="ZS362"/>
      <c r="ZT362"/>
      <c r="ZU362"/>
      <c r="ZV362"/>
      <c r="ZW362"/>
      <c r="ZX362"/>
      <c r="ZY362"/>
      <c r="ZZ362"/>
    </row>
    <row r="363" spans="1:702" s="18" customFormat="1">
      <c r="A363" s="16" t="s">
        <v>68</v>
      </c>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c r="KT363"/>
      <c r="KU363"/>
      <c r="KV363"/>
      <c r="KW363"/>
      <c r="KX363"/>
      <c r="KY363"/>
      <c r="KZ363"/>
      <c r="LA363"/>
      <c r="LB363"/>
      <c r="LC363"/>
      <c r="LD363"/>
      <c r="LE363"/>
      <c r="LF363"/>
      <c r="LG363"/>
      <c r="LH363"/>
      <c r="LI363"/>
      <c r="LJ363"/>
      <c r="LK363"/>
      <c r="LL363"/>
      <c r="LM363"/>
      <c r="LN363"/>
      <c r="LO363"/>
      <c r="LP363"/>
      <c r="LQ363"/>
      <c r="LR363"/>
      <c r="LS363"/>
      <c r="LT363"/>
      <c r="LU363"/>
      <c r="LV363"/>
      <c r="LW363"/>
      <c r="LX363"/>
      <c r="LY363"/>
      <c r="LZ363"/>
      <c r="MA363"/>
      <c r="MB363"/>
      <c r="MC363"/>
      <c r="MD363"/>
      <c r="ME363"/>
      <c r="MF363"/>
      <c r="MG363"/>
      <c r="MH363"/>
      <c r="MI363"/>
      <c r="MJ363"/>
      <c r="MK363"/>
      <c r="ML363"/>
      <c r="MM363"/>
      <c r="MN363"/>
      <c r="MO363"/>
      <c r="MP363"/>
      <c r="MQ363"/>
      <c r="MR363"/>
      <c r="MS363"/>
      <c r="MT363"/>
      <c r="MU363"/>
      <c r="MV363"/>
      <c r="MW363"/>
      <c r="MX363"/>
      <c r="MY363"/>
      <c r="MZ363"/>
      <c r="NA363"/>
      <c r="NB363"/>
      <c r="NC363"/>
      <c r="ND363"/>
      <c r="NE363"/>
      <c r="NF363"/>
      <c r="NG363"/>
      <c r="NH363"/>
      <c r="NI363"/>
      <c r="NJ363"/>
      <c r="NK363"/>
      <c r="NL363"/>
      <c r="NM363"/>
      <c r="NN363"/>
      <c r="NO363"/>
      <c r="NP363"/>
      <c r="NQ363"/>
      <c r="NR363"/>
      <c r="NS363"/>
      <c r="NT363"/>
      <c r="NU363"/>
      <c r="NV363"/>
      <c r="NW363"/>
      <c r="NX363"/>
      <c r="NY363"/>
      <c r="NZ363"/>
      <c r="OA363"/>
      <c r="OB363"/>
      <c r="OC363"/>
      <c r="OD363"/>
      <c r="OE363"/>
      <c r="OF363"/>
      <c r="OG363"/>
      <c r="OH363"/>
      <c r="OI363"/>
      <c r="OJ363"/>
      <c r="OK363"/>
      <c r="OL363"/>
      <c r="OM363"/>
      <c r="ON363"/>
      <c r="OO363"/>
      <c r="OP363"/>
      <c r="OQ363"/>
      <c r="OR363"/>
      <c r="OS363"/>
      <c r="OT363"/>
      <c r="OU363"/>
      <c r="OV363"/>
      <c r="OW363"/>
      <c r="OX363"/>
      <c r="OY363"/>
      <c r="OZ363"/>
      <c r="PA363"/>
      <c r="PB363"/>
      <c r="PC363"/>
      <c r="PD363"/>
      <c r="PE363"/>
      <c r="PF363"/>
      <c r="PG363"/>
      <c r="PH363"/>
      <c r="PI363"/>
      <c r="PJ363"/>
      <c r="PK363"/>
      <c r="PL363"/>
      <c r="PM363"/>
      <c r="PN363"/>
      <c r="PO363"/>
      <c r="PP363"/>
      <c r="PQ363"/>
      <c r="PR363"/>
      <c r="PS363"/>
      <c r="PT363"/>
      <c r="PU363"/>
      <c r="PV363"/>
      <c r="PW363"/>
      <c r="PX363"/>
      <c r="PY363"/>
      <c r="PZ363"/>
      <c r="QA363"/>
      <c r="QB363"/>
      <c r="QC363"/>
      <c r="QD363"/>
      <c r="QE363"/>
      <c r="QF363"/>
      <c r="QG363"/>
      <c r="QH363"/>
      <c r="QI363"/>
      <c r="QJ363"/>
      <c r="QK363"/>
      <c r="QL363"/>
      <c r="QM363"/>
      <c r="QN363"/>
      <c r="QO363"/>
      <c r="QP363"/>
      <c r="QQ363"/>
      <c r="QR363"/>
      <c r="QS363"/>
      <c r="QT363"/>
      <c r="QU363"/>
      <c r="QV363"/>
      <c r="QW363"/>
      <c r="QX363"/>
      <c r="QY363"/>
      <c r="QZ363"/>
      <c r="RA363"/>
      <c r="RB363"/>
      <c r="RC363"/>
      <c r="RD363"/>
      <c r="RE363"/>
      <c r="RF363"/>
      <c r="RG363"/>
      <c r="RH363"/>
      <c r="RI363"/>
      <c r="RJ363"/>
      <c r="RK363"/>
      <c r="RL363"/>
      <c r="RM363"/>
      <c r="RN363"/>
      <c r="RO363"/>
      <c r="RP363"/>
      <c r="RQ363"/>
      <c r="RR363"/>
      <c r="RS363"/>
      <c r="RT363"/>
      <c r="RU363"/>
      <c r="RV363"/>
      <c r="RW363"/>
      <c r="RX363"/>
      <c r="RY363"/>
      <c r="RZ363"/>
      <c r="SA363"/>
      <c r="SB363"/>
      <c r="SC363"/>
      <c r="SD363"/>
      <c r="SE363"/>
      <c r="SF363"/>
      <c r="SG363"/>
      <c r="SH363"/>
      <c r="SI363"/>
      <c r="SJ363"/>
      <c r="SK363"/>
      <c r="SL363"/>
      <c r="SM363"/>
      <c r="SN363"/>
      <c r="SO363"/>
      <c r="SP363"/>
      <c r="SQ363"/>
      <c r="SR363"/>
      <c r="SS363"/>
      <c r="ST363"/>
      <c r="SU363"/>
      <c r="SV363"/>
      <c r="SW363"/>
      <c r="SX363"/>
      <c r="SY363"/>
      <c r="SZ363"/>
      <c r="TA363"/>
      <c r="TB363"/>
      <c r="TC363"/>
      <c r="TD363"/>
      <c r="TE363"/>
      <c r="TF363"/>
      <c r="TG363"/>
      <c r="TH363"/>
      <c r="TI363"/>
      <c r="TJ363"/>
      <c r="TK363"/>
      <c r="TL363"/>
      <c r="TM363"/>
      <c r="TN363"/>
      <c r="TO363"/>
      <c r="TP363"/>
      <c r="TQ363"/>
      <c r="TR363"/>
      <c r="TS363"/>
      <c r="TT363"/>
      <c r="TU363"/>
      <c r="TV363"/>
      <c r="TW363"/>
      <c r="TX363"/>
      <c r="TY363"/>
      <c r="TZ363"/>
      <c r="UA363"/>
      <c r="UB363"/>
      <c r="UC363"/>
      <c r="UD363"/>
      <c r="UE363"/>
      <c r="UF363"/>
      <c r="UG363"/>
      <c r="UH363"/>
      <c r="UI363"/>
      <c r="UJ363"/>
      <c r="UK363"/>
      <c r="UL363"/>
      <c r="UM363"/>
      <c r="UN363"/>
      <c r="UO363"/>
      <c r="UP363"/>
      <c r="UQ363"/>
      <c r="UR363"/>
      <c r="US363"/>
      <c r="UT363"/>
      <c r="UU363"/>
      <c r="UV363"/>
      <c r="UW363"/>
      <c r="UX363"/>
      <c r="UY363"/>
      <c r="UZ363"/>
      <c r="VA363"/>
      <c r="VB363"/>
      <c r="VC363"/>
      <c r="VD363"/>
      <c r="VE363"/>
      <c r="VF363"/>
      <c r="VG363"/>
      <c r="VH363"/>
      <c r="VI363"/>
      <c r="VJ363"/>
      <c r="VK363"/>
      <c r="VL363"/>
      <c r="VM363"/>
      <c r="VN363"/>
      <c r="VO363"/>
      <c r="VP363"/>
      <c r="VQ363"/>
      <c r="VR363"/>
      <c r="VS363"/>
      <c r="VT363"/>
      <c r="VU363"/>
      <c r="VV363"/>
      <c r="VW363"/>
      <c r="VX363"/>
      <c r="VY363"/>
      <c r="VZ363"/>
      <c r="WA363"/>
      <c r="WB363"/>
      <c r="WC363"/>
      <c r="WD363"/>
      <c r="WE363"/>
      <c r="WF363"/>
      <c r="WG363"/>
      <c r="WH363"/>
      <c r="WI363"/>
      <c r="WJ363"/>
      <c r="WK363"/>
      <c r="WL363"/>
      <c r="WM363"/>
      <c r="WN363"/>
      <c r="WO363"/>
      <c r="WP363"/>
      <c r="WQ363"/>
      <c r="WR363"/>
      <c r="WS363"/>
      <c r="WT363"/>
      <c r="WU363"/>
      <c r="WV363"/>
      <c r="WW363"/>
      <c r="WX363"/>
      <c r="WY363"/>
      <c r="WZ363"/>
      <c r="XA363"/>
      <c r="XB363"/>
      <c r="XC363"/>
      <c r="XD363"/>
      <c r="XE363"/>
      <c r="XF363"/>
      <c r="XG363"/>
      <c r="XH363"/>
      <c r="XI363"/>
      <c r="XJ363"/>
      <c r="XK363"/>
      <c r="XL363"/>
      <c r="XM363"/>
      <c r="XN363"/>
      <c r="XO363"/>
      <c r="XP363"/>
      <c r="XQ363"/>
      <c r="XR363"/>
      <c r="XS363"/>
      <c r="XT363"/>
      <c r="XU363"/>
      <c r="XV363"/>
      <c r="XW363"/>
      <c r="XX363"/>
      <c r="XY363"/>
      <c r="XZ363"/>
      <c r="YA363"/>
      <c r="YB363"/>
      <c r="YC363"/>
      <c r="YD363"/>
      <c r="YE363"/>
      <c r="YF363"/>
      <c r="YG363"/>
      <c r="YH363"/>
      <c r="YI363"/>
      <c r="YJ363"/>
      <c r="YK363"/>
      <c r="YL363"/>
      <c r="YM363"/>
      <c r="YN363"/>
      <c r="YO363"/>
      <c r="YP363"/>
      <c r="YQ363"/>
      <c r="YR363"/>
      <c r="YS363"/>
      <c r="YT363"/>
      <c r="YU363"/>
      <c r="YV363"/>
      <c r="YW363"/>
      <c r="YX363"/>
      <c r="YY363"/>
      <c r="YZ363"/>
      <c r="ZA363"/>
      <c r="ZB363"/>
      <c r="ZC363"/>
      <c r="ZD363"/>
      <c r="ZE363"/>
      <c r="ZF363"/>
      <c r="ZG363"/>
      <c r="ZH363"/>
      <c r="ZI363"/>
      <c r="ZJ363"/>
      <c r="ZK363"/>
      <c r="ZL363"/>
      <c r="ZM363"/>
      <c r="ZN363"/>
      <c r="ZO363"/>
      <c r="ZP363"/>
      <c r="ZQ363"/>
      <c r="ZR363"/>
      <c r="ZS363"/>
      <c r="ZT363"/>
      <c r="ZU363"/>
      <c r="ZV363"/>
      <c r="ZW363"/>
      <c r="ZX363"/>
      <c r="ZY363"/>
      <c r="ZZ363"/>
    </row>
    <row r="364" spans="1:702" s="18" customFormat="1">
      <c r="A364" s="16" t="s">
        <v>69</v>
      </c>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c r="KT364"/>
      <c r="KU364"/>
      <c r="KV364"/>
      <c r="KW364"/>
      <c r="KX364"/>
      <c r="KY364"/>
      <c r="KZ364"/>
      <c r="LA364"/>
      <c r="LB364"/>
      <c r="LC364"/>
      <c r="LD364"/>
      <c r="LE364"/>
      <c r="LF364"/>
      <c r="LG364"/>
      <c r="LH364"/>
      <c r="LI364"/>
      <c r="LJ364"/>
      <c r="LK364"/>
      <c r="LL364"/>
      <c r="LM364"/>
      <c r="LN364"/>
      <c r="LO364"/>
      <c r="LP364"/>
      <c r="LQ364"/>
      <c r="LR364"/>
      <c r="LS364"/>
      <c r="LT364"/>
      <c r="LU364"/>
      <c r="LV364"/>
      <c r="LW364"/>
      <c r="LX364"/>
      <c r="LY364"/>
      <c r="LZ364"/>
      <c r="MA364"/>
      <c r="MB364"/>
      <c r="MC364"/>
      <c r="MD364"/>
      <c r="ME364"/>
      <c r="MF364"/>
      <c r="MG364"/>
      <c r="MH364"/>
      <c r="MI364"/>
      <c r="MJ364"/>
      <c r="MK364"/>
      <c r="ML364"/>
      <c r="MM364"/>
      <c r="MN364"/>
      <c r="MO364"/>
      <c r="MP364"/>
      <c r="MQ364"/>
      <c r="MR364"/>
      <c r="MS364"/>
      <c r="MT364"/>
      <c r="MU364"/>
      <c r="MV364"/>
      <c r="MW364"/>
      <c r="MX364"/>
      <c r="MY364"/>
      <c r="MZ364"/>
      <c r="NA364"/>
      <c r="NB364"/>
      <c r="NC364"/>
      <c r="ND364"/>
      <c r="NE364"/>
      <c r="NF364"/>
      <c r="NG364"/>
      <c r="NH364"/>
      <c r="NI364"/>
      <c r="NJ364"/>
      <c r="NK364"/>
      <c r="NL364"/>
      <c r="NM364"/>
      <c r="NN364"/>
      <c r="NO364"/>
      <c r="NP364"/>
      <c r="NQ364"/>
      <c r="NR364"/>
      <c r="NS364"/>
      <c r="NT364"/>
      <c r="NU364"/>
      <c r="NV364"/>
      <c r="NW364"/>
      <c r="NX364"/>
      <c r="NY364"/>
      <c r="NZ364"/>
      <c r="OA364"/>
      <c r="OB364"/>
      <c r="OC364"/>
      <c r="OD364"/>
      <c r="OE364"/>
      <c r="OF364"/>
      <c r="OG364"/>
      <c r="OH364"/>
      <c r="OI364"/>
      <c r="OJ364"/>
      <c r="OK364"/>
      <c r="OL364"/>
      <c r="OM364"/>
      <c r="ON364"/>
      <c r="OO364"/>
      <c r="OP364"/>
      <c r="OQ364"/>
      <c r="OR364"/>
      <c r="OS364"/>
      <c r="OT364"/>
      <c r="OU364"/>
      <c r="OV364"/>
      <c r="OW364"/>
      <c r="OX364"/>
      <c r="OY364"/>
      <c r="OZ364"/>
      <c r="PA364"/>
      <c r="PB364"/>
      <c r="PC364"/>
      <c r="PD364"/>
      <c r="PE364"/>
      <c r="PF364"/>
      <c r="PG364"/>
      <c r="PH364"/>
      <c r="PI364"/>
      <c r="PJ364"/>
      <c r="PK364"/>
      <c r="PL364"/>
      <c r="PM364"/>
      <c r="PN364"/>
      <c r="PO364"/>
      <c r="PP364"/>
      <c r="PQ364"/>
      <c r="PR364"/>
      <c r="PS364"/>
      <c r="PT364"/>
      <c r="PU364"/>
      <c r="PV364"/>
      <c r="PW364"/>
      <c r="PX364"/>
      <c r="PY364"/>
      <c r="PZ364"/>
      <c r="QA364"/>
      <c r="QB364"/>
      <c r="QC364"/>
      <c r="QD364"/>
      <c r="QE364"/>
      <c r="QF364"/>
      <c r="QG364"/>
      <c r="QH364"/>
      <c r="QI364"/>
      <c r="QJ364"/>
      <c r="QK364"/>
      <c r="QL364"/>
      <c r="QM364"/>
      <c r="QN364"/>
      <c r="QO364"/>
      <c r="QP364"/>
      <c r="QQ364"/>
      <c r="QR364"/>
      <c r="QS364"/>
      <c r="QT364"/>
      <c r="QU364"/>
      <c r="QV364"/>
      <c r="QW364"/>
      <c r="QX364"/>
      <c r="QY364"/>
      <c r="QZ364"/>
      <c r="RA364"/>
      <c r="RB364"/>
      <c r="RC364"/>
      <c r="RD364"/>
      <c r="RE364"/>
      <c r="RF364"/>
      <c r="RG364"/>
      <c r="RH364"/>
      <c r="RI364"/>
      <c r="RJ364"/>
      <c r="RK364"/>
      <c r="RL364"/>
      <c r="RM364"/>
      <c r="RN364"/>
      <c r="RO364"/>
      <c r="RP364"/>
      <c r="RQ364"/>
      <c r="RR364"/>
      <c r="RS364"/>
      <c r="RT364"/>
      <c r="RU364"/>
      <c r="RV364"/>
      <c r="RW364"/>
      <c r="RX364"/>
      <c r="RY364"/>
      <c r="RZ364"/>
      <c r="SA364"/>
      <c r="SB364"/>
      <c r="SC364"/>
      <c r="SD364"/>
      <c r="SE364"/>
      <c r="SF364"/>
      <c r="SG364"/>
      <c r="SH364"/>
      <c r="SI364"/>
      <c r="SJ364"/>
      <c r="SK364"/>
      <c r="SL364"/>
      <c r="SM364"/>
      <c r="SN364"/>
      <c r="SO364"/>
      <c r="SP364"/>
      <c r="SQ364"/>
      <c r="SR364"/>
      <c r="SS364"/>
      <c r="ST364"/>
      <c r="SU364"/>
      <c r="SV364"/>
      <c r="SW364"/>
      <c r="SX364"/>
      <c r="SY364"/>
      <c r="SZ364"/>
      <c r="TA364"/>
      <c r="TB364"/>
      <c r="TC364"/>
      <c r="TD364"/>
      <c r="TE364"/>
      <c r="TF364"/>
      <c r="TG364"/>
      <c r="TH364"/>
      <c r="TI364"/>
      <c r="TJ364"/>
      <c r="TK364"/>
      <c r="TL364"/>
      <c r="TM364"/>
      <c r="TN364"/>
      <c r="TO364"/>
      <c r="TP364"/>
      <c r="TQ364"/>
      <c r="TR364"/>
      <c r="TS364"/>
      <c r="TT364"/>
      <c r="TU364"/>
      <c r="TV364"/>
      <c r="TW364"/>
      <c r="TX364"/>
      <c r="TY364"/>
      <c r="TZ364"/>
      <c r="UA364"/>
      <c r="UB364"/>
      <c r="UC364"/>
      <c r="UD364"/>
      <c r="UE364"/>
      <c r="UF364"/>
      <c r="UG364"/>
      <c r="UH364"/>
      <c r="UI364"/>
      <c r="UJ364"/>
      <c r="UK364"/>
      <c r="UL364"/>
      <c r="UM364"/>
      <c r="UN364"/>
      <c r="UO364"/>
      <c r="UP364"/>
      <c r="UQ364"/>
      <c r="UR364"/>
      <c r="US364"/>
      <c r="UT364"/>
      <c r="UU364"/>
      <c r="UV364"/>
      <c r="UW364"/>
      <c r="UX364"/>
      <c r="UY364"/>
      <c r="UZ364"/>
      <c r="VA364"/>
      <c r="VB364"/>
      <c r="VC364"/>
      <c r="VD364"/>
      <c r="VE364"/>
      <c r="VF364"/>
      <c r="VG364"/>
      <c r="VH364"/>
      <c r="VI364"/>
      <c r="VJ364"/>
      <c r="VK364"/>
      <c r="VL364"/>
      <c r="VM364"/>
      <c r="VN364"/>
      <c r="VO364"/>
      <c r="VP364"/>
      <c r="VQ364"/>
      <c r="VR364"/>
      <c r="VS364"/>
      <c r="VT364"/>
      <c r="VU364"/>
      <c r="VV364"/>
      <c r="VW364"/>
      <c r="VX364"/>
      <c r="VY364"/>
      <c r="VZ364"/>
      <c r="WA364"/>
      <c r="WB364"/>
      <c r="WC364"/>
      <c r="WD364"/>
      <c r="WE364"/>
      <c r="WF364"/>
      <c r="WG364"/>
      <c r="WH364"/>
      <c r="WI364"/>
      <c r="WJ364"/>
      <c r="WK364"/>
      <c r="WL364"/>
      <c r="WM364"/>
      <c r="WN364"/>
      <c r="WO364"/>
      <c r="WP364"/>
      <c r="WQ364"/>
      <c r="WR364"/>
      <c r="WS364"/>
      <c r="WT364"/>
      <c r="WU364"/>
      <c r="WV364"/>
      <c r="WW364"/>
      <c r="WX364"/>
      <c r="WY364"/>
      <c r="WZ364"/>
      <c r="XA364"/>
      <c r="XB364"/>
      <c r="XC364"/>
      <c r="XD364"/>
      <c r="XE364"/>
      <c r="XF364"/>
      <c r="XG364"/>
      <c r="XH364"/>
      <c r="XI364"/>
      <c r="XJ364"/>
      <c r="XK364"/>
      <c r="XL364"/>
      <c r="XM364"/>
      <c r="XN364"/>
      <c r="XO364"/>
      <c r="XP364"/>
      <c r="XQ364"/>
      <c r="XR364"/>
      <c r="XS364"/>
      <c r="XT364"/>
      <c r="XU364"/>
      <c r="XV364"/>
      <c r="XW364"/>
      <c r="XX364"/>
      <c r="XY364"/>
      <c r="XZ364"/>
      <c r="YA364"/>
      <c r="YB364"/>
      <c r="YC364"/>
      <c r="YD364"/>
      <c r="YE364"/>
      <c r="YF364"/>
      <c r="YG364"/>
      <c r="YH364"/>
      <c r="YI364"/>
      <c r="YJ364"/>
      <c r="YK364"/>
      <c r="YL364"/>
      <c r="YM364"/>
      <c r="YN364"/>
      <c r="YO364"/>
      <c r="YP364"/>
      <c r="YQ364"/>
      <c r="YR364"/>
      <c r="YS364"/>
      <c r="YT364"/>
      <c r="YU364"/>
      <c r="YV364"/>
      <c r="YW364"/>
      <c r="YX364"/>
      <c r="YY364"/>
      <c r="YZ364"/>
      <c r="ZA364"/>
      <c r="ZB364"/>
      <c r="ZC364"/>
      <c r="ZD364"/>
      <c r="ZE364"/>
      <c r="ZF364"/>
      <c r="ZG364"/>
      <c r="ZH364"/>
      <c r="ZI364"/>
      <c r="ZJ364"/>
      <c r="ZK364"/>
      <c r="ZL364"/>
      <c r="ZM364"/>
      <c r="ZN364"/>
      <c r="ZO364"/>
      <c r="ZP364"/>
      <c r="ZQ364"/>
      <c r="ZR364"/>
      <c r="ZS364"/>
      <c r="ZT364"/>
      <c r="ZU364"/>
      <c r="ZV364"/>
      <c r="ZW364"/>
      <c r="ZX364"/>
      <c r="ZY364"/>
      <c r="ZZ364"/>
    </row>
    <row r="365" spans="1:702" s="18" customFormat="1">
      <c r="A365" s="16" t="s">
        <v>189</v>
      </c>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c r="KT365"/>
      <c r="KU365"/>
      <c r="KV365"/>
      <c r="KW365"/>
      <c r="KX365"/>
      <c r="KY365"/>
      <c r="KZ365"/>
      <c r="LA365"/>
      <c r="LB365"/>
      <c r="LC365"/>
      <c r="LD365"/>
      <c r="LE365"/>
      <c r="LF365"/>
      <c r="LG365"/>
      <c r="LH365"/>
      <c r="LI365"/>
      <c r="LJ365"/>
      <c r="LK365"/>
      <c r="LL365"/>
      <c r="LM365"/>
      <c r="LN365"/>
      <c r="LO365"/>
      <c r="LP365"/>
      <c r="LQ365"/>
      <c r="LR365"/>
      <c r="LS365"/>
      <c r="LT365"/>
      <c r="LU365"/>
      <c r="LV365"/>
      <c r="LW365"/>
      <c r="LX365"/>
      <c r="LY365"/>
      <c r="LZ365"/>
      <c r="MA365"/>
      <c r="MB365"/>
      <c r="MC365"/>
      <c r="MD365"/>
      <c r="ME365"/>
      <c r="MF365"/>
      <c r="MG365"/>
      <c r="MH365"/>
      <c r="MI365"/>
      <c r="MJ365"/>
      <c r="MK365"/>
      <c r="ML365"/>
      <c r="MM365"/>
      <c r="MN365"/>
      <c r="MO365"/>
      <c r="MP365"/>
      <c r="MQ365"/>
      <c r="MR365"/>
      <c r="MS365"/>
      <c r="MT365"/>
      <c r="MU365"/>
      <c r="MV365"/>
      <c r="MW365"/>
      <c r="MX365"/>
      <c r="MY365"/>
      <c r="MZ365"/>
      <c r="NA365"/>
      <c r="NB365"/>
      <c r="NC365"/>
      <c r="ND365"/>
      <c r="NE365"/>
      <c r="NF365"/>
      <c r="NG365"/>
      <c r="NH365"/>
      <c r="NI365"/>
      <c r="NJ365"/>
      <c r="NK365"/>
      <c r="NL365"/>
      <c r="NM365"/>
      <c r="NN365"/>
      <c r="NO365"/>
      <c r="NP365"/>
      <c r="NQ365"/>
      <c r="NR365"/>
      <c r="NS365"/>
      <c r="NT365"/>
      <c r="NU365"/>
      <c r="NV365"/>
      <c r="NW365"/>
      <c r="NX365"/>
      <c r="NY365"/>
      <c r="NZ365"/>
      <c r="OA365"/>
      <c r="OB365"/>
      <c r="OC365"/>
      <c r="OD365"/>
      <c r="OE365"/>
      <c r="OF365"/>
      <c r="OG365"/>
      <c r="OH365"/>
      <c r="OI365"/>
      <c r="OJ365"/>
      <c r="OK365"/>
      <c r="OL365"/>
      <c r="OM365"/>
      <c r="ON365"/>
      <c r="OO365"/>
      <c r="OP365"/>
      <c r="OQ365"/>
      <c r="OR365"/>
      <c r="OS365"/>
      <c r="OT365"/>
      <c r="OU365"/>
      <c r="OV365"/>
      <c r="OW365"/>
      <c r="OX365"/>
      <c r="OY365"/>
      <c r="OZ365"/>
      <c r="PA365"/>
      <c r="PB365"/>
      <c r="PC365"/>
      <c r="PD365"/>
      <c r="PE365"/>
      <c r="PF365"/>
      <c r="PG365"/>
      <c r="PH365"/>
      <c r="PI365"/>
      <c r="PJ365"/>
      <c r="PK365"/>
      <c r="PL365"/>
      <c r="PM365"/>
      <c r="PN365"/>
      <c r="PO365"/>
      <c r="PP365"/>
      <c r="PQ365"/>
      <c r="PR365"/>
      <c r="PS365"/>
      <c r="PT365"/>
      <c r="PU365"/>
      <c r="PV365"/>
      <c r="PW365"/>
      <c r="PX365"/>
      <c r="PY365"/>
      <c r="PZ365"/>
      <c r="QA365"/>
      <c r="QB365"/>
      <c r="QC365"/>
      <c r="QD365"/>
      <c r="QE365"/>
      <c r="QF365"/>
      <c r="QG365"/>
      <c r="QH365"/>
      <c r="QI365"/>
      <c r="QJ365"/>
      <c r="QK365"/>
      <c r="QL365"/>
      <c r="QM365"/>
      <c r="QN365"/>
      <c r="QO365"/>
      <c r="QP365"/>
      <c r="QQ365"/>
      <c r="QR365"/>
      <c r="QS365"/>
      <c r="QT365"/>
      <c r="QU365"/>
      <c r="QV365"/>
      <c r="QW365"/>
      <c r="QX365"/>
      <c r="QY365"/>
      <c r="QZ365"/>
      <c r="RA365"/>
      <c r="RB365"/>
      <c r="RC365"/>
      <c r="RD365"/>
      <c r="RE365"/>
      <c r="RF365"/>
      <c r="RG365"/>
      <c r="RH365"/>
      <c r="RI365"/>
      <c r="RJ365"/>
      <c r="RK365"/>
      <c r="RL365"/>
      <c r="RM365"/>
      <c r="RN365"/>
      <c r="RO365"/>
      <c r="RP365"/>
      <c r="RQ365"/>
      <c r="RR365"/>
      <c r="RS365"/>
      <c r="RT365"/>
      <c r="RU365"/>
      <c r="RV365"/>
      <c r="RW365"/>
      <c r="RX365"/>
      <c r="RY365"/>
      <c r="RZ365"/>
      <c r="SA365"/>
      <c r="SB365"/>
      <c r="SC365"/>
      <c r="SD365"/>
      <c r="SE365"/>
      <c r="SF365"/>
      <c r="SG365"/>
      <c r="SH365"/>
      <c r="SI365"/>
      <c r="SJ365"/>
      <c r="SK365"/>
      <c r="SL365"/>
      <c r="SM365"/>
      <c r="SN365"/>
      <c r="SO365"/>
      <c r="SP365"/>
      <c r="SQ365"/>
      <c r="SR365"/>
      <c r="SS365"/>
      <c r="ST365"/>
      <c r="SU365"/>
      <c r="SV365"/>
      <c r="SW365"/>
      <c r="SX365"/>
      <c r="SY365"/>
      <c r="SZ365"/>
      <c r="TA365"/>
      <c r="TB365"/>
      <c r="TC365"/>
      <c r="TD365"/>
      <c r="TE365"/>
      <c r="TF365"/>
      <c r="TG365"/>
      <c r="TH365"/>
      <c r="TI365"/>
      <c r="TJ365"/>
      <c r="TK365"/>
      <c r="TL365"/>
      <c r="TM365"/>
      <c r="TN365"/>
      <c r="TO365"/>
      <c r="TP365"/>
      <c r="TQ365"/>
      <c r="TR365"/>
      <c r="TS365"/>
      <c r="TT365"/>
      <c r="TU365"/>
      <c r="TV365"/>
      <c r="TW365"/>
      <c r="TX365"/>
      <c r="TY365"/>
      <c r="TZ365"/>
      <c r="UA365"/>
      <c r="UB365"/>
      <c r="UC365"/>
      <c r="UD365"/>
      <c r="UE365"/>
      <c r="UF365"/>
      <c r="UG365"/>
      <c r="UH365"/>
      <c r="UI365"/>
      <c r="UJ365"/>
      <c r="UK365"/>
      <c r="UL365"/>
      <c r="UM365"/>
      <c r="UN365"/>
      <c r="UO365"/>
      <c r="UP365"/>
      <c r="UQ365"/>
      <c r="UR365"/>
      <c r="US365"/>
      <c r="UT365"/>
      <c r="UU365"/>
      <c r="UV365"/>
      <c r="UW365"/>
      <c r="UX365"/>
      <c r="UY365"/>
      <c r="UZ365"/>
      <c r="VA365"/>
      <c r="VB365"/>
      <c r="VC365"/>
      <c r="VD365"/>
      <c r="VE365"/>
      <c r="VF365"/>
      <c r="VG365"/>
      <c r="VH365"/>
      <c r="VI365"/>
      <c r="VJ365"/>
      <c r="VK365"/>
      <c r="VL365"/>
      <c r="VM365"/>
      <c r="VN365"/>
      <c r="VO365"/>
      <c r="VP365"/>
      <c r="VQ365"/>
      <c r="VR365"/>
      <c r="VS365"/>
      <c r="VT365"/>
      <c r="VU365"/>
      <c r="VV365"/>
      <c r="VW365"/>
      <c r="VX365"/>
      <c r="VY365"/>
      <c r="VZ365"/>
      <c r="WA365"/>
      <c r="WB365"/>
      <c r="WC365"/>
      <c r="WD365"/>
      <c r="WE365"/>
      <c r="WF365"/>
      <c r="WG365"/>
      <c r="WH365"/>
      <c r="WI365"/>
      <c r="WJ365"/>
      <c r="WK365"/>
      <c r="WL365"/>
      <c r="WM365"/>
      <c r="WN365"/>
      <c r="WO365"/>
      <c r="WP365"/>
      <c r="WQ365"/>
      <c r="WR365"/>
      <c r="WS365"/>
      <c r="WT365"/>
      <c r="WU365"/>
      <c r="WV365"/>
      <c r="WW365"/>
      <c r="WX365"/>
      <c r="WY365"/>
      <c r="WZ365"/>
      <c r="XA365"/>
      <c r="XB365"/>
      <c r="XC365"/>
      <c r="XD365"/>
      <c r="XE365"/>
      <c r="XF365"/>
      <c r="XG365"/>
      <c r="XH365"/>
      <c r="XI365"/>
      <c r="XJ365"/>
      <c r="XK365"/>
      <c r="XL365"/>
      <c r="XM365"/>
      <c r="XN365"/>
      <c r="XO365"/>
      <c r="XP365"/>
      <c r="XQ365"/>
      <c r="XR365"/>
      <c r="XS365"/>
      <c r="XT365"/>
      <c r="XU365"/>
      <c r="XV365"/>
      <c r="XW365"/>
      <c r="XX365"/>
      <c r="XY365"/>
      <c r="XZ365"/>
      <c r="YA365"/>
      <c r="YB365"/>
      <c r="YC365"/>
      <c r="YD365"/>
      <c r="YE365"/>
      <c r="YF365"/>
      <c r="YG365"/>
      <c r="YH365"/>
      <c r="YI365"/>
      <c r="YJ365"/>
      <c r="YK365"/>
      <c r="YL365"/>
      <c r="YM365"/>
      <c r="YN365"/>
      <c r="YO365"/>
      <c r="YP365"/>
      <c r="YQ365"/>
      <c r="YR365"/>
      <c r="YS365"/>
      <c r="YT365"/>
      <c r="YU365"/>
      <c r="YV365"/>
      <c r="YW365"/>
      <c r="YX365"/>
      <c r="YY365"/>
      <c r="YZ365"/>
      <c r="ZA365"/>
      <c r="ZB365"/>
      <c r="ZC365"/>
      <c r="ZD365"/>
      <c r="ZE365"/>
      <c r="ZF365"/>
      <c r="ZG365"/>
      <c r="ZH365"/>
      <c r="ZI365"/>
      <c r="ZJ365"/>
      <c r="ZK365"/>
      <c r="ZL365"/>
      <c r="ZM365"/>
      <c r="ZN365"/>
      <c r="ZO365"/>
      <c r="ZP365"/>
      <c r="ZQ365"/>
      <c r="ZR365"/>
      <c r="ZS365"/>
      <c r="ZT365"/>
      <c r="ZU365"/>
      <c r="ZV365"/>
      <c r="ZW365"/>
      <c r="ZX365"/>
      <c r="ZY365"/>
      <c r="ZZ365"/>
    </row>
    <row r="366" spans="1:702" s="18" customFormat="1">
      <c r="A366" s="63" t="s">
        <v>326</v>
      </c>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c r="KT366"/>
      <c r="KU366"/>
      <c r="KV366"/>
      <c r="KW366"/>
      <c r="KX366"/>
      <c r="KY366"/>
      <c r="KZ366"/>
      <c r="LA366"/>
      <c r="LB366"/>
      <c r="LC366"/>
      <c r="LD366"/>
      <c r="LE366"/>
      <c r="LF366"/>
      <c r="LG366"/>
      <c r="LH366"/>
      <c r="LI366"/>
      <c r="LJ366"/>
      <c r="LK366"/>
      <c r="LL366"/>
      <c r="LM366"/>
      <c r="LN366"/>
      <c r="LO366"/>
      <c r="LP366"/>
      <c r="LQ366"/>
      <c r="LR366"/>
      <c r="LS366"/>
      <c r="LT366"/>
      <c r="LU366"/>
      <c r="LV366"/>
      <c r="LW366"/>
      <c r="LX366"/>
      <c r="LY366"/>
      <c r="LZ366"/>
      <c r="MA366"/>
      <c r="MB366"/>
      <c r="MC366"/>
      <c r="MD366"/>
      <c r="ME366"/>
      <c r="MF366"/>
      <c r="MG366"/>
      <c r="MH366"/>
      <c r="MI366"/>
      <c r="MJ366"/>
      <c r="MK366"/>
      <c r="ML366"/>
      <c r="MM366"/>
      <c r="MN366"/>
      <c r="MO366"/>
      <c r="MP366"/>
      <c r="MQ366"/>
      <c r="MR366"/>
      <c r="MS366"/>
      <c r="MT366"/>
      <c r="MU366"/>
      <c r="MV366"/>
      <c r="MW366"/>
      <c r="MX366"/>
      <c r="MY366"/>
      <c r="MZ366"/>
      <c r="NA366"/>
      <c r="NB366"/>
      <c r="NC366"/>
      <c r="ND366"/>
      <c r="NE366"/>
      <c r="NF366"/>
      <c r="NG366"/>
      <c r="NH366"/>
      <c r="NI366"/>
      <c r="NJ366"/>
      <c r="NK366"/>
      <c r="NL366"/>
      <c r="NM366"/>
      <c r="NN366"/>
      <c r="NO366"/>
      <c r="NP366"/>
      <c r="NQ366"/>
      <c r="NR366"/>
      <c r="NS366"/>
      <c r="NT366"/>
      <c r="NU366"/>
      <c r="NV366"/>
      <c r="NW366"/>
      <c r="NX366"/>
      <c r="NY366"/>
      <c r="NZ366"/>
      <c r="OA366"/>
      <c r="OB366"/>
      <c r="OC366"/>
      <c r="OD366"/>
      <c r="OE366"/>
      <c r="OF366"/>
      <c r="OG366"/>
      <c r="OH366"/>
      <c r="OI366"/>
      <c r="OJ366"/>
      <c r="OK366"/>
      <c r="OL366"/>
      <c r="OM366"/>
      <c r="ON366"/>
      <c r="OO366"/>
      <c r="OP366"/>
      <c r="OQ366"/>
      <c r="OR366"/>
      <c r="OS366"/>
      <c r="OT366"/>
      <c r="OU366"/>
      <c r="OV366"/>
      <c r="OW366"/>
      <c r="OX366"/>
      <c r="OY366"/>
      <c r="OZ366"/>
      <c r="PA366"/>
      <c r="PB366"/>
      <c r="PC366"/>
      <c r="PD366"/>
      <c r="PE366"/>
      <c r="PF366"/>
      <c r="PG366"/>
      <c r="PH366"/>
      <c r="PI366"/>
      <c r="PJ366"/>
      <c r="PK366"/>
      <c r="PL366"/>
      <c r="PM366"/>
      <c r="PN366"/>
      <c r="PO366"/>
      <c r="PP366"/>
      <c r="PQ366"/>
      <c r="PR366"/>
      <c r="PS366"/>
      <c r="PT366"/>
      <c r="PU366"/>
      <c r="PV366"/>
      <c r="PW366"/>
      <c r="PX366"/>
      <c r="PY366"/>
      <c r="PZ366"/>
      <c r="QA366"/>
      <c r="QB366"/>
      <c r="QC366"/>
      <c r="QD366"/>
      <c r="QE366"/>
      <c r="QF366"/>
      <c r="QG366"/>
      <c r="QH366"/>
      <c r="QI366"/>
      <c r="QJ366"/>
      <c r="QK366"/>
      <c r="QL366"/>
      <c r="QM366"/>
      <c r="QN366"/>
      <c r="QO366"/>
      <c r="QP366"/>
      <c r="QQ366"/>
      <c r="QR366"/>
      <c r="QS366"/>
      <c r="QT366"/>
      <c r="QU366"/>
      <c r="QV366"/>
      <c r="QW366"/>
      <c r="QX366"/>
      <c r="QY366"/>
      <c r="QZ366"/>
      <c r="RA366"/>
      <c r="RB366"/>
      <c r="RC366"/>
      <c r="RD366"/>
      <c r="RE366"/>
      <c r="RF366"/>
      <c r="RG366"/>
      <c r="RH366"/>
      <c r="RI366"/>
      <c r="RJ366"/>
      <c r="RK366"/>
      <c r="RL366"/>
      <c r="RM366"/>
      <c r="RN366"/>
      <c r="RO366"/>
      <c r="RP366"/>
      <c r="RQ366"/>
      <c r="RR366"/>
      <c r="RS366"/>
      <c r="RT366"/>
      <c r="RU366"/>
      <c r="RV366"/>
      <c r="RW366"/>
      <c r="RX366"/>
      <c r="RY366"/>
      <c r="RZ366"/>
      <c r="SA366"/>
      <c r="SB366"/>
      <c r="SC366"/>
      <c r="SD366"/>
      <c r="SE366"/>
      <c r="SF366"/>
      <c r="SG366"/>
      <c r="SH366"/>
      <c r="SI366"/>
      <c r="SJ366"/>
      <c r="SK366"/>
      <c r="SL366"/>
      <c r="SM366"/>
      <c r="SN366"/>
      <c r="SO366"/>
      <c r="SP366"/>
      <c r="SQ366"/>
      <c r="SR366"/>
      <c r="SS366"/>
      <c r="ST366"/>
      <c r="SU366"/>
      <c r="SV366"/>
      <c r="SW366"/>
      <c r="SX366"/>
      <c r="SY366"/>
      <c r="SZ366"/>
      <c r="TA366"/>
      <c r="TB366"/>
      <c r="TC366"/>
      <c r="TD366"/>
      <c r="TE366"/>
      <c r="TF366"/>
      <c r="TG366"/>
      <c r="TH366"/>
      <c r="TI366"/>
      <c r="TJ366"/>
      <c r="TK366"/>
      <c r="TL366"/>
      <c r="TM366"/>
      <c r="TN366"/>
      <c r="TO366"/>
      <c r="TP366"/>
      <c r="TQ366"/>
      <c r="TR366"/>
      <c r="TS366"/>
      <c r="TT366"/>
      <c r="TU366"/>
      <c r="TV366"/>
      <c r="TW366"/>
      <c r="TX366"/>
      <c r="TY366"/>
      <c r="TZ366"/>
      <c r="UA366"/>
      <c r="UB366"/>
      <c r="UC366"/>
      <c r="UD366"/>
      <c r="UE366"/>
      <c r="UF366"/>
      <c r="UG366"/>
      <c r="UH366"/>
      <c r="UI366"/>
      <c r="UJ366"/>
      <c r="UK366"/>
      <c r="UL366"/>
      <c r="UM366"/>
      <c r="UN366"/>
      <c r="UO366"/>
      <c r="UP366"/>
      <c r="UQ366"/>
      <c r="UR366"/>
      <c r="US366"/>
      <c r="UT366"/>
      <c r="UU366"/>
      <c r="UV366"/>
      <c r="UW366"/>
      <c r="UX366"/>
      <c r="UY366"/>
      <c r="UZ366"/>
      <c r="VA366"/>
      <c r="VB366"/>
      <c r="VC366"/>
      <c r="VD366"/>
      <c r="VE366"/>
      <c r="VF366"/>
      <c r="VG366"/>
      <c r="VH366"/>
      <c r="VI366"/>
      <c r="VJ366"/>
      <c r="VK366"/>
      <c r="VL366"/>
      <c r="VM366"/>
      <c r="VN366"/>
      <c r="VO366"/>
      <c r="VP366"/>
      <c r="VQ366"/>
      <c r="VR366"/>
      <c r="VS366"/>
      <c r="VT366"/>
      <c r="VU366"/>
      <c r="VV366"/>
      <c r="VW366"/>
      <c r="VX366"/>
      <c r="VY366"/>
      <c r="VZ366"/>
      <c r="WA366"/>
      <c r="WB366"/>
      <c r="WC366"/>
      <c r="WD366"/>
      <c r="WE366"/>
      <c r="WF366"/>
      <c r="WG366"/>
      <c r="WH366"/>
      <c r="WI366"/>
      <c r="WJ366"/>
      <c r="WK366"/>
      <c r="WL366"/>
      <c r="WM366"/>
      <c r="WN366"/>
      <c r="WO366"/>
      <c r="WP366"/>
      <c r="WQ366"/>
      <c r="WR366"/>
      <c r="WS366"/>
      <c r="WT366"/>
      <c r="WU366"/>
      <c r="WV366"/>
      <c r="WW366"/>
      <c r="WX366"/>
      <c r="WY366"/>
      <c r="WZ366"/>
      <c r="XA366"/>
      <c r="XB366"/>
      <c r="XC366"/>
      <c r="XD366"/>
      <c r="XE366"/>
      <c r="XF366"/>
      <c r="XG366"/>
      <c r="XH366"/>
      <c r="XI366"/>
      <c r="XJ366"/>
      <c r="XK366"/>
      <c r="XL366"/>
      <c r="XM366"/>
      <c r="XN366"/>
      <c r="XO366"/>
      <c r="XP366"/>
      <c r="XQ366"/>
      <c r="XR366"/>
      <c r="XS366"/>
      <c r="XT366"/>
      <c r="XU366"/>
      <c r="XV366"/>
      <c r="XW366"/>
      <c r="XX366"/>
      <c r="XY366"/>
      <c r="XZ366"/>
      <c r="YA366"/>
      <c r="YB366"/>
      <c r="YC366"/>
      <c r="YD366"/>
      <c r="YE366"/>
      <c r="YF366"/>
      <c r="YG366"/>
      <c r="YH366"/>
      <c r="YI366"/>
      <c r="YJ366"/>
      <c r="YK366"/>
      <c r="YL366"/>
      <c r="YM366"/>
      <c r="YN366"/>
      <c r="YO366"/>
      <c r="YP366"/>
      <c r="YQ366"/>
      <c r="YR366"/>
      <c r="YS366"/>
      <c r="YT366"/>
      <c r="YU366"/>
      <c r="YV366"/>
      <c r="YW366"/>
      <c r="YX366"/>
      <c r="YY366"/>
      <c r="YZ366"/>
      <c r="ZA366"/>
      <c r="ZB366"/>
      <c r="ZC366"/>
      <c r="ZD366"/>
      <c r="ZE366"/>
      <c r="ZF366"/>
      <c r="ZG366"/>
      <c r="ZH366"/>
      <c r="ZI366"/>
      <c r="ZJ366"/>
      <c r="ZK366"/>
      <c r="ZL366"/>
      <c r="ZM366"/>
      <c r="ZN366"/>
      <c r="ZO366"/>
      <c r="ZP366"/>
      <c r="ZQ366"/>
      <c r="ZR366"/>
      <c r="ZS366"/>
      <c r="ZT366"/>
      <c r="ZU366"/>
      <c r="ZV366"/>
      <c r="ZW366"/>
      <c r="ZX366"/>
      <c r="ZY366"/>
      <c r="ZZ366"/>
    </row>
    <row r="367" spans="1:702" s="18" customFormat="1">
      <c r="A367" s="149" t="s">
        <v>327</v>
      </c>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c r="KT367"/>
      <c r="KU367"/>
      <c r="KV367"/>
      <c r="KW367"/>
      <c r="KX367"/>
      <c r="KY367"/>
      <c r="KZ367"/>
      <c r="LA367"/>
      <c r="LB367"/>
      <c r="LC367"/>
      <c r="LD367"/>
      <c r="LE367"/>
      <c r="LF367"/>
      <c r="LG367"/>
      <c r="LH367"/>
      <c r="LI367"/>
      <c r="LJ367"/>
      <c r="LK367"/>
      <c r="LL367"/>
      <c r="LM367"/>
      <c r="LN367"/>
      <c r="LO367"/>
      <c r="LP367"/>
      <c r="LQ367"/>
      <c r="LR367"/>
      <c r="LS367"/>
      <c r="LT367"/>
      <c r="LU367"/>
      <c r="LV367"/>
      <c r="LW367"/>
      <c r="LX367"/>
      <c r="LY367"/>
      <c r="LZ367"/>
      <c r="MA367"/>
      <c r="MB367"/>
      <c r="MC367"/>
      <c r="MD367"/>
      <c r="ME367"/>
      <c r="MF367"/>
      <c r="MG367"/>
      <c r="MH367"/>
      <c r="MI367"/>
      <c r="MJ367"/>
      <c r="MK367"/>
      <c r="ML367"/>
      <c r="MM367"/>
      <c r="MN367"/>
      <c r="MO367"/>
      <c r="MP367"/>
      <c r="MQ367"/>
      <c r="MR367"/>
      <c r="MS367"/>
      <c r="MT367"/>
      <c r="MU367"/>
      <c r="MV367"/>
      <c r="MW367"/>
      <c r="MX367"/>
      <c r="MY367"/>
      <c r="MZ367"/>
      <c r="NA367"/>
      <c r="NB367"/>
      <c r="NC367"/>
      <c r="ND367"/>
      <c r="NE367"/>
      <c r="NF367"/>
      <c r="NG367"/>
      <c r="NH367"/>
      <c r="NI367"/>
      <c r="NJ367"/>
      <c r="NK367"/>
      <c r="NL367"/>
      <c r="NM367"/>
      <c r="NN367"/>
      <c r="NO367"/>
      <c r="NP367"/>
      <c r="NQ367"/>
      <c r="NR367"/>
      <c r="NS367"/>
      <c r="NT367"/>
      <c r="NU367"/>
      <c r="NV367"/>
      <c r="NW367"/>
      <c r="NX367"/>
      <c r="NY367"/>
      <c r="NZ367"/>
      <c r="OA367"/>
      <c r="OB367"/>
      <c r="OC367"/>
      <c r="OD367"/>
      <c r="OE367"/>
      <c r="OF367"/>
      <c r="OG367"/>
      <c r="OH367"/>
      <c r="OI367"/>
      <c r="OJ367"/>
      <c r="OK367"/>
      <c r="OL367"/>
      <c r="OM367"/>
      <c r="ON367"/>
      <c r="OO367"/>
      <c r="OP367"/>
      <c r="OQ367"/>
      <c r="OR367"/>
      <c r="OS367"/>
      <c r="OT367"/>
      <c r="OU367"/>
      <c r="OV367"/>
      <c r="OW367"/>
      <c r="OX367"/>
      <c r="OY367"/>
      <c r="OZ367"/>
      <c r="PA367"/>
      <c r="PB367"/>
      <c r="PC367"/>
      <c r="PD367"/>
      <c r="PE367"/>
      <c r="PF367"/>
      <c r="PG367"/>
      <c r="PH367"/>
      <c r="PI367"/>
      <c r="PJ367"/>
      <c r="PK367"/>
      <c r="PL367"/>
      <c r="PM367"/>
      <c r="PN367"/>
      <c r="PO367"/>
      <c r="PP367"/>
      <c r="PQ367"/>
      <c r="PR367"/>
      <c r="PS367"/>
      <c r="PT367"/>
      <c r="PU367"/>
      <c r="PV367"/>
      <c r="PW367"/>
      <c r="PX367"/>
      <c r="PY367"/>
      <c r="PZ367"/>
      <c r="QA367"/>
      <c r="QB367"/>
      <c r="QC367"/>
      <c r="QD367"/>
      <c r="QE367"/>
      <c r="QF367"/>
      <c r="QG367"/>
      <c r="QH367"/>
      <c r="QI367"/>
      <c r="QJ367"/>
      <c r="QK367"/>
      <c r="QL367"/>
      <c r="QM367"/>
      <c r="QN367"/>
      <c r="QO367"/>
      <c r="QP367"/>
      <c r="QQ367"/>
      <c r="QR367"/>
      <c r="QS367"/>
      <c r="QT367"/>
      <c r="QU367"/>
      <c r="QV367"/>
      <c r="QW367"/>
      <c r="QX367"/>
      <c r="QY367"/>
      <c r="QZ367"/>
      <c r="RA367"/>
      <c r="RB367"/>
      <c r="RC367"/>
      <c r="RD367"/>
      <c r="RE367"/>
      <c r="RF367"/>
      <c r="RG367"/>
      <c r="RH367"/>
      <c r="RI367"/>
      <c r="RJ367"/>
      <c r="RK367"/>
      <c r="RL367"/>
      <c r="RM367"/>
      <c r="RN367"/>
      <c r="RO367"/>
      <c r="RP367"/>
      <c r="RQ367"/>
      <c r="RR367"/>
      <c r="RS367"/>
      <c r="RT367"/>
      <c r="RU367"/>
      <c r="RV367"/>
      <c r="RW367"/>
      <c r="RX367"/>
      <c r="RY367"/>
      <c r="RZ367"/>
      <c r="SA367"/>
      <c r="SB367"/>
      <c r="SC367"/>
      <c r="SD367"/>
      <c r="SE367"/>
      <c r="SF367"/>
      <c r="SG367"/>
      <c r="SH367"/>
      <c r="SI367"/>
      <c r="SJ367"/>
      <c r="SK367"/>
      <c r="SL367"/>
      <c r="SM367"/>
      <c r="SN367"/>
      <c r="SO367"/>
      <c r="SP367"/>
      <c r="SQ367"/>
      <c r="SR367"/>
      <c r="SS367"/>
      <c r="ST367"/>
      <c r="SU367"/>
      <c r="SV367"/>
      <c r="SW367"/>
      <c r="SX367"/>
      <c r="SY367"/>
      <c r="SZ367"/>
      <c r="TA367"/>
      <c r="TB367"/>
      <c r="TC367"/>
      <c r="TD367"/>
      <c r="TE367"/>
      <c r="TF367"/>
      <c r="TG367"/>
      <c r="TH367"/>
      <c r="TI367"/>
      <c r="TJ367"/>
      <c r="TK367"/>
      <c r="TL367"/>
      <c r="TM367"/>
      <c r="TN367"/>
      <c r="TO367"/>
      <c r="TP367"/>
      <c r="TQ367"/>
      <c r="TR367"/>
      <c r="TS367"/>
      <c r="TT367"/>
      <c r="TU367"/>
      <c r="TV367"/>
      <c r="TW367"/>
      <c r="TX367"/>
      <c r="TY367"/>
      <c r="TZ367"/>
      <c r="UA367"/>
      <c r="UB367"/>
      <c r="UC367"/>
      <c r="UD367"/>
      <c r="UE367"/>
      <c r="UF367"/>
      <c r="UG367"/>
      <c r="UH367"/>
      <c r="UI367"/>
      <c r="UJ367"/>
      <c r="UK367"/>
      <c r="UL367"/>
      <c r="UM367"/>
      <c r="UN367"/>
      <c r="UO367"/>
      <c r="UP367"/>
      <c r="UQ367"/>
      <c r="UR367"/>
      <c r="US367"/>
      <c r="UT367"/>
      <c r="UU367"/>
      <c r="UV367"/>
      <c r="UW367"/>
      <c r="UX367"/>
      <c r="UY367"/>
      <c r="UZ367"/>
      <c r="VA367"/>
      <c r="VB367"/>
      <c r="VC367"/>
      <c r="VD367"/>
      <c r="VE367"/>
      <c r="VF367"/>
      <c r="VG367"/>
      <c r="VH367"/>
      <c r="VI367"/>
      <c r="VJ367"/>
      <c r="VK367"/>
      <c r="VL367"/>
      <c r="VM367"/>
      <c r="VN367"/>
      <c r="VO367"/>
      <c r="VP367"/>
      <c r="VQ367"/>
      <c r="VR367"/>
      <c r="VS367"/>
      <c r="VT367"/>
      <c r="VU367"/>
      <c r="VV367"/>
      <c r="VW367"/>
      <c r="VX367"/>
      <c r="VY367"/>
      <c r="VZ367"/>
      <c r="WA367"/>
      <c r="WB367"/>
      <c r="WC367"/>
      <c r="WD367"/>
      <c r="WE367"/>
      <c r="WF367"/>
      <c r="WG367"/>
      <c r="WH367"/>
      <c r="WI367"/>
      <c r="WJ367"/>
      <c r="WK367"/>
      <c r="WL367"/>
      <c r="WM367"/>
      <c r="WN367"/>
      <c r="WO367"/>
      <c r="WP367"/>
      <c r="WQ367"/>
      <c r="WR367"/>
      <c r="WS367"/>
      <c r="WT367"/>
      <c r="WU367"/>
      <c r="WV367"/>
      <c r="WW367"/>
      <c r="WX367"/>
      <c r="WY367"/>
      <c r="WZ367"/>
      <c r="XA367"/>
      <c r="XB367"/>
      <c r="XC367"/>
      <c r="XD367"/>
      <c r="XE367"/>
      <c r="XF367"/>
      <c r="XG367"/>
      <c r="XH367"/>
      <c r="XI367"/>
      <c r="XJ367"/>
      <c r="XK367"/>
      <c r="XL367"/>
      <c r="XM367"/>
      <c r="XN367"/>
      <c r="XO367"/>
      <c r="XP367"/>
      <c r="XQ367"/>
      <c r="XR367"/>
      <c r="XS367"/>
      <c r="XT367"/>
      <c r="XU367"/>
      <c r="XV367"/>
      <c r="XW367"/>
      <c r="XX367"/>
      <c r="XY367"/>
      <c r="XZ367"/>
      <c r="YA367"/>
      <c r="YB367"/>
      <c r="YC367"/>
      <c r="YD367"/>
      <c r="YE367"/>
      <c r="YF367"/>
      <c r="YG367"/>
      <c r="YH367"/>
      <c r="YI367"/>
      <c r="YJ367"/>
      <c r="YK367"/>
      <c r="YL367"/>
      <c r="YM367"/>
      <c r="YN367"/>
      <c r="YO367"/>
      <c r="YP367"/>
      <c r="YQ367"/>
      <c r="YR367"/>
      <c r="YS367"/>
      <c r="YT367"/>
      <c r="YU367"/>
      <c r="YV367"/>
      <c r="YW367"/>
      <c r="YX367"/>
      <c r="YY367"/>
      <c r="YZ367"/>
      <c r="ZA367"/>
      <c r="ZB367"/>
      <c r="ZC367"/>
      <c r="ZD367"/>
      <c r="ZE367"/>
      <c r="ZF367"/>
      <c r="ZG367"/>
      <c r="ZH367"/>
      <c r="ZI367"/>
      <c r="ZJ367"/>
      <c r="ZK367"/>
      <c r="ZL367"/>
      <c r="ZM367"/>
      <c r="ZN367"/>
      <c r="ZO367"/>
      <c r="ZP367"/>
      <c r="ZQ367"/>
      <c r="ZR367"/>
      <c r="ZS367"/>
      <c r="ZT367"/>
      <c r="ZU367"/>
      <c r="ZV367"/>
      <c r="ZW367"/>
      <c r="ZX367"/>
      <c r="ZY367"/>
      <c r="ZZ367"/>
    </row>
    <row r="368" spans="1:702" s="18" customFormat="1">
      <c r="A368" s="16" t="s">
        <v>175</v>
      </c>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c r="KT368"/>
      <c r="KU368"/>
      <c r="KV368"/>
      <c r="KW368"/>
      <c r="KX368"/>
      <c r="KY368"/>
      <c r="KZ368"/>
      <c r="LA368"/>
      <c r="LB368"/>
      <c r="LC368"/>
      <c r="LD368"/>
      <c r="LE368"/>
      <c r="LF368"/>
      <c r="LG368"/>
      <c r="LH368"/>
      <c r="LI368"/>
      <c r="LJ368"/>
      <c r="LK368"/>
      <c r="LL368"/>
      <c r="LM368"/>
      <c r="LN368"/>
      <c r="LO368"/>
      <c r="LP368"/>
      <c r="LQ368"/>
      <c r="LR368"/>
      <c r="LS368"/>
      <c r="LT368"/>
      <c r="LU368"/>
      <c r="LV368"/>
      <c r="LW368"/>
      <c r="LX368"/>
      <c r="LY368"/>
      <c r="LZ368"/>
      <c r="MA368"/>
      <c r="MB368"/>
      <c r="MC368"/>
      <c r="MD368"/>
      <c r="ME368"/>
      <c r="MF368"/>
      <c r="MG368"/>
      <c r="MH368"/>
      <c r="MI368"/>
      <c r="MJ368"/>
      <c r="MK368"/>
      <c r="ML368"/>
      <c r="MM368"/>
      <c r="MN368"/>
      <c r="MO368"/>
      <c r="MP368"/>
      <c r="MQ368"/>
      <c r="MR368"/>
      <c r="MS368"/>
      <c r="MT368"/>
      <c r="MU368"/>
      <c r="MV368"/>
      <c r="MW368"/>
      <c r="MX368"/>
      <c r="MY368"/>
      <c r="MZ368"/>
      <c r="NA368"/>
      <c r="NB368"/>
      <c r="NC368"/>
      <c r="ND368"/>
      <c r="NE368"/>
      <c r="NF368"/>
      <c r="NG368"/>
      <c r="NH368"/>
      <c r="NI368"/>
      <c r="NJ368"/>
      <c r="NK368"/>
      <c r="NL368"/>
      <c r="NM368"/>
      <c r="NN368"/>
      <c r="NO368"/>
      <c r="NP368"/>
      <c r="NQ368"/>
      <c r="NR368"/>
      <c r="NS368"/>
      <c r="NT368"/>
      <c r="NU368"/>
      <c r="NV368"/>
      <c r="NW368"/>
      <c r="NX368"/>
      <c r="NY368"/>
      <c r="NZ368"/>
      <c r="OA368"/>
      <c r="OB368"/>
      <c r="OC368"/>
      <c r="OD368"/>
      <c r="OE368"/>
      <c r="OF368"/>
      <c r="OG368"/>
      <c r="OH368"/>
      <c r="OI368"/>
      <c r="OJ368"/>
      <c r="OK368"/>
      <c r="OL368"/>
      <c r="OM368"/>
      <c r="ON368"/>
      <c r="OO368"/>
      <c r="OP368"/>
      <c r="OQ368"/>
      <c r="OR368"/>
      <c r="OS368"/>
      <c r="OT368"/>
      <c r="OU368"/>
      <c r="OV368"/>
      <c r="OW368"/>
      <c r="OX368"/>
      <c r="OY368"/>
      <c r="OZ368"/>
      <c r="PA368"/>
      <c r="PB368"/>
      <c r="PC368"/>
      <c r="PD368"/>
      <c r="PE368"/>
      <c r="PF368"/>
      <c r="PG368"/>
      <c r="PH368"/>
      <c r="PI368"/>
      <c r="PJ368"/>
      <c r="PK368"/>
      <c r="PL368"/>
      <c r="PM368"/>
      <c r="PN368"/>
      <c r="PO368"/>
      <c r="PP368"/>
      <c r="PQ368"/>
      <c r="PR368"/>
      <c r="PS368"/>
      <c r="PT368"/>
      <c r="PU368"/>
      <c r="PV368"/>
      <c r="PW368"/>
      <c r="PX368"/>
      <c r="PY368"/>
      <c r="PZ368"/>
      <c r="QA368"/>
      <c r="QB368"/>
      <c r="QC368"/>
      <c r="QD368"/>
      <c r="QE368"/>
      <c r="QF368"/>
      <c r="QG368"/>
      <c r="QH368"/>
      <c r="QI368"/>
      <c r="QJ368"/>
      <c r="QK368"/>
      <c r="QL368"/>
      <c r="QM368"/>
      <c r="QN368"/>
      <c r="QO368"/>
      <c r="QP368"/>
      <c r="QQ368"/>
      <c r="QR368"/>
      <c r="QS368"/>
      <c r="QT368"/>
      <c r="QU368"/>
      <c r="QV368"/>
      <c r="QW368"/>
      <c r="QX368"/>
      <c r="QY368"/>
      <c r="QZ368"/>
      <c r="RA368"/>
      <c r="RB368"/>
      <c r="RC368"/>
      <c r="RD368"/>
      <c r="RE368"/>
      <c r="RF368"/>
      <c r="RG368"/>
      <c r="RH368"/>
      <c r="RI368"/>
      <c r="RJ368"/>
      <c r="RK368"/>
      <c r="RL368"/>
      <c r="RM368"/>
      <c r="RN368"/>
      <c r="RO368"/>
      <c r="RP368"/>
      <c r="RQ368"/>
      <c r="RR368"/>
      <c r="RS368"/>
      <c r="RT368"/>
      <c r="RU368"/>
      <c r="RV368"/>
      <c r="RW368"/>
      <c r="RX368"/>
      <c r="RY368"/>
      <c r="RZ368"/>
      <c r="SA368"/>
      <c r="SB368"/>
      <c r="SC368"/>
      <c r="SD368"/>
      <c r="SE368"/>
      <c r="SF368"/>
      <c r="SG368"/>
      <c r="SH368"/>
      <c r="SI368"/>
      <c r="SJ368"/>
      <c r="SK368"/>
      <c r="SL368"/>
      <c r="SM368"/>
      <c r="SN368"/>
      <c r="SO368"/>
      <c r="SP368"/>
      <c r="SQ368"/>
      <c r="SR368"/>
      <c r="SS368"/>
      <c r="ST368"/>
      <c r="SU368"/>
      <c r="SV368"/>
      <c r="SW368"/>
      <c r="SX368"/>
      <c r="SY368"/>
      <c r="SZ368"/>
      <c r="TA368"/>
      <c r="TB368"/>
      <c r="TC368"/>
      <c r="TD368"/>
      <c r="TE368"/>
      <c r="TF368"/>
      <c r="TG368"/>
      <c r="TH368"/>
      <c r="TI368"/>
      <c r="TJ368"/>
      <c r="TK368"/>
      <c r="TL368"/>
      <c r="TM368"/>
      <c r="TN368"/>
      <c r="TO368"/>
      <c r="TP368"/>
      <c r="TQ368"/>
      <c r="TR368"/>
      <c r="TS368"/>
      <c r="TT368"/>
      <c r="TU368"/>
      <c r="TV368"/>
      <c r="TW368"/>
      <c r="TX368"/>
      <c r="TY368"/>
      <c r="TZ368"/>
      <c r="UA368"/>
      <c r="UB368"/>
      <c r="UC368"/>
      <c r="UD368"/>
      <c r="UE368"/>
      <c r="UF368"/>
      <c r="UG368"/>
      <c r="UH368"/>
      <c r="UI368"/>
      <c r="UJ368"/>
      <c r="UK368"/>
      <c r="UL368"/>
      <c r="UM368"/>
      <c r="UN368"/>
      <c r="UO368"/>
      <c r="UP368"/>
      <c r="UQ368"/>
      <c r="UR368"/>
      <c r="US368"/>
      <c r="UT368"/>
      <c r="UU368"/>
      <c r="UV368"/>
      <c r="UW368"/>
      <c r="UX368"/>
      <c r="UY368"/>
      <c r="UZ368"/>
      <c r="VA368"/>
      <c r="VB368"/>
      <c r="VC368"/>
      <c r="VD368"/>
      <c r="VE368"/>
      <c r="VF368"/>
      <c r="VG368"/>
      <c r="VH368"/>
      <c r="VI368"/>
      <c r="VJ368"/>
      <c r="VK368"/>
      <c r="VL368"/>
      <c r="VM368"/>
      <c r="VN368"/>
      <c r="VO368"/>
      <c r="VP368"/>
      <c r="VQ368"/>
      <c r="VR368"/>
      <c r="VS368"/>
      <c r="VT368"/>
      <c r="VU368"/>
      <c r="VV368"/>
      <c r="VW368"/>
      <c r="VX368"/>
      <c r="VY368"/>
      <c r="VZ368"/>
      <c r="WA368"/>
      <c r="WB368"/>
      <c r="WC368"/>
      <c r="WD368"/>
      <c r="WE368"/>
      <c r="WF368"/>
      <c r="WG368"/>
      <c r="WH368"/>
      <c r="WI368"/>
      <c r="WJ368"/>
      <c r="WK368"/>
      <c r="WL368"/>
      <c r="WM368"/>
      <c r="WN368"/>
      <c r="WO368"/>
      <c r="WP368"/>
      <c r="WQ368"/>
      <c r="WR368"/>
      <c r="WS368"/>
      <c r="WT368"/>
      <c r="WU368"/>
      <c r="WV368"/>
      <c r="WW368"/>
      <c r="WX368"/>
      <c r="WY368"/>
      <c r="WZ368"/>
      <c r="XA368"/>
      <c r="XB368"/>
      <c r="XC368"/>
      <c r="XD368"/>
      <c r="XE368"/>
      <c r="XF368"/>
      <c r="XG368"/>
      <c r="XH368"/>
      <c r="XI368"/>
      <c r="XJ368"/>
      <c r="XK368"/>
      <c r="XL368"/>
      <c r="XM368"/>
      <c r="XN368"/>
      <c r="XO368"/>
      <c r="XP368"/>
      <c r="XQ368"/>
      <c r="XR368"/>
      <c r="XS368"/>
      <c r="XT368"/>
      <c r="XU368"/>
      <c r="XV368"/>
      <c r="XW368"/>
      <c r="XX368"/>
      <c r="XY368"/>
      <c r="XZ368"/>
      <c r="YA368"/>
      <c r="YB368"/>
      <c r="YC368"/>
      <c r="YD368"/>
      <c r="YE368"/>
      <c r="YF368"/>
      <c r="YG368"/>
      <c r="YH368"/>
      <c r="YI368"/>
      <c r="YJ368"/>
      <c r="YK368"/>
      <c r="YL368"/>
      <c r="YM368"/>
      <c r="YN368"/>
      <c r="YO368"/>
      <c r="YP368"/>
      <c r="YQ368"/>
      <c r="YR368"/>
      <c r="YS368"/>
      <c r="YT368"/>
      <c r="YU368"/>
      <c r="YV368"/>
      <c r="YW368"/>
      <c r="YX368"/>
      <c r="YY368"/>
      <c r="YZ368"/>
      <c r="ZA368"/>
      <c r="ZB368"/>
      <c r="ZC368"/>
      <c r="ZD368"/>
      <c r="ZE368"/>
      <c r="ZF368"/>
      <c r="ZG368"/>
      <c r="ZH368"/>
      <c r="ZI368"/>
      <c r="ZJ368"/>
      <c r="ZK368"/>
      <c r="ZL368"/>
      <c r="ZM368"/>
      <c r="ZN368"/>
      <c r="ZO368"/>
      <c r="ZP368"/>
      <c r="ZQ368"/>
      <c r="ZR368"/>
      <c r="ZS368"/>
      <c r="ZT368"/>
      <c r="ZU368"/>
      <c r="ZV368"/>
      <c r="ZW368"/>
      <c r="ZX368"/>
      <c r="ZY368"/>
      <c r="ZZ368"/>
    </row>
    <row r="369" spans="1:702" s="18" customFormat="1">
      <c r="A369" s="16" t="s">
        <v>68</v>
      </c>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c r="KT369"/>
      <c r="KU369"/>
      <c r="KV369"/>
      <c r="KW369"/>
      <c r="KX369"/>
      <c r="KY369"/>
      <c r="KZ369"/>
      <c r="LA369"/>
      <c r="LB369"/>
      <c r="LC369"/>
      <c r="LD369"/>
      <c r="LE369"/>
      <c r="LF369"/>
      <c r="LG369"/>
      <c r="LH369"/>
      <c r="LI369"/>
      <c r="LJ369"/>
      <c r="LK369"/>
      <c r="LL369"/>
      <c r="LM369"/>
      <c r="LN369"/>
      <c r="LO369"/>
      <c r="LP369"/>
      <c r="LQ369"/>
      <c r="LR369"/>
      <c r="LS369"/>
      <c r="LT369"/>
      <c r="LU369"/>
      <c r="LV369"/>
      <c r="LW369"/>
      <c r="LX369"/>
      <c r="LY369"/>
      <c r="LZ369"/>
      <c r="MA369"/>
      <c r="MB369"/>
      <c r="MC369"/>
      <c r="MD369"/>
      <c r="ME369"/>
      <c r="MF369"/>
      <c r="MG369"/>
      <c r="MH369"/>
      <c r="MI369"/>
      <c r="MJ369"/>
      <c r="MK369"/>
      <c r="ML369"/>
      <c r="MM369"/>
      <c r="MN369"/>
      <c r="MO369"/>
      <c r="MP369"/>
      <c r="MQ369"/>
      <c r="MR369"/>
      <c r="MS369"/>
      <c r="MT369"/>
      <c r="MU369"/>
      <c r="MV369"/>
      <c r="MW369"/>
      <c r="MX369"/>
      <c r="MY369"/>
      <c r="MZ369"/>
      <c r="NA369"/>
      <c r="NB369"/>
      <c r="NC369"/>
      <c r="ND369"/>
      <c r="NE369"/>
      <c r="NF369"/>
      <c r="NG369"/>
      <c r="NH369"/>
      <c r="NI369"/>
      <c r="NJ369"/>
      <c r="NK369"/>
      <c r="NL369"/>
      <c r="NM369"/>
      <c r="NN369"/>
      <c r="NO369"/>
      <c r="NP369"/>
      <c r="NQ369"/>
      <c r="NR369"/>
      <c r="NS369"/>
      <c r="NT369"/>
      <c r="NU369"/>
      <c r="NV369"/>
      <c r="NW369"/>
      <c r="NX369"/>
      <c r="NY369"/>
      <c r="NZ369"/>
      <c r="OA369"/>
      <c r="OB369"/>
      <c r="OC369"/>
      <c r="OD369"/>
      <c r="OE369"/>
      <c r="OF369"/>
      <c r="OG369"/>
      <c r="OH369"/>
      <c r="OI369"/>
      <c r="OJ369"/>
      <c r="OK369"/>
      <c r="OL369"/>
      <c r="OM369"/>
      <c r="ON369"/>
      <c r="OO369"/>
      <c r="OP369"/>
      <c r="OQ369"/>
      <c r="OR369"/>
      <c r="OS369"/>
      <c r="OT369"/>
      <c r="OU369"/>
      <c r="OV369"/>
      <c r="OW369"/>
      <c r="OX369"/>
      <c r="OY369"/>
      <c r="OZ369"/>
      <c r="PA369"/>
      <c r="PB369"/>
      <c r="PC369"/>
      <c r="PD369"/>
      <c r="PE369"/>
      <c r="PF369"/>
      <c r="PG369"/>
      <c r="PH369"/>
      <c r="PI369"/>
      <c r="PJ369"/>
      <c r="PK369"/>
      <c r="PL369"/>
      <c r="PM369"/>
      <c r="PN369"/>
      <c r="PO369"/>
      <c r="PP369"/>
      <c r="PQ369"/>
      <c r="PR369"/>
      <c r="PS369"/>
      <c r="PT369"/>
      <c r="PU369"/>
      <c r="PV369"/>
      <c r="PW369"/>
      <c r="PX369"/>
      <c r="PY369"/>
      <c r="PZ369"/>
      <c r="QA369"/>
      <c r="QB369"/>
      <c r="QC369"/>
      <c r="QD369"/>
      <c r="QE369"/>
      <c r="QF369"/>
      <c r="QG369"/>
      <c r="QH369"/>
      <c r="QI369"/>
      <c r="QJ369"/>
      <c r="QK369"/>
      <c r="QL369"/>
      <c r="QM369"/>
      <c r="QN369"/>
      <c r="QO369"/>
      <c r="QP369"/>
      <c r="QQ369"/>
      <c r="QR369"/>
      <c r="QS369"/>
      <c r="QT369"/>
      <c r="QU369"/>
      <c r="QV369"/>
      <c r="QW369"/>
      <c r="QX369"/>
      <c r="QY369"/>
      <c r="QZ369"/>
      <c r="RA369"/>
      <c r="RB369"/>
      <c r="RC369"/>
      <c r="RD369"/>
      <c r="RE369"/>
      <c r="RF369"/>
      <c r="RG369"/>
      <c r="RH369"/>
      <c r="RI369"/>
      <c r="RJ369"/>
      <c r="RK369"/>
      <c r="RL369"/>
      <c r="RM369"/>
      <c r="RN369"/>
      <c r="RO369"/>
      <c r="RP369"/>
      <c r="RQ369"/>
      <c r="RR369"/>
      <c r="RS369"/>
      <c r="RT369"/>
      <c r="RU369"/>
      <c r="RV369"/>
      <c r="RW369"/>
      <c r="RX369"/>
      <c r="RY369"/>
      <c r="RZ369"/>
      <c r="SA369"/>
      <c r="SB369"/>
      <c r="SC369"/>
      <c r="SD369"/>
      <c r="SE369"/>
      <c r="SF369"/>
      <c r="SG369"/>
      <c r="SH369"/>
      <c r="SI369"/>
      <c r="SJ369"/>
      <c r="SK369"/>
      <c r="SL369"/>
      <c r="SM369"/>
      <c r="SN369"/>
      <c r="SO369"/>
      <c r="SP369"/>
      <c r="SQ369"/>
      <c r="SR369"/>
      <c r="SS369"/>
      <c r="ST369"/>
      <c r="SU369"/>
      <c r="SV369"/>
      <c r="SW369"/>
      <c r="SX369"/>
      <c r="SY369"/>
      <c r="SZ369"/>
      <c r="TA369"/>
      <c r="TB369"/>
      <c r="TC369"/>
      <c r="TD369"/>
      <c r="TE369"/>
      <c r="TF369"/>
      <c r="TG369"/>
      <c r="TH369"/>
      <c r="TI369"/>
      <c r="TJ369"/>
      <c r="TK369"/>
      <c r="TL369"/>
      <c r="TM369"/>
      <c r="TN369"/>
      <c r="TO369"/>
      <c r="TP369"/>
      <c r="TQ369"/>
      <c r="TR369"/>
      <c r="TS369"/>
      <c r="TT369"/>
      <c r="TU369"/>
      <c r="TV369"/>
      <c r="TW369"/>
      <c r="TX369"/>
      <c r="TY369"/>
      <c r="TZ369"/>
      <c r="UA369"/>
      <c r="UB369"/>
      <c r="UC369"/>
      <c r="UD369"/>
      <c r="UE369"/>
      <c r="UF369"/>
      <c r="UG369"/>
      <c r="UH369"/>
      <c r="UI369"/>
      <c r="UJ369"/>
      <c r="UK369"/>
      <c r="UL369"/>
      <c r="UM369"/>
      <c r="UN369"/>
      <c r="UO369"/>
      <c r="UP369"/>
      <c r="UQ369"/>
      <c r="UR369"/>
      <c r="US369"/>
      <c r="UT369"/>
      <c r="UU369"/>
      <c r="UV369"/>
      <c r="UW369"/>
      <c r="UX369"/>
      <c r="UY369"/>
      <c r="UZ369"/>
      <c r="VA369"/>
      <c r="VB369"/>
      <c r="VC369"/>
      <c r="VD369"/>
      <c r="VE369"/>
      <c r="VF369"/>
      <c r="VG369"/>
      <c r="VH369"/>
      <c r="VI369"/>
      <c r="VJ369"/>
      <c r="VK369"/>
      <c r="VL369"/>
      <c r="VM369"/>
      <c r="VN369"/>
      <c r="VO369"/>
      <c r="VP369"/>
      <c r="VQ369"/>
      <c r="VR369"/>
      <c r="VS369"/>
      <c r="VT369"/>
      <c r="VU369"/>
      <c r="VV369"/>
      <c r="VW369"/>
      <c r="VX369"/>
      <c r="VY369"/>
      <c r="VZ369"/>
      <c r="WA369"/>
      <c r="WB369"/>
      <c r="WC369"/>
      <c r="WD369"/>
      <c r="WE369"/>
      <c r="WF369"/>
      <c r="WG369"/>
      <c r="WH369"/>
      <c r="WI369"/>
      <c r="WJ369"/>
      <c r="WK369"/>
      <c r="WL369"/>
      <c r="WM369"/>
      <c r="WN369"/>
      <c r="WO369"/>
      <c r="WP369"/>
      <c r="WQ369"/>
      <c r="WR369"/>
      <c r="WS369"/>
      <c r="WT369"/>
      <c r="WU369"/>
      <c r="WV369"/>
      <c r="WW369"/>
      <c r="WX369"/>
      <c r="WY369"/>
      <c r="WZ369"/>
      <c r="XA369"/>
      <c r="XB369"/>
      <c r="XC369"/>
      <c r="XD369"/>
      <c r="XE369"/>
      <c r="XF369"/>
      <c r="XG369"/>
      <c r="XH369"/>
      <c r="XI369"/>
      <c r="XJ369"/>
      <c r="XK369"/>
      <c r="XL369"/>
      <c r="XM369"/>
      <c r="XN369"/>
      <c r="XO369"/>
      <c r="XP369"/>
      <c r="XQ369"/>
      <c r="XR369"/>
      <c r="XS369"/>
      <c r="XT369"/>
      <c r="XU369"/>
      <c r="XV369"/>
      <c r="XW369"/>
      <c r="XX369"/>
      <c r="XY369"/>
      <c r="XZ369"/>
      <c r="YA369"/>
      <c r="YB369"/>
      <c r="YC369"/>
      <c r="YD369"/>
      <c r="YE369"/>
      <c r="YF369"/>
      <c r="YG369"/>
      <c r="YH369"/>
      <c r="YI369"/>
      <c r="YJ369"/>
      <c r="YK369"/>
      <c r="YL369"/>
      <c r="YM369"/>
      <c r="YN369"/>
      <c r="YO369"/>
      <c r="YP369"/>
      <c r="YQ369"/>
      <c r="YR369"/>
      <c r="YS369"/>
      <c r="YT369"/>
      <c r="YU369"/>
      <c r="YV369"/>
      <c r="YW369"/>
      <c r="YX369"/>
      <c r="YY369"/>
      <c r="YZ369"/>
      <c r="ZA369"/>
      <c r="ZB369"/>
      <c r="ZC369"/>
      <c r="ZD369"/>
      <c r="ZE369"/>
      <c r="ZF369"/>
      <c r="ZG369"/>
      <c r="ZH369"/>
      <c r="ZI369"/>
      <c r="ZJ369"/>
      <c r="ZK369"/>
      <c r="ZL369"/>
      <c r="ZM369"/>
      <c r="ZN369"/>
      <c r="ZO369"/>
      <c r="ZP369"/>
      <c r="ZQ369"/>
      <c r="ZR369"/>
      <c r="ZS369"/>
      <c r="ZT369"/>
      <c r="ZU369"/>
      <c r="ZV369"/>
      <c r="ZW369"/>
      <c r="ZX369"/>
      <c r="ZY369"/>
      <c r="ZZ369"/>
    </row>
    <row r="370" spans="1:702" s="18" customFormat="1">
      <c r="A370" s="16" t="s">
        <v>69</v>
      </c>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c r="KT370"/>
      <c r="KU370"/>
      <c r="KV370"/>
      <c r="KW370"/>
      <c r="KX370"/>
      <c r="KY370"/>
      <c r="KZ370"/>
      <c r="LA370"/>
      <c r="LB370"/>
      <c r="LC370"/>
      <c r="LD370"/>
      <c r="LE370"/>
      <c r="LF370"/>
      <c r="LG370"/>
      <c r="LH370"/>
      <c r="LI370"/>
      <c r="LJ370"/>
      <c r="LK370"/>
      <c r="LL370"/>
      <c r="LM370"/>
      <c r="LN370"/>
      <c r="LO370"/>
      <c r="LP370"/>
      <c r="LQ370"/>
      <c r="LR370"/>
      <c r="LS370"/>
      <c r="LT370"/>
      <c r="LU370"/>
      <c r="LV370"/>
      <c r="LW370"/>
      <c r="LX370"/>
      <c r="LY370"/>
      <c r="LZ370"/>
      <c r="MA370"/>
      <c r="MB370"/>
      <c r="MC370"/>
      <c r="MD370"/>
      <c r="ME370"/>
      <c r="MF370"/>
      <c r="MG370"/>
      <c r="MH370"/>
      <c r="MI370"/>
      <c r="MJ370"/>
      <c r="MK370"/>
      <c r="ML370"/>
      <c r="MM370"/>
      <c r="MN370"/>
      <c r="MO370"/>
      <c r="MP370"/>
      <c r="MQ370"/>
      <c r="MR370"/>
      <c r="MS370"/>
      <c r="MT370"/>
      <c r="MU370"/>
      <c r="MV370"/>
      <c r="MW370"/>
      <c r="MX370"/>
      <c r="MY370"/>
      <c r="MZ370"/>
      <c r="NA370"/>
      <c r="NB370"/>
      <c r="NC370"/>
      <c r="ND370"/>
      <c r="NE370"/>
      <c r="NF370"/>
      <c r="NG370"/>
      <c r="NH370"/>
      <c r="NI370"/>
      <c r="NJ370"/>
      <c r="NK370"/>
      <c r="NL370"/>
      <c r="NM370"/>
      <c r="NN370"/>
      <c r="NO370"/>
      <c r="NP370"/>
      <c r="NQ370"/>
      <c r="NR370"/>
      <c r="NS370"/>
      <c r="NT370"/>
      <c r="NU370"/>
      <c r="NV370"/>
      <c r="NW370"/>
      <c r="NX370"/>
      <c r="NY370"/>
      <c r="NZ370"/>
      <c r="OA370"/>
      <c r="OB370"/>
      <c r="OC370"/>
      <c r="OD370"/>
      <c r="OE370"/>
      <c r="OF370"/>
      <c r="OG370"/>
      <c r="OH370"/>
      <c r="OI370"/>
      <c r="OJ370"/>
      <c r="OK370"/>
      <c r="OL370"/>
      <c r="OM370"/>
      <c r="ON370"/>
      <c r="OO370"/>
      <c r="OP370"/>
      <c r="OQ370"/>
      <c r="OR370"/>
      <c r="OS370"/>
      <c r="OT370"/>
      <c r="OU370"/>
      <c r="OV370"/>
      <c r="OW370"/>
      <c r="OX370"/>
      <c r="OY370"/>
      <c r="OZ370"/>
      <c r="PA370"/>
      <c r="PB370"/>
      <c r="PC370"/>
      <c r="PD370"/>
      <c r="PE370"/>
      <c r="PF370"/>
      <c r="PG370"/>
      <c r="PH370"/>
      <c r="PI370"/>
      <c r="PJ370"/>
      <c r="PK370"/>
      <c r="PL370"/>
      <c r="PM370"/>
      <c r="PN370"/>
      <c r="PO370"/>
      <c r="PP370"/>
      <c r="PQ370"/>
      <c r="PR370"/>
      <c r="PS370"/>
      <c r="PT370"/>
      <c r="PU370"/>
      <c r="PV370"/>
      <c r="PW370"/>
      <c r="PX370"/>
      <c r="PY370"/>
      <c r="PZ370"/>
      <c r="QA370"/>
      <c r="QB370"/>
      <c r="QC370"/>
      <c r="QD370"/>
      <c r="QE370"/>
      <c r="QF370"/>
      <c r="QG370"/>
      <c r="QH370"/>
      <c r="QI370"/>
      <c r="QJ370"/>
      <c r="QK370"/>
      <c r="QL370"/>
      <c r="QM370"/>
      <c r="QN370"/>
      <c r="QO370"/>
      <c r="QP370"/>
      <c r="QQ370"/>
      <c r="QR370"/>
      <c r="QS370"/>
      <c r="QT370"/>
      <c r="QU370"/>
      <c r="QV370"/>
      <c r="QW370"/>
      <c r="QX370"/>
      <c r="QY370"/>
      <c r="QZ370"/>
      <c r="RA370"/>
      <c r="RB370"/>
      <c r="RC370"/>
      <c r="RD370"/>
      <c r="RE370"/>
      <c r="RF370"/>
      <c r="RG370"/>
      <c r="RH370"/>
      <c r="RI370"/>
      <c r="RJ370"/>
      <c r="RK370"/>
      <c r="RL370"/>
      <c r="RM370"/>
      <c r="RN370"/>
      <c r="RO370"/>
      <c r="RP370"/>
      <c r="RQ370"/>
      <c r="RR370"/>
      <c r="RS370"/>
      <c r="RT370"/>
      <c r="RU370"/>
      <c r="RV370"/>
      <c r="RW370"/>
      <c r="RX370"/>
      <c r="RY370"/>
      <c r="RZ370"/>
      <c r="SA370"/>
      <c r="SB370"/>
      <c r="SC370"/>
      <c r="SD370"/>
      <c r="SE370"/>
      <c r="SF370"/>
      <c r="SG370"/>
      <c r="SH370"/>
      <c r="SI370"/>
      <c r="SJ370"/>
      <c r="SK370"/>
      <c r="SL370"/>
      <c r="SM370"/>
      <c r="SN370"/>
      <c r="SO370"/>
      <c r="SP370"/>
      <c r="SQ370"/>
      <c r="SR370"/>
      <c r="SS370"/>
      <c r="ST370"/>
      <c r="SU370"/>
      <c r="SV370"/>
      <c r="SW370"/>
      <c r="SX370"/>
      <c r="SY370"/>
      <c r="SZ370"/>
      <c r="TA370"/>
      <c r="TB370"/>
      <c r="TC370"/>
      <c r="TD370"/>
      <c r="TE370"/>
      <c r="TF370"/>
      <c r="TG370"/>
      <c r="TH370"/>
      <c r="TI370"/>
      <c r="TJ370"/>
      <c r="TK370"/>
      <c r="TL370"/>
      <c r="TM370"/>
      <c r="TN370"/>
      <c r="TO370"/>
      <c r="TP370"/>
      <c r="TQ370"/>
      <c r="TR370"/>
      <c r="TS370"/>
      <c r="TT370"/>
      <c r="TU370"/>
      <c r="TV370"/>
      <c r="TW370"/>
      <c r="TX370"/>
      <c r="TY370"/>
      <c r="TZ370"/>
      <c r="UA370"/>
      <c r="UB370"/>
      <c r="UC370"/>
      <c r="UD370"/>
      <c r="UE370"/>
      <c r="UF370"/>
      <c r="UG370"/>
      <c r="UH370"/>
      <c r="UI370"/>
      <c r="UJ370"/>
      <c r="UK370"/>
      <c r="UL370"/>
      <c r="UM370"/>
      <c r="UN370"/>
      <c r="UO370"/>
      <c r="UP370"/>
      <c r="UQ370"/>
      <c r="UR370"/>
      <c r="US370"/>
      <c r="UT370"/>
      <c r="UU370"/>
      <c r="UV370"/>
      <c r="UW370"/>
      <c r="UX370"/>
      <c r="UY370"/>
      <c r="UZ370"/>
      <c r="VA370"/>
      <c r="VB370"/>
      <c r="VC370"/>
      <c r="VD370"/>
      <c r="VE370"/>
      <c r="VF370"/>
      <c r="VG370"/>
      <c r="VH370"/>
      <c r="VI370"/>
      <c r="VJ370"/>
      <c r="VK370"/>
      <c r="VL370"/>
      <c r="VM370"/>
      <c r="VN370"/>
      <c r="VO370"/>
      <c r="VP370"/>
      <c r="VQ370"/>
      <c r="VR370"/>
      <c r="VS370"/>
      <c r="VT370"/>
      <c r="VU370"/>
      <c r="VV370"/>
      <c r="VW370"/>
      <c r="VX370"/>
      <c r="VY370"/>
      <c r="VZ370"/>
      <c r="WA370"/>
      <c r="WB370"/>
      <c r="WC370"/>
      <c r="WD370"/>
      <c r="WE370"/>
      <c r="WF370"/>
      <c r="WG370"/>
      <c r="WH370"/>
      <c r="WI370"/>
      <c r="WJ370"/>
      <c r="WK370"/>
      <c r="WL370"/>
      <c r="WM370"/>
      <c r="WN370"/>
      <c r="WO370"/>
      <c r="WP370"/>
      <c r="WQ370"/>
      <c r="WR370"/>
      <c r="WS370"/>
      <c r="WT370"/>
      <c r="WU370"/>
      <c r="WV370"/>
      <c r="WW370"/>
      <c r="WX370"/>
      <c r="WY370"/>
      <c r="WZ370"/>
      <c r="XA370"/>
      <c r="XB370"/>
      <c r="XC370"/>
      <c r="XD370"/>
      <c r="XE370"/>
      <c r="XF370"/>
      <c r="XG370"/>
      <c r="XH370"/>
      <c r="XI370"/>
      <c r="XJ370"/>
      <c r="XK370"/>
      <c r="XL370"/>
      <c r="XM370"/>
      <c r="XN370"/>
      <c r="XO370"/>
      <c r="XP370"/>
      <c r="XQ370"/>
      <c r="XR370"/>
      <c r="XS370"/>
      <c r="XT370"/>
      <c r="XU370"/>
      <c r="XV370"/>
      <c r="XW370"/>
      <c r="XX370"/>
      <c r="XY370"/>
      <c r="XZ370"/>
      <c r="YA370"/>
      <c r="YB370"/>
      <c r="YC370"/>
      <c r="YD370"/>
      <c r="YE370"/>
      <c r="YF370"/>
      <c r="YG370"/>
      <c r="YH370"/>
      <c r="YI370"/>
      <c r="YJ370"/>
      <c r="YK370"/>
      <c r="YL370"/>
      <c r="YM370"/>
      <c r="YN370"/>
      <c r="YO370"/>
      <c r="YP370"/>
      <c r="YQ370"/>
      <c r="YR370"/>
      <c r="YS370"/>
      <c r="YT370"/>
      <c r="YU370"/>
      <c r="YV370"/>
      <c r="YW370"/>
      <c r="YX370"/>
      <c r="YY370"/>
      <c r="YZ370"/>
      <c r="ZA370"/>
      <c r="ZB370"/>
      <c r="ZC370"/>
      <c r="ZD370"/>
      <c r="ZE370"/>
      <c r="ZF370"/>
      <c r="ZG370"/>
      <c r="ZH370"/>
      <c r="ZI370"/>
      <c r="ZJ370"/>
      <c r="ZK370"/>
      <c r="ZL370"/>
      <c r="ZM370"/>
      <c r="ZN370"/>
      <c r="ZO370"/>
      <c r="ZP370"/>
      <c r="ZQ370"/>
      <c r="ZR370"/>
      <c r="ZS370"/>
      <c r="ZT370"/>
      <c r="ZU370"/>
      <c r="ZV370"/>
      <c r="ZW370"/>
      <c r="ZX370"/>
      <c r="ZY370"/>
      <c r="ZZ370"/>
    </row>
    <row r="371" spans="1:702" s="18" customFormat="1">
      <c r="A371" s="16" t="s">
        <v>189</v>
      </c>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c r="KT371"/>
      <c r="KU371"/>
      <c r="KV371"/>
      <c r="KW371"/>
      <c r="KX371"/>
      <c r="KY371"/>
      <c r="KZ371"/>
      <c r="LA371"/>
      <c r="LB371"/>
      <c r="LC371"/>
      <c r="LD371"/>
      <c r="LE371"/>
      <c r="LF371"/>
      <c r="LG371"/>
      <c r="LH371"/>
      <c r="LI371"/>
      <c r="LJ371"/>
      <c r="LK371"/>
      <c r="LL371"/>
      <c r="LM371"/>
      <c r="LN371"/>
      <c r="LO371"/>
      <c r="LP371"/>
      <c r="LQ371"/>
      <c r="LR371"/>
      <c r="LS371"/>
      <c r="LT371"/>
      <c r="LU371"/>
      <c r="LV371"/>
      <c r="LW371"/>
      <c r="LX371"/>
      <c r="LY371"/>
      <c r="LZ371"/>
      <c r="MA371"/>
      <c r="MB371"/>
      <c r="MC371"/>
      <c r="MD371"/>
      <c r="ME371"/>
      <c r="MF371"/>
      <c r="MG371"/>
      <c r="MH371"/>
      <c r="MI371"/>
      <c r="MJ371"/>
      <c r="MK371"/>
      <c r="ML371"/>
      <c r="MM371"/>
      <c r="MN371"/>
      <c r="MO371"/>
      <c r="MP371"/>
      <c r="MQ371"/>
      <c r="MR371"/>
      <c r="MS371"/>
      <c r="MT371"/>
      <c r="MU371"/>
      <c r="MV371"/>
      <c r="MW371"/>
      <c r="MX371"/>
      <c r="MY371"/>
      <c r="MZ371"/>
      <c r="NA371"/>
      <c r="NB371"/>
      <c r="NC371"/>
      <c r="ND371"/>
      <c r="NE371"/>
      <c r="NF371"/>
      <c r="NG371"/>
      <c r="NH371"/>
      <c r="NI371"/>
      <c r="NJ371"/>
      <c r="NK371"/>
      <c r="NL371"/>
      <c r="NM371"/>
      <c r="NN371"/>
      <c r="NO371"/>
      <c r="NP371"/>
      <c r="NQ371"/>
      <c r="NR371"/>
      <c r="NS371"/>
      <c r="NT371"/>
      <c r="NU371"/>
      <c r="NV371"/>
      <c r="NW371"/>
      <c r="NX371"/>
      <c r="NY371"/>
      <c r="NZ371"/>
      <c r="OA371"/>
      <c r="OB371"/>
      <c r="OC371"/>
      <c r="OD371"/>
      <c r="OE371"/>
      <c r="OF371"/>
      <c r="OG371"/>
      <c r="OH371"/>
      <c r="OI371"/>
      <c r="OJ371"/>
      <c r="OK371"/>
      <c r="OL371"/>
      <c r="OM371"/>
      <c r="ON371"/>
      <c r="OO371"/>
      <c r="OP371"/>
      <c r="OQ371"/>
      <c r="OR371"/>
      <c r="OS371"/>
      <c r="OT371"/>
      <c r="OU371"/>
      <c r="OV371"/>
      <c r="OW371"/>
      <c r="OX371"/>
      <c r="OY371"/>
      <c r="OZ371"/>
      <c r="PA371"/>
      <c r="PB371"/>
      <c r="PC371"/>
      <c r="PD371"/>
      <c r="PE371"/>
      <c r="PF371"/>
      <c r="PG371"/>
      <c r="PH371"/>
      <c r="PI371"/>
      <c r="PJ371"/>
      <c r="PK371"/>
      <c r="PL371"/>
      <c r="PM371"/>
      <c r="PN371"/>
      <c r="PO371"/>
      <c r="PP371"/>
      <c r="PQ371"/>
      <c r="PR371"/>
      <c r="PS371"/>
      <c r="PT371"/>
      <c r="PU371"/>
      <c r="PV371"/>
      <c r="PW371"/>
      <c r="PX371"/>
      <c r="PY371"/>
      <c r="PZ371"/>
      <c r="QA371"/>
      <c r="QB371"/>
      <c r="QC371"/>
      <c r="QD371"/>
      <c r="QE371"/>
      <c r="QF371"/>
      <c r="QG371"/>
      <c r="QH371"/>
      <c r="QI371"/>
      <c r="QJ371"/>
      <c r="QK371"/>
      <c r="QL371"/>
      <c r="QM371"/>
      <c r="QN371"/>
      <c r="QO371"/>
      <c r="QP371"/>
      <c r="QQ371"/>
      <c r="QR371"/>
      <c r="QS371"/>
      <c r="QT371"/>
      <c r="QU371"/>
      <c r="QV371"/>
      <c r="QW371"/>
      <c r="QX371"/>
      <c r="QY371"/>
      <c r="QZ371"/>
      <c r="RA371"/>
      <c r="RB371"/>
      <c r="RC371"/>
      <c r="RD371"/>
      <c r="RE371"/>
      <c r="RF371"/>
      <c r="RG371"/>
      <c r="RH371"/>
      <c r="RI371"/>
      <c r="RJ371"/>
      <c r="RK371"/>
      <c r="RL371"/>
      <c r="RM371"/>
      <c r="RN371"/>
      <c r="RO371"/>
      <c r="RP371"/>
      <c r="RQ371"/>
      <c r="RR371"/>
      <c r="RS371"/>
      <c r="RT371"/>
      <c r="RU371"/>
      <c r="RV371"/>
      <c r="RW371"/>
      <c r="RX371"/>
      <c r="RY371"/>
      <c r="RZ371"/>
      <c r="SA371"/>
      <c r="SB371"/>
      <c r="SC371"/>
      <c r="SD371"/>
      <c r="SE371"/>
      <c r="SF371"/>
      <c r="SG371"/>
      <c r="SH371"/>
      <c r="SI371"/>
      <c r="SJ371"/>
      <c r="SK371"/>
      <c r="SL371"/>
      <c r="SM371"/>
      <c r="SN371"/>
      <c r="SO371"/>
      <c r="SP371"/>
      <c r="SQ371"/>
      <c r="SR371"/>
      <c r="SS371"/>
      <c r="ST371"/>
      <c r="SU371"/>
      <c r="SV371"/>
      <c r="SW371"/>
      <c r="SX371"/>
      <c r="SY371"/>
      <c r="SZ371"/>
      <c r="TA371"/>
      <c r="TB371"/>
      <c r="TC371"/>
      <c r="TD371"/>
      <c r="TE371"/>
      <c r="TF371"/>
      <c r="TG371"/>
      <c r="TH371"/>
      <c r="TI371"/>
      <c r="TJ371"/>
      <c r="TK371"/>
      <c r="TL371"/>
      <c r="TM371"/>
      <c r="TN371"/>
      <c r="TO371"/>
      <c r="TP371"/>
      <c r="TQ371"/>
      <c r="TR371"/>
      <c r="TS371"/>
      <c r="TT371"/>
      <c r="TU371"/>
      <c r="TV371"/>
      <c r="TW371"/>
      <c r="TX371"/>
      <c r="TY371"/>
      <c r="TZ371"/>
      <c r="UA371"/>
      <c r="UB371"/>
      <c r="UC371"/>
      <c r="UD371"/>
      <c r="UE371"/>
      <c r="UF371"/>
      <c r="UG371"/>
      <c r="UH371"/>
      <c r="UI371"/>
      <c r="UJ371"/>
      <c r="UK371"/>
      <c r="UL371"/>
      <c r="UM371"/>
      <c r="UN371"/>
      <c r="UO371"/>
      <c r="UP371"/>
      <c r="UQ371"/>
      <c r="UR371"/>
      <c r="US371"/>
      <c r="UT371"/>
      <c r="UU371"/>
      <c r="UV371"/>
      <c r="UW371"/>
      <c r="UX371"/>
      <c r="UY371"/>
      <c r="UZ371"/>
      <c r="VA371"/>
      <c r="VB371"/>
      <c r="VC371"/>
      <c r="VD371"/>
      <c r="VE371"/>
      <c r="VF371"/>
      <c r="VG371"/>
      <c r="VH371"/>
      <c r="VI371"/>
      <c r="VJ371"/>
      <c r="VK371"/>
      <c r="VL371"/>
      <c r="VM371"/>
      <c r="VN371"/>
      <c r="VO371"/>
      <c r="VP371"/>
      <c r="VQ371"/>
      <c r="VR371"/>
      <c r="VS371"/>
      <c r="VT371"/>
      <c r="VU371"/>
      <c r="VV371"/>
      <c r="VW371"/>
      <c r="VX371"/>
      <c r="VY371"/>
      <c r="VZ371"/>
      <c r="WA371"/>
      <c r="WB371"/>
      <c r="WC371"/>
      <c r="WD371"/>
      <c r="WE371"/>
      <c r="WF371"/>
      <c r="WG371"/>
      <c r="WH371"/>
      <c r="WI371"/>
      <c r="WJ371"/>
      <c r="WK371"/>
      <c r="WL371"/>
      <c r="WM371"/>
      <c r="WN371"/>
      <c r="WO371"/>
      <c r="WP371"/>
      <c r="WQ371"/>
      <c r="WR371"/>
      <c r="WS371"/>
      <c r="WT371"/>
      <c r="WU371"/>
      <c r="WV371"/>
      <c r="WW371"/>
      <c r="WX371"/>
      <c r="WY371"/>
      <c r="WZ371"/>
      <c r="XA371"/>
      <c r="XB371"/>
      <c r="XC371"/>
      <c r="XD371"/>
      <c r="XE371"/>
      <c r="XF371"/>
      <c r="XG371"/>
      <c r="XH371"/>
      <c r="XI371"/>
      <c r="XJ371"/>
      <c r="XK371"/>
      <c r="XL371"/>
      <c r="XM371"/>
      <c r="XN371"/>
      <c r="XO371"/>
      <c r="XP371"/>
      <c r="XQ371"/>
      <c r="XR371"/>
      <c r="XS371"/>
      <c r="XT371"/>
      <c r="XU371"/>
      <c r="XV371"/>
      <c r="XW371"/>
      <c r="XX371"/>
      <c r="XY371"/>
      <c r="XZ371"/>
      <c r="YA371"/>
      <c r="YB371"/>
      <c r="YC371"/>
      <c r="YD371"/>
      <c r="YE371"/>
      <c r="YF371"/>
      <c r="YG371"/>
      <c r="YH371"/>
      <c r="YI371"/>
      <c r="YJ371"/>
      <c r="YK371"/>
      <c r="YL371"/>
      <c r="YM371"/>
      <c r="YN371"/>
      <c r="YO371"/>
      <c r="YP371"/>
      <c r="YQ371"/>
      <c r="YR371"/>
      <c r="YS371"/>
      <c r="YT371"/>
      <c r="YU371"/>
      <c r="YV371"/>
      <c r="YW371"/>
      <c r="YX371"/>
      <c r="YY371"/>
      <c r="YZ371"/>
      <c r="ZA371"/>
      <c r="ZB371"/>
      <c r="ZC371"/>
      <c r="ZD371"/>
      <c r="ZE371"/>
      <c r="ZF371"/>
      <c r="ZG371"/>
      <c r="ZH371"/>
      <c r="ZI371"/>
      <c r="ZJ371"/>
      <c r="ZK371"/>
      <c r="ZL371"/>
      <c r="ZM371"/>
      <c r="ZN371"/>
      <c r="ZO371"/>
      <c r="ZP371"/>
      <c r="ZQ371"/>
      <c r="ZR371"/>
      <c r="ZS371"/>
      <c r="ZT371"/>
      <c r="ZU371"/>
      <c r="ZV371"/>
      <c r="ZW371"/>
      <c r="ZX371"/>
      <c r="ZY371"/>
      <c r="ZZ371"/>
    </row>
    <row r="372" spans="1:702" s="18" customFormat="1">
      <c r="A372" s="63" t="s">
        <v>326</v>
      </c>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c r="KT372"/>
      <c r="KU372"/>
      <c r="KV372"/>
      <c r="KW372"/>
      <c r="KX372"/>
      <c r="KY372"/>
      <c r="KZ372"/>
      <c r="LA372"/>
      <c r="LB372"/>
      <c r="LC372"/>
      <c r="LD372"/>
      <c r="LE372"/>
      <c r="LF372"/>
      <c r="LG372"/>
      <c r="LH372"/>
      <c r="LI372"/>
      <c r="LJ372"/>
      <c r="LK372"/>
      <c r="LL372"/>
      <c r="LM372"/>
      <c r="LN372"/>
      <c r="LO372"/>
      <c r="LP372"/>
      <c r="LQ372"/>
      <c r="LR372"/>
      <c r="LS372"/>
      <c r="LT372"/>
      <c r="LU372"/>
      <c r="LV372"/>
      <c r="LW372"/>
      <c r="LX372"/>
      <c r="LY372"/>
      <c r="LZ372"/>
      <c r="MA372"/>
      <c r="MB372"/>
      <c r="MC372"/>
      <c r="MD372"/>
      <c r="ME372"/>
      <c r="MF372"/>
      <c r="MG372"/>
      <c r="MH372"/>
      <c r="MI372"/>
      <c r="MJ372"/>
      <c r="MK372"/>
      <c r="ML372"/>
      <c r="MM372"/>
      <c r="MN372"/>
      <c r="MO372"/>
      <c r="MP372"/>
      <c r="MQ372"/>
      <c r="MR372"/>
      <c r="MS372"/>
      <c r="MT372"/>
      <c r="MU372"/>
      <c r="MV372"/>
      <c r="MW372"/>
      <c r="MX372"/>
      <c r="MY372"/>
      <c r="MZ372"/>
      <c r="NA372"/>
      <c r="NB372"/>
      <c r="NC372"/>
      <c r="ND372"/>
      <c r="NE372"/>
      <c r="NF372"/>
      <c r="NG372"/>
      <c r="NH372"/>
      <c r="NI372"/>
      <c r="NJ372"/>
      <c r="NK372"/>
      <c r="NL372"/>
      <c r="NM372"/>
      <c r="NN372"/>
      <c r="NO372"/>
      <c r="NP372"/>
      <c r="NQ372"/>
      <c r="NR372"/>
      <c r="NS372"/>
      <c r="NT372"/>
      <c r="NU372"/>
      <c r="NV372"/>
      <c r="NW372"/>
      <c r="NX372"/>
      <c r="NY372"/>
      <c r="NZ372"/>
      <c r="OA372"/>
      <c r="OB372"/>
      <c r="OC372"/>
      <c r="OD372"/>
      <c r="OE372"/>
      <c r="OF372"/>
      <c r="OG372"/>
      <c r="OH372"/>
      <c r="OI372"/>
      <c r="OJ372"/>
      <c r="OK372"/>
      <c r="OL372"/>
      <c r="OM372"/>
      <c r="ON372"/>
      <c r="OO372"/>
      <c r="OP372"/>
      <c r="OQ372"/>
      <c r="OR372"/>
      <c r="OS372"/>
      <c r="OT372"/>
      <c r="OU372"/>
      <c r="OV372"/>
      <c r="OW372"/>
      <c r="OX372"/>
      <c r="OY372"/>
      <c r="OZ372"/>
      <c r="PA372"/>
      <c r="PB372"/>
      <c r="PC372"/>
      <c r="PD372"/>
      <c r="PE372"/>
      <c r="PF372"/>
      <c r="PG372"/>
      <c r="PH372"/>
      <c r="PI372"/>
      <c r="PJ372"/>
      <c r="PK372"/>
      <c r="PL372"/>
      <c r="PM372"/>
      <c r="PN372"/>
      <c r="PO372"/>
      <c r="PP372"/>
      <c r="PQ372"/>
      <c r="PR372"/>
      <c r="PS372"/>
      <c r="PT372"/>
      <c r="PU372"/>
      <c r="PV372"/>
      <c r="PW372"/>
      <c r="PX372"/>
      <c r="PY372"/>
      <c r="PZ372"/>
      <c r="QA372"/>
      <c r="QB372"/>
      <c r="QC372"/>
      <c r="QD372"/>
      <c r="QE372"/>
      <c r="QF372"/>
      <c r="QG372"/>
      <c r="QH372"/>
      <c r="QI372"/>
      <c r="QJ372"/>
      <c r="QK372"/>
      <c r="QL372"/>
      <c r="QM372"/>
      <c r="QN372"/>
      <c r="QO372"/>
      <c r="QP372"/>
      <c r="QQ372"/>
      <c r="QR372"/>
      <c r="QS372"/>
      <c r="QT372"/>
      <c r="QU372"/>
      <c r="QV372"/>
      <c r="QW372"/>
      <c r="QX372"/>
      <c r="QY372"/>
      <c r="QZ372"/>
      <c r="RA372"/>
      <c r="RB372"/>
      <c r="RC372"/>
      <c r="RD372"/>
      <c r="RE372"/>
      <c r="RF372"/>
      <c r="RG372"/>
      <c r="RH372"/>
      <c r="RI372"/>
      <c r="RJ372"/>
      <c r="RK372"/>
      <c r="RL372"/>
      <c r="RM372"/>
      <c r="RN372"/>
      <c r="RO372"/>
      <c r="RP372"/>
      <c r="RQ372"/>
      <c r="RR372"/>
      <c r="RS372"/>
      <c r="RT372"/>
      <c r="RU372"/>
      <c r="RV372"/>
      <c r="RW372"/>
      <c r="RX372"/>
      <c r="RY372"/>
      <c r="RZ372"/>
      <c r="SA372"/>
      <c r="SB372"/>
      <c r="SC372"/>
      <c r="SD372"/>
      <c r="SE372"/>
      <c r="SF372"/>
      <c r="SG372"/>
      <c r="SH372"/>
      <c r="SI372"/>
      <c r="SJ372"/>
      <c r="SK372"/>
      <c r="SL372"/>
      <c r="SM372"/>
      <c r="SN372"/>
      <c r="SO372"/>
      <c r="SP372"/>
      <c r="SQ372"/>
      <c r="SR372"/>
      <c r="SS372"/>
      <c r="ST372"/>
      <c r="SU372"/>
      <c r="SV372"/>
      <c r="SW372"/>
      <c r="SX372"/>
      <c r="SY372"/>
      <c r="SZ372"/>
      <c r="TA372"/>
      <c r="TB372"/>
      <c r="TC372"/>
      <c r="TD372"/>
      <c r="TE372"/>
      <c r="TF372"/>
      <c r="TG372"/>
      <c r="TH372"/>
      <c r="TI372"/>
      <c r="TJ372"/>
      <c r="TK372"/>
      <c r="TL372"/>
      <c r="TM372"/>
      <c r="TN372"/>
      <c r="TO372"/>
      <c r="TP372"/>
      <c r="TQ372"/>
      <c r="TR372"/>
      <c r="TS372"/>
      <c r="TT372"/>
      <c r="TU372"/>
      <c r="TV372"/>
      <c r="TW372"/>
      <c r="TX372"/>
      <c r="TY372"/>
      <c r="TZ372"/>
      <c r="UA372"/>
      <c r="UB372"/>
      <c r="UC372"/>
      <c r="UD372"/>
      <c r="UE372"/>
      <c r="UF372"/>
      <c r="UG372"/>
      <c r="UH372"/>
      <c r="UI372"/>
      <c r="UJ372"/>
      <c r="UK372"/>
      <c r="UL372"/>
      <c r="UM372"/>
      <c r="UN372"/>
      <c r="UO372"/>
      <c r="UP372"/>
      <c r="UQ372"/>
      <c r="UR372"/>
      <c r="US372"/>
      <c r="UT372"/>
      <c r="UU372"/>
      <c r="UV372"/>
      <c r="UW372"/>
      <c r="UX372"/>
      <c r="UY372"/>
      <c r="UZ372"/>
      <c r="VA372"/>
      <c r="VB372"/>
      <c r="VC372"/>
      <c r="VD372"/>
      <c r="VE372"/>
      <c r="VF372"/>
      <c r="VG372"/>
      <c r="VH372"/>
      <c r="VI372"/>
      <c r="VJ372"/>
      <c r="VK372"/>
      <c r="VL372"/>
      <c r="VM372"/>
      <c r="VN372"/>
      <c r="VO372"/>
      <c r="VP372"/>
      <c r="VQ372"/>
      <c r="VR372"/>
      <c r="VS372"/>
      <c r="VT372"/>
      <c r="VU372"/>
      <c r="VV372"/>
      <c r="VW372"/>
      <c r="VX372"/>
      <c r="VY372"/>
      <c r="VZ372"/>
      <c r="WA372"/>
      <c r="WB372"/>
      <c r="WC372"/>
      <c r="WD372"/>
      <c r="WE372"/>
      <c r="WF372"/>
      <c r="WG372"/>
      <c r="WH372"/>
      <c r="WI372"/>
      <c r="WJ372"/>
      <c r="WK372"/>
      <c r="WL372"/>
      <c r="WM372"/>
      <c r="WN372"/>
      <c r="WO372"/>
      <c r="WP372"/>
      <c r="WQ372"/>
      <c r="WR372"/>
      <c r="WS372"/>
      <c r="WT372"/>
      <c r="WU372"/>
      <c r="WV372"/>
      <c r="WW372"/>
      <c r="WX372"/>
      <c r="WY372"/>
      <c r="WZ372"/>
      <c r="XA372"/>
      <c r="XB372"/>
      <c r="XC372"/>
      <c r="XD372"/>
      <c r="XE372"/>
      <c r="XF372"/>
      <c r="XG372"/>
      <c r="XH372"/>
      <c r="XI372"/>
      <c r="XJ372"/>
      <c r="XK372"/>
      <c r="XL372"/>
      <c r="XM372"/>
      <c r="XN372"/>
      <c r="XO372"/>
      <c r="XP372"/>
      <c r="XQ372"/>
      <c r="XR372"/>
      <c r="XS372"/>
      <c r="XT372"/>
      <c r="XU372"/>
      <c r="XV372"/>
      <c r="XW372"/>
      <c r="XX372"/>
      <c r="XY372"/>
      <c r="XZ372"/>
      <c r="YA372"/>
      <c r="YB372"/>
      <c r="YC372"/>
      <c r="YD372"/>
      <c r="YE372"/>
      <c r="YF372"/>
      <c r="YG372"/>
      <c r="YH372"/>
      <c r="YI372"/>
      <c r="YJ372"/>
      <c r="YK372"/>
      <c r="YL372"/>
      <c r="YM372"/>
      <c r="YN372"/>
      <c r="YO372"/>
      <c r="YP372"/>
      <c r="YQ372"/>
      <c r="YR372"/>
      <c r="YS372"/>
      <c r="YT372"/>
      <c r="YU372"/>
      <c r="YV372"/>
      <c r="YW372"/>
      <c r="YX372"/>
      <c r="YY372"/>
      <c r="YZ372"/>
      <c r="ZA372"/>
      <c r="ZB372"/>
      <c r="ZC372"/>
      <c r="ZD372"/>
      <c r="ZE372"/>
      <c r="ZF372"/>
      <c r="ZG372"/>
      <c r="ZH372"/>
      <c r="ZI372"/>
      <c r="ZJ372"/>
      <c r="ZK372"/>
      <c r="ZL372"/>
      <c r="ZM372"/>
      <c r="ZN372"/>
      <c r="ZO372"/>
      <c r="ZP372"/>
      <c r="ZQ372"/>
      <c r="ZR372"/>
      <c r="ZS372"/>
      <c r="ZT372"/>
      <c r="ZU372"/>
      <c r="ZV372"/>
      <c r="ZW372"/>
      <c r="ZX372"/>
      <c r="ZY372"/>
      <c r="ZZ372"/>
    </row>
    <row r="373" spans="1:702" s="18" customFormat="1">
      <c r="A373" s="149" t="s">
        <v>327</v>
      </c>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c r="KT373"/>
      <c r="KU373"/>
      <c r="KV373"/>
      <c r="KW373"/>
      <c r="KX373"/>
      <c r="KY373"/>
      <c r="KZ373"/>
      <c r="LA373"/>
      <c r="LB373"/>
      <c r="LC373"/>
      <c r="LD373"/>
      <c r="LE373"/>
      <c r="LF373"/>
      <c r="LG373"/>
      <c r="LH373"/>
      <c r="LI373"/>
      <c r="LJ373"/>
      <c r="LK373"/>
      <c r="LL373"/>
      <c r="LM373"/>
      <c r="LN373"/>
      <c r="LO373"/>
      <c r="LP373"/>
      <c r="LQ373"/>
      <c r="LR373"/>
      <c r="LS373"/>
      <c r="LT373"/>
      <c r="LU373"/>
      <c r="LV373"/>
      <c r="LW373"/>
      <c r="LX373"/>
      <c r="LY373"/>
      <c r="LZ373"/>
      <c r="MA373"/>
      <c r="MB373"/>
      <c r="MC373"/>
      <c r="MD373"/>
      <c r="ME373"/>
      <c r="MF373"/>
      <c r="MG373"/>
      <c r="MH373"/>
      <c r="MI373"/>
      <c r="MJ373"/>
      <c r="MK373"/>
      <c r="ML373"/>
      <c r="MM373"/>
      <c r="MN373"/>
      <c r="MO373"/>
      <c r="MP373"/>
      <c r="MQ373"/>
      <c r="MR373"/>
      <c r="MS373"/>
      <c r="MT373"/>
      <c r="MU373"/>
      <c r="MV373"/>
      <c r="MW373"/>
      <c r="MX373"/>
      <c r="MY373"/>
      <c r="MZ373"/>
      <c r="NA373"/>
      <c r="NB373"/>
      <c r="NC373"/>
      <c r="ND373"/>
      <c r="NE373"/>
      <c r="NF373"/>
      <c r="NG373"/>
      <c r="NH373"/>
      <c r="NI373"/>
      <c r="NJ373"/>
      <c r="NK373"/>
      <c r="NL373"/>
      <c r="NM373"/>
      <c r="NN373"/>
      <c r="NO373"/>
      <c r="NP373"/>
      <c r="NQ373"/>
      <c r="NR373"/>
      <c r="NS373"/>
      <c r="NT373"/>
      <c r="NU373"/>
      <c r="NV373"/>
      <c r="NW373"/>
      <c r="NX373"/>
      <c r="NY373"/>
      <c r="NZ373"/>
      <c r="OA373"/>
      <c r="OB373"/>
      <c r="OC373"/>
      <c r="OD373"/>
      <c r="OE373"/>
      <c r="OF373"/>
      <c r="OG373"/>
      <c r="OH373"/>
      <c r="OI373"/>
      <c r="OJ373"/>
      <c r="OK373"/>
      <c r="OL373"/>
      <c r="OM373"/>
      <c r="ON373"/>
      <c r="OO373"/>
      <c r="OP373"/>
      <c r="OQ373"/>
      <c r="OR373"/>
      <c r="OS373"/>
      <c r="OT373"/>
      <c r="OU373"/>
      <c r="OV373"/>
      <c r="OW373"/>
      <c r="OX373"/>
      <c r="OY373"/>
      <c r="OZ373"/>
      <c r="PA373"/>
      <c r="PB373"/>
      <c r="PC373"/>
      <c r="PD373"/>
      <c r="PE373"/>
      <c r="PF373"/>
      <c r="PG373"/>
      <c r="PH373"/>
      <c r="PI373"/>
      <c r="PJ373"/>
      <c r="PK373"/>
      <c r="PL373"/>
      <c r="PM373"/>
      <c r="PN373"/>
      <c r="PO373"/>
      <c r="PP373"/>
      <c r="PQ373"/>
      <c r="PR373"/>
      <c r="PS373"/>
      <c r="PT373"/>
      <c r="PU373"/>
      <c r="PV373"/>
      <c r="PW373"/>
      <c r="PX373"/>
      <c r="PY373"/>
      <c r="PZ373"/>
      <c r="QA373"/>
      <c r="QB373"/>
      <c r="QC373"/>
      <c r="QD373"/>
      <c r="QE373"/>
      <c r="QF373"/>
      <c r="QG373"/>
      <c r="QH373"/>
      <c r="QI373"/>
      <c r="QJ373"/>
      <c r="QK373"/>
      <c r="QL373"/>
      <c r="QM373"/>
      <c r="QN373"/>
      <c r="QO373"/>
      <c r="QP373"/>
      <c r="QQ373"/>
      <c r="QR373"/>
      <c r="QS373"/>
      <c r="QT373"/>
      <c r="QU373"/>
      <c r="QV373"/>
      <c r="QW373"/>
      <c r="QX373"/>
      <c r="QY373"/>
      <c r="QZ373"/>
      <c r="RA373"/>
      <c r="RB373"/>
      <c r="RC373"/>
      <c r="RD373"/>
      <c r="RE373"/>
      <c r="RF373"/>
      <c r="RG373"/>
      <c r="RH373"/>
      <c r="RI373"/>
      <c r="RJ373"/>
      <c r="RK373"/>
      <c r="RL373"/>
      <c r="RM373"/>
      <c r="RN373"/>
      <c r="RO373"/>
      <c r="RP373"/>
      <c r="RQ373"/>
      <c r="RR373"/>
      <c r="RS373"/>
      <c r="RT373"/>
      <c r="RU373"/>
      <c r="RV373"/>
      <c r="RW373"/>
      <c r="RX373"/>
      <c r="RY373"/>
      <c r="RZ373"/>
      <c r="SA373"/>
      <c r="SB373"/>
      <c r="SC373"/>
      <c r="SD373"/>
      <c r="SE373"/>
      <c r="SF373"/>
      <c r="SG373"/>
      <c r="SH373"/>
      <c r="SI373"/>
      <c r="SJ373"/>
      <c r="SK373"/>
      <c r="SL373"/>
      <c r="SM373"/>
      <c r="SN373"/>
      <c r="SO373"/>
      <c r="SP373"/>
      <c r="SQ373"/>
      <c r="SR373"/>
      <c r="SS373"/>
      <c r="ST373"/>
      <c r="SU373"/>
      <c r="SV373"/>
      <c r="SW373"/>
      <c r="SX373"/>
      <c r="SY373"/>
      <c r="SZ373"/>
      <c r="TA373"/>
      <c r="TB373"/>
      <c r="TC373"/>
      <c r="TD373"/>
      <c r="TE373"/>
      <c r="TF373"/>
      <c r="TG373"/>
      <c r="TH373"/>
      <c r="TI373"/>
      <c r="TJ373"/>
      <c r="TK373"/>
      <c r="TL373"/>
      <c r="TM373"/>
      <c r="TN373"/>
      <c r="TO373"/>
      <c r="TP373"/>
      <c r="TQ373"/>
      <c r="TR373"/>
      <c r="TS373"/>
      <c r="TT373"/>
      <c r="TU373"/>
      <c r="TV373"/>
      <c r="TW373"/>
      <c r="TX373"/>
      <c r="TY373"/>
      <c r="TZ373"/>
      <c r="UA373"/>
      <c r="UB373"/>
      <c r="UC373"/>
      <c r="UD373"/>
      <c r="UE373"/>
      <c r="UF373"/>
      <c r="UG373"/>
      <c r="UH373"/>
      <c r="UI373"/>
      <c r="UJ373"/>
      <c r="UK373"/>
      <c r="UL373"/>
      <c r="UM373"/>
      <c r="UN373"/>
      <c r="UO373"/>
      <c r="UP373"/>
      <c r="UQ373"/>
      <c r="UR373"/>
      <c r="US373"/>
      <c r="UT373"/>
      <c r="UU373"/>
      <c r="UV373"/>
      <c r="UW373"/>
      <c r="UX373"/>
      <c r="UY373"/>
      <c r="UZ373"/>
      <c r="VA373"/>
      <c r="VB373"/>
      <c r="VC373"/>
      <c r="VD373"/>
      <c r="VE373"/>
      <c r="VF373"/>
      <c r="VG373"/>
      <c r="VH373"/>
      <c r="VI373"/>
      <c r="VJ373"/>
      <c r="VK373"/>
      <c r="VL373"/>
      <c r="VM373"/>
      <c r="VN373"/>
      <c r="VO373"/>
      <c r="VP373"/>
      <c r="VQ373"/>
      <c r="VR373"/>
      <c r="VS373"/>
      <c r="VT373"/>
      <c r="VU373"/>
      <c r="VV373"/>
      <c r="VW373"/>
      <c r="VX373"/>
      <c r="VY373"/>
      <c r="VZ373"/>
      <c r="WA373"/>
      <c r="WB373"/>
      <c r="WC373"/>
      <c r="WD373"/>
      <c r="WE373"/>
      <c r="WF373"/>
      <c r="WG373"/>
      <c r="WH373"/>
      <c r="WI373"/>
      <c r="WJ373"/>
      <c r="WK373"/>
      <c r="WL373"/>
      <c r="WM373"/>
      <c r="WN373"/>
      <c r="WO373"/>
      <c r="WP373"/>
      <c r="WQ373"/>
      <c r="WR373"/>
      <c r="WS373"/>
      <c r="WT373"/>
      <c r="WU373"/>
      <c r="WV373"/>
      <c r="WW373"/>
      <c r="WX373"/>
      <c r="WY373"/>
      <c r="WZ373"/>
      <c r="XA373"/>
      <c r="XB373"/>
      <c r="XC373"/>
      <c r="XD373"/>
      <c r="XE373"/>
      <c r="XF373"/>
      <c r="XG373"/>
      <c r="XH373"/>
      <c r="XI373"/>
      <c r="XJ373"/>
      <c r="XK373"/>
      <c r="XL373"/>
      <c r="XM373"/>
      <c r="XN373"/>
      <c r="XO373"/>
      <c r="XP373"/>
      <c r="XQ373"/>
      <c r="XR373"/>
      <c r="XS373"/>
      <c r="XT373"/>
      <c r="XU373"/>
      <c r="XV373"/>
      <c r="XW373"/>
      <c r="XX373"/>
      <c r="XY373"/>
      <c r="XZ373"/>
      <c r="YA373"/>
      <c r="YB373"/>
      <c r="YC373"/>
      <c r="YD373"/>
      <c r="YE373"/>
      <c r="YF373"/>
      <c r="YG373"/>
      <c r="YH373"/>
      <c r="YI373"/>
      <c r="YJ373"/>
      <c r="YK373"/>
      <c r="YL373"/>
      <c r="YM373"/>
      <c r="YN373"/>
      <c r="YO373"/>
      <c r="YP373"/>
      <c r="YQ373"/>
      <c r="YR373"/>
      <c r="YS373"/>
      <c r="YT373"/>
      <c r="YU373"/>
      <c r="YV373"/>
      <c r="YW373"/>
      <c r="YX373"/>
      <c r="YY373"/>
      <c r="YZ373"/>
      <c r="ZA373"/>
      <c r="ZB373"/>
      <c r="ZC373"/>
      <c r="ZD373"/>
      <c r="ZE373"/>
      <c r="ZF373"/>
      <c r="ZG373"/>
      <c r="ZH373"/>
      <c r="ZI373"/>
      <c r="ZJ373"/>
      <c r="ZK373"/>
      <c r="ZL373"/>
      <c r="ZM373"/>
      <c r="ZN373"/>
      <c r="ZO373"/>
      <c r="ZP373"/>
      <c r="ZQ373"/>
      <c r="ZR373"/>
      <c r="ZS373"/>
      <c r="ZT373"/>
      <c r="ZU373"/>
      <c r="ZV373"/>
      <c r="ZW373"/>
      <c r="ZX373"/>
      <c r="ZY373"/>
      <c r="ZZ373"/>
    </row>
    <row r="374" spans="1:702" s="18" customFormat="1">
      <c r="A374" s="16" t="s">
        <v>175</v>
      </c>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c r="KT374"/>
      <c r="KU374"/>
      <c r="KV374"/>
      <c r="KW374"/>
      <c r="KX374"/>
      <c r="KY374"/>
      <c r="KZ374"/>
      <c r="LA374"/>
      <c r="LB374"/>
      <c r="LC374"/>
      <c r="LD374"/>
      <c r="LE374"/>
      <c r="LF374"/>
      <c r="LG374"/>
      <c r="LH374"/>
      <c r="LI374"/>
      <c r="LJ374"/>
      <c r="LK374"/>
      <c r="LL374"/>
      <c r="LM374"/>
      <c r="LN374"/>
      <c r="LO374"/>
      <c r="LP374"/>
      <c r="LQ374"/>
      <c r="LR374"/>
      <c r="LS374"/>
      <c r="LT374"/>
      <c r="LU374"/>
      <c r="LV374"/>
      <c r="LW374"/>
      <c r="LX374"/>
      <c r="LY374"/>
      <c r="LZ374"/>
      <c r="MA374"/>
      <c r="MB374"/>
      <c r="MC374"/>
      <c r="MD374"/>
      <c r="ME374"/>
      <c r="MF374"/>
      <c r="MG374"/>
      <c r="MH374"/>
      <c r="MI374"/>
      <c r="MJ374"/>
      <c r="MK374"/>
      <c r="ML374"/>
      <c r="MM374"/>
      <c r="MN374"/>
      <c r="MO374"/>
      <c r="MP374"/>
      <c r="MQ374"/>
      <c r="MR374"/>
      <c r="MS374"/>
      <c r="MT374"/>
      <c r="MU374"/>
      <c r="MV374"/>
      <c r="MW374"/>
      <c r="MX374"/>
      <c r="MY374"/>
      <c r="MZ374"/>
      <c r="NA374"/>
      <c r="NB374"/>
      <c r="NC374"/>
      <c r="ND374"/>
      <c r="NE374"/>
      <c r="NF374"/>
      <c r="NG374"/>
      <c r="NH374"/>
      <c r="NI374"/>
      <c r="NJ374"/>
      <c r="NK374"/>
      <c r="NL374"/>
      <c r="NM374"/>
      <c r="NN374"/>
      <c r="NO374"/>
      <c r="NP374"/>
      <c r="NQ374"/>
      <c r="NR374"/>
      <c r="NS374"/>
      <c r="NT374"/>
      <c r="NU374"/>
      <c r="NV374"/>
      <c r="NW374"/>
      <c r="NX374"/>
      <c r="NY374"/>
      <c r="NZ374"/>
      <c r="OA374"/>
      <c r="OB374"/>
      <c r="OC374"/>
      <c r="OD374"/>
      <c r="OE374"/>
      <c r="OF374"/>
      <c r="OG374"/>
      <c r="OH374"/>
      <c r="OI374"/>
      <c r="OJ374"/>
      <c r="OK374"/>
      <c r="OL374"/>
      <c r="OM374"/>
      <c r="ON374"/>
      <c r="OO374"/>
      <c r="OP374"/>
      <c r="OQ374"/>
      <c r="OR374"/>
      <c r="OS374"/>
      <c r="OT374"/>
      <c r="OU374"/>
      <c r="OV374"/>
      <c r="OW374"/>
      <c r="OX374"/>
      <c r="OY374"/>
      <c r="OZ374"/>
      <c r="PA374"/>
      <c r="PB374"/>
      <c r="PC374"/>
      <c r="PD374"/>
      <c r="PE374"/>
      <c r="PF374"/>
      <c r="PG374"/>
      <c r="PH374"/>
      <c r="PI374"/>
      <c r="PJ374"/>
      <c r="PK374"/>
      <c r="PL374"/>
      <c r="PM374"/>
      <c r="PN374"/>
      <c r="PO374"/>
      <c r="PP374"/>
      <c r="PQ374"/>
      <c r="PR374"/>
      <c r="PS374"/>
      <c r="PT374"/>
      <c r="PU374"/>
      <c r="PV374"/>
      <c r="PW374"/>
      <c r="PX374"/>
      <c r="PY374"/>
      <c r="PZ374"/>
      <c r="QA374"/>
      <c r="QB374"/>
      <c r="QC374"/>
      <c r="QD374"/>
      <c r="QE374"/>
      <c r="QF374"/>
      <c r="QG374"/>
      <c r="QH374"/>
      <c r="QI374"/>
      <c r="QJ374"/>
      <c r="QK374"/>
      <c r="QL374"/>
      <c r="QM374"/>
      <c r="QN374"/>
      <c r="QO374"/>
      <c r="QP374"/>
      <c r="QQ374"/>
      <c r="QR374"/>
      <c r="QS374"/>
      <c r="QT374"/>
      <c r="QU374"/>
      <c r="QV374"/>
      <c r="QW374"/>
      <c r="QX374"/>
      <c r="QY374"/>
      <c r="QZ374"/>
      <c r="RA374"/>
      <c r="RB374"/>
      <c r="RC374"/>
      <c r="RD374"/>
      <c r="RE374"/>
      <c r="RF374"/>
      <c r="RG374"/>
      <c r="RH374"/>
      <c r="RI374"/>
      <c r="RJ374"/>
      <c r="RK374"/>
      <c r="RL374"/>
      <c r="RM374"/>
      <c r="RN374"/>
      <c r="RO374"/>
      <c r="RP374"/>
      <c r="RQ374"/>
      <c r="RR374"/>
      <c r="RS374"/>
      <c r="RT374"/>
      <c r="RU374"/>
      <c r="RV374"/>
      <c r="RW374"/>
      <c r="RX374"/>
      <c r="RY374"/>
      <c r="RZ374"/>
      <c r="SA374"/>
      <c r="SB374"/>
      <c r="SC374"/>
      <c r="SD374"/>
      <c r="SE374"/>
      <c r="SF374"/>
      <c r="SG374"/>
      <c r="SH374"/>
      <c r="SI374"/>
      <c r="SJ374"/>
      <c r="SK374"/>
      <c r="SL374"/>
      <c r="SM374"/>
      <c r="SN374"/>
      <c r="SO374"/>
      <c r="SP374"/>
      <c r="SQ374"/>
      <c r="SR374"/>
      <c r="SS374"/>
      <c r="ST374"/>
      <c r="SU374"/>
      <c r="SV374"/>
      <c r="SW374"/>
      <c r="SX374"/>
      <c r="SY374"/>
      <c r="SZ374"/>
      <c r="TA374"/>
      <c r="TB374"/>
      <c r="TC374"/>
      <c r="TD374"/>
      <c r="TE374"/>
      <c r="TF374"/>
      <c r="TG374"/>
      <c r="TH374"/>
      <c r="TI374"/>
      <c r="TJ374"/>
      <c r="TK374"/>
      <c r="TL374"/>
      <c r="TM374"/>
      <c r="TN374"/>
      <c r="TO374"/>
      <c r="TP374"/>
      <c r="TQ374"/>
      <c r="TR374"/>
      <c r="TS374"/>
      <c r="TT374"/>
      <c r="TU374"/>
      <c r="TV374"/>
      <c r="TW374"/>
      <c r="TX374"/>
      <c r="TY374"/>
      <c r="TZ374"/>
      <c r="UA374"/>
      <c r="UB374"/>
      <c r="UC374"/>
      <c r="UD374"/>
      <c r="UE374"/>
      <c r="UF374"/>
      <c r="UG374"/>
      <c r="UH374"/>
      <c r="UI374"/>
      <c r="UJ374"/>
      <c r="UK374"/>
      <c r="UL374"/>
      <c r="UM374"/>
      <c r="UN374"/>
      <c r="UO374"/>
      <c r="UP374"/>
      <c r="UQ374"/>
      <c r="UR374"/>
      <c r="US374"/>
      <c r="UT374"/>
      <c r="UU374"/>
      <c r="UV374"/>
      <c r="UW374"/>
      <c r="UX374"/>
      <c r="UY374"/>
      <c r="UZ374"/>
      <c r="VA374"/>
      <c r="VB374"/>
      <c r="VC374"/>
      <c r="VD374"/>
      <c r="VE374"/>
      <c r="VF374"/>
      <c r="VG374"/>
      <c r="VH374"/>
      <c r="VI374"/>
      <c r="VJ374"/>
      <c r="VK374"/>
      <c r="VL374"/>
      <c r="VM374"/>
      <c r="VN374"/>
      <c r="VO374"/>
      <c r="VP374"/>
      <c r="VQ374"/>
      <c r="VR374"/>
      <c r="VS374"/>
      <c r="VT374"/>
      <c r="VU374"/>
      <c r="VV374"/>
      <c r="VW374"/>
      <c r="VX374"/>
      <c r="VY374"/>
      <c r="VZ374"/>
      <c r="WA374"/>
      <c r="WB374"/>
      <c r="WC374"/>
      <c r="WD374"/>
      <c r="WE374"/>
      <c r="WF374"/>
      <c r="WG374"/>
      <c r="WH374"/>
      <c r="WI374"/>
      <c r="WJ374"/>
      <c r="WK374"/>
      <c r="WL374"/>
      <c r="WM374"/>
      <c r="WN374"/>
      <c r="WO374"/>
      <c r="WP374"/>
      <c r="WQ374"/>
      <c r="WR374"/>
      <c r="WS374"/>
      <c r="WT374"/>
      <c r="WU374"/>
      <c r="WV374"/>
      <c r="WW374"/>
      <c r="WX374"/>
      <c r="WY374"/>
      <c r="WZ374"/>
      <c r="XA374"/>
      <c r="XB374"/>
      <c r="XC374"/>
      <c r="XD374"/>
      <c r="XE374"/>
      <c r="XF374"/>
      <c r="XG374"/>
      <c r="XH374"/>
      <c r="XI374"/>
      <c r="XJ374"/>
      <c r="XK374"/>
      <c r="XL374"/>
      <c r="XM374"/>
      <c r="XN374"/>
      <c r="XO374"/>
      <c r="XP374"/>
      <c r="XQ374"/>
      <c r="XR374"/>
      <c r="XS374"/>
      <c r="XT374"/>
      <c r="XU374"/>
      <c r="XV374"/>
      <c r="XW374"/>
      <c r="XX374"/>
      <c r="XY374"/>
      <c r="XZ374"/>
      <c r="YA374"/>
      <c r="YB374"/>
      <c r="YC374"/>
      <c r="YD374"/>
      <c r="YE374"/>
      <c r="YF374"/>
      <c r="YG374"/>
      <c r="YH374"/>
      <c r="YI374"/>
      <c r="YJ374"/>
      <c r="YK374"/>
      <c r="YL374"/>
      <c r="YM374"/>
      <c r="YN374"/>
      <c r="YO374"/>
      <c r="YP374"/>
      <c r="YQ374"/>
      <c r="YR374"/>
      <c r="YS374"/>
      <c r="YT374"/>
      <c r="YU374"/>
      <c r="YV374"/>
      <c r="YW374"/>
      <c r="YX374"/>
      <c r="YY374"/>
      <c r="YZ374"/>
      <c r="ZA374"/>
      <c r="ZB374"/>
      <c r="ZC374"/>
      <c r="ZD374"/>
      <c r="ZE374"/>
      <c r="ZF374"/>
      <c r="ZG374"/>
      <c r="ZH374"/>
      <c r="ZI374"/>
      <c r="ZJ374"/>
      <c r="ZK374"/>
      <c r="ZL374"/>
      <c r="ZM374"/>
      <c r="ZN374"/>
      <c r="ZO374"/>
      <c r="ZP374"/>
      <c r="ZQ374"/>
      <c r="ZR374"/>
      <c r="ZS374"/>
      <c r="ZT374"/>
      <c r="ZU374"/>
      <c r="ZV374"/>
      <c r="ZW374"/>
      <c r="ZX374"/>
      <c r="ZY374"/>
      <c r="ZZ374"/>
    </row>
    <row r="375" spans="1:702" s="18" customFormat="1">
      <c r="A375" s="16" t="s">
        <v>68</v>
      </c>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c r="KT375"/>
      <c r="KU375"/>
      <c r="KV375"/>
      <c r="KW375"/>
      <c r="KX375"/>
      <c r="KY375"/>
      <c r="KZ375"/>
      <c r="LA375"/>
      <c r="LB375"/>
      <c r="LC375"/>
      <c r="LD375"/>
      <c r="LE375"/>
      <c r="LF375"/>
      <c r="LG375"/>
      <c r="LH375"/>
      <c r="LI375"/>
      <c r="LJ375"/>
      <c r="LK375"/>
      <c r="LL375"/>
      <c r="LM375"/>
      <c r="LN375"/>
      <c r="LO375"/>
      <c r="LP375"/>
      <c r="LQ375"/>
      <c r="LR375"/>
      <c r="LS375"/>
      <c r="LT375"/>
      <c r="LU375"/>
      <c r="LV375"/>
      <c r="LW375"/>
      <c r="LX375"/>
      <c r="LY375"/>
      <c r="LZ375"/>
      <c r="MA375"/>
      <c r="MB375"/>
      <c r="MC375"/>
      <c r="MD375"/>
      <c r="ME375"/>
      <c r="MF375"/>
      <c r="MG375"/>
      <c r="MH375"/>
      <c r="MI375"/>
      <c r="MJ375"/>
      <c r="MK375"/>
      <c r="ML375"/>
      <c r="MM375"/>
      <c r="MN375"/>
      <c r="MO375"/>
      <c r="MP375"/>
      <c r="MQ375"/>
      <c r="MR375"/>
      <c r="MS375"/>
      <c r="MT375"/>
      <c r="MU375"/>
      <c r="MV375"/>
      <c r="MW375"/>
      <c r="MX375"/>
      <c r="MY375"/>
      <c r="MZ375"/>
      <c r="NA375"/>
      <c r="NB375"/>
      <c r="NC375"/>
      <c r="ND375"/>
      <c r="NE375"/>
      <c r="NF375"/>
      <c r="NG375"/>
      <c r="NH375"/>
      <c r="NI375"/>
      <c r="NJ375"/>
      <c r="NK375"/>
      <c r="NL375"/>
      <c r="NM375"/>
      <c r="NN375"/>
      <c r="NO375"/>
      <c r="NP375"/>
      <c r="NQ375"/>
      <c r="NR375"/>
      <c r="NS375"/>
      <c r="NT375"/>
      <c r="NU375"/>
      <c r="NV375"/>
      <c r="NW375"/>
      <c r="NX375"/>
      <c r="NY375"/>
      <c r="NZ375"/>
      <c r="OA375"/>
      <c r="OB375"/>
      <c r="OC375"/>
      <c r="OD375"/>
      <c r="OE375"/>
      <c r="OF375"/>
      <c r="OG375"/>
      <c r="OH375"/>
      <c r="OI375"/>
      <c r="OJ375"/>
      <c r="OK375"/>
      <c r="OL375"/>
      <c r="OM375"/>
      <c r="ON375"/>
      <c r="OO375"/>
      <c r="OP375"/>
      <c r="OQ375"/>
      <c r="OR375"/>
      <c r="OS375"/>
      <c r="OT375"/>
      <c r="OU375"/>
      <c r="OV375"/>
      <c r="OW375"/>
      <c r="OX375"/>
      <c r="OY375"/>
      <c r="OZ375"/>
      <c r="PA375"/>
      <c r="PB375"/>
      <c r="PC375"/>
      <c r="PD375"/>
      <c r="PE375"/>
      <c r="PF375"/>
      <c r="PG375"/>
      <c r="PH375"/>
      <c r="PI375"/>
      <c r="PJ375"/>
      <c r="PK375"/>
      <c r="PL375"/>
      <c r="PM375"/>
      <c r="PN375"/>
      <c r="PO375"/>
      <c r="PP375"/>
      <c r="PQ375"/>
      <c r="PR375"/>
      <c r="PS375"/>
      <c r="PT375"/>
      <c r="PU375"/>
      <c r="PV375"/>
      <c r="PW375"/>
      <c r="PX375"/>
      <c r="PY375"/>
      <c r="PZ375"/>
      <c r="QA375"/>
      <c r="QB375"/>
      <c r="QC375"/>
      <c r="QD375"/>
      <c r="QE375"/>
      <c r="QF375"/>
      <c r="QG375"/>
      <c r="QH375"/>
      <c r="QI375"/>
      <c r="QJ375"/>
      <c r="QK375"/>
      <c r="QL375"/>
      <c r="QM375"/>
      <c r="QN375"/>
      <c r="QO375"/>
      <c r="QP375"/>
      <c r="QQ375"/>
      <c r="QR375"/>
      <c r="QS375"/>
      <c r="QT375"/>
      <c r="QU375"/>
      <c r="QV375"/>
      <c r="QW375"/>
      <c r="QX375"/>
      <c r="QY375"/>
      <c r="QZ375"/>
      <c r="RA375"/>
      <c r="RB375"/>
      <c r="RC375"/>
      <c r="RD375"/>
      <c r="RE375"/>
      <c r="RF375"/>
      <c r="RG375"/>
      <c r="RH375"/>
      <c r="RI375"/>
      <c r="RJ375"/>
      <c r="RK375"/>
      <c r="RL375"/>
      <c r="RM375"/>
      <c r="RN375"/>
      <c r="RO375"/>
      <c r="RP375"/>
      <c r="RQ375"/>
      <c r="RR375"/>
      <c r="RS375"/>
      <c r="RT375"/>
      <c r="RU375"/>
      <c r="RV375"/>
      <c r="RW375"/>
      <c r="RX375"/>
      <c r="RY375"/>
      <c r="RZ375"/>
      <c r="SA375"/>
      <c r="SB375"/>
      <c r="SC375"/>
      <c r="SD375"/>
      <c r="SE375"/>
      <c r="SF375"/>
      <c r="SG375"/>
      <c r="SH375"/>
      <c r="SI375"/>
      <c r="SJ375"/>
      <c r="SK375"/>
      <c r="SL375"/>
      <c r="SM375"/>
      <c r="SN375"/>
      <c r="SO375"/>
      <c r="SP375"/>
      <c r="SQ375"/>
      <c r="SR375"/>
      <c r="SS375"/>
      <c r="ST375"/>
      <c r="SU375"/>
      <c r="SV375"/>
      <c r="SW375"/>
      <c r="SX375"/>
      <c r="SY375"/>
      <c r="SZ375"/>
      <c r="TA375"/>
      <c r="TB375"/>
      <c r="TC375"/>
      <c r="TD375"/>
      <c r="TE375"/>
      <c r="TF375"/>
      <c r="TG375"/>
      <c r="TH375"/>
      <c r="TI375"/>
      <c r="TJ375"/>
      <c r="TK375"/>
      <c r="TL375"/>
      <c r="TM375"/>
      <c r="TN375"/>
      <c r="TO375"/>
      <c r="TP375"/>
      <c r="TQ375"/>
      <c r="TR375"/>
      <c r="TS375"/>
      <c r="TT375"/>
      <c r="TU375"/>
      <c r="TV375"/>
      <c r="TW375"/>
      <c r="TX375"/>
      <c r="TY375"/>
      <c r="TZ375"/>
      <c r="UA375"/>
      <c r="UB375"/>
      <c r="UC375"/>
      <c r="UD375"/>
      <c r="UE375"/>
      <c r="UF375"/>
      <c r="UG375"/>
      <c r="UH375"/>
      <c r="UI375"/>
      <c r="UJ375"/>
      <c r="UK375"/>
      <c r="UL375"/>
      <c r="UM375"/>
      <c r="UN375"/>
      <c r="UO375"/>
      <c r="UP375"/>
      <c r="UQ375"/>
      <c r="UR375"/>
      <c r="US375"/>
      <c r="UT375"/>
      <c r="UU375"/>
      <c r="UV375"/>
      <c r="UW375"/>
      <c r="UX375"/>
      <c r="UY375"/>
      <c r="UZ375"/>
      <c r="VA375"/>
      <c r="VB375"/>
      <c r="VC375"/>
      <c r="VD375"/>
      <c r="VE375"/>
      <c r="VF375"/>
      <c r="VG375"/>
      <c r="VH375"/>
      <c r="VI375"/>
      <c r="VJ375"/>
      <c r="VK375"/>
      <c r="VL375"/>
      <c r="VM375"/>
      <c r="VN375"/>
      <c r="VO375"/>
      <c r="VP375"/>
      <c r="VQ375"/>
      <c r="VR375"/>
      <c r="VS375"/>
      <c r="VT375"/>
      <c r="VU375"/>
      <c r="VV375"/>
      <c r="VW375"/>
      <c r="VX375"/>
      <c r="VY375"/>
      <c r="VZ375"/>
      <c r="WA375"/>
      <c r="WB375"/>
      <c r="WC375"/>
      <c r="WD375"/>
      <c r="WE375"/>
      <c r="WF375"/>
      <c r="WG375"/>
      <c r="WH375"/>
      <c r="WI375"/>
      <c r="WJ375"/>
      <c r="WK375"/>
      <c r="WL375"/>
      <c r="WM375"/>
      <c r="WN375"/>
      <c r="WO375"/>
      <c r="WP375"/>
      <c r="WQ375"/>
      <c r="WR375"/>
      <c r="WS375"/>
      <c r="WT375"/>
      <c r="WU375"/>
      <c r="WV375"/>
      <c r="WW375"/>
      <c r="WX375"/>
      <c r="WY375"/>
      <c r="WZ375"/>
      <c r="XA375"/>
      <c r="XB375"/>
      <c r="XC375"/>
      <c r="XD375"/>
      <c r="XE375"/>
      <c r="XF375"/>
      <c r="XG375"/>
      <c r="XH375"/>
      <c r="XI375"/>
      <c r="XJ375"/>
      <c r="XK375"/>
      <c r="XL375"/>
      <c r="XM375"/>
      <c r="XN375"/>
      <c r="XO375"/>
      <c r="XP375"/>
      <c r="XQ375"/>
      <c r="XR375"/>
      <c r="XS375"/>
      <c r="XT375"/>
      <c r="XU375"/>
      <c r="XV375"/>
      <c r="XW375"/>
      <c r="XX375"/>
      <c r="XY375"/>
      <c r="XZ375"/>
      <c r="YA375"/>
      <c r="YB375"/>
      <c r="YC375"/>
      <c r="YD375"/>
      <c r="YE375"/>
      <c r="YF375"/>
      <c r="YG375"/>
      <c r="YH375"/>
      <c r="YI375"/>
      <c r="YJ375"/>
      <c r="YK375"/>
      <c r="YL375"/>
      <c r="YM375"/>
      <c r="YN375"/>
      <c r="YO375"/>
      <c r="YP375"/>
      <c r="YQ375"/>
      <c r="YR375"/>
      <c r="YS375"/>
      <c r="YT375"/>
      <c r="YU375"/>
      <c r="YV375"/>
      <c r="YW375"/>
      <c r="YX375"/>
      <c r="YY375"/>
      <c r="YZ375"/>
      <c r="ZA375"/>
      <c r="ZB375"/>
      <c r="ZC375"/>
      <c r="ZD375"/>
      <c r="ZE375"/>
      <c r="ZF375"/>
      <c r="ZG375"/>
      <c r="ZH375"/>
      <c r="ZI375"/>
      <c r="ZJ375"/>
      <c r="ZK375"/>
      <c r="ZL375"/>
      <c r="ZM375"/>
      <c r="ZN375"/>
      <c r="ZO375"/>
      <c r="ZP375"/>
      <c r="ZQ375"/>
      <c r="ZR375"/>
      <c r="ZS375"/>
      <c r="ZT375"/>
      <c r="ZU375"/>
      <c r="ZV375"/>
      <c r="ZW375"/>
      <c r="ZX375"/>
      <c r="ZY375"/>
      <c r="ZZ375"/>
    </row>
    <row r="376" spans="1:702" s="18" customFormat="1">
      <c r="A376" s="16" t="s">
        <v>69</v>
      </c>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c r="KT376"/>
      <c r="KU376"/>
      <c r="KV376"/>
      <c r="KW376"/>
      <c r="KX376"/>
      <c r="KY376"/>
      <c r="KZ376"/>
      <c r="LA376"/>
      <c r="LB376"/>
      <c r="LC376"/>
      <c r="LD376"/>
      <c r="LE376"/>
      <c r="LF376"/>
      <c r="LG376"/>
      <c r="LH376"/>
      <c r="LI376"/>
      <c r="LJ376"/>
      <c r="LK376"/>
      <c r="LL376"/>
      <c r="LM376"/>
      <c r="LN376"/>
      <c r="LO376"/>
      <c r="LP376"/>
      <c r="LQ376"/>
      <c r="LR376"/>
      <c r="LS376"/>
      <c r="LT376"/>
      <c r="LU376"/>
      <c r="LV376"/>
      <c r="LW376"/>
      <c r="LX376"/>
      <c r="LY376"/>
      <c r="LZ376"/>
      <c r="MA376"/>
      <c r="MB376"/>
      <c r="MC376"/>
      <c r="MD376"/>
      <c r="ME376"/>
      <c r="MF376"/>
      <c r="MG376"/>
      <c r="MH376"/>
      <c r="MI376"/>
      <c r="MJ376"/>
      <c r="MK376"/>
      <c r="ML376"/>
      <c r="MM376"/>
      <c r="MN376"/>
      <c r="MO376"/>
      <c r="MP376"/>
      <c r="MQ376"/>
      <c r="MR376"/>
      <c r="MS376"/>
      <c r="MT376"/>
      <c r="MU376"/>
      <c r="MV376"/>
      <c r="MW376"/>
      <c r="MX376"/>
      <c r="MY376"/>
      <c r="MZ376"/>
      <c r="NA376"/>
      <c r="NB376"/>
      <c r="NC376"/>
      <c r="ND376"/>
      <c r="NE376"/>
      <c r="NF376"/>
      <c r="NG376"/>
      <c r="NH376"/>
      <c r="NI376"/>
      <c r="NJ376"/>
      <c r="NK376"/>
      <c r="NL376"/>
      <c r="NM376"/>
      <c r="NN376"/>
      <c r="NO376"/>
      <c r="NP376"/>
      <c r="NQ376"/>
      <c r="NR376"/>
      <c r="NS376"/>
      <c r="NT376"/>
      <c r="NU376"/>
      <c r="NV376"/>
      <c r="NW376"/>
      <c r="NX376"/>
      <c r="NY376"/>
      <c r="NZ376"/>
      <c r="OA376"/>
      <c r="OB376"/>
      <c r="OC376"/>
      <c r="OD376"/>
      <c r="OE376"/>
      <c r="OF376"/>
      <c r="OG376"/>
      <c r="OH376"/>
      <c r="OI376"/>
      <c r="OJ376"/>
      <c r="OK376"/>
      <c r="OL376"/>
      <c r="OM376"/>
      <c r="ON376"/>
      <c r="OO376"/>
      <c r="OP376"/>
      <c r="OQ376"/>
      <c r="OR376"/>
      <c r="OS376"/>
      <c r="OT376"/>
      <c r="OU376"/>
      <c r="OV376"/>
      <c r="OW376"/>
      <c r="OX376"/>
      <c r="OY376"/>
      <c r="OZ376"/>
      <c r="PA376"/>
      <c r="PB376"/>
      <c r="PC376"/>
      <c r="PD376"/>
      <c r="PE376"/>
      <c r="PF376"/>
      <c r="PG376"/>
      <c r="PH376"/>
      <c r="PI376"/>
      <c r="PJ376"/>
      <c r="PK376"/>
      <c r="PL376"/>
      <c r="PM376"/>
      <c r="PN376"/>
      <c r="PO376"/>
      <c r="PP376"/>
      <c r="PQ376"/>
      <c r="PR376"/>
      <c r="PS376"/>
      <c r="PT376"/>
      <c r="PU376"/>
      <c r="PV376"/>
      <c r="PW376"/>
      <c r="PX376"/>
      <c r="PY376"/>
      <c r="PZ376"/>
      <c r="QA376"/>
      <c r="QB376"/>
      <c r="QC376"/>
      <c r="QD376"/>
      <c r="QE376"/>
      <c r="QF376"/>
      <c r="QG376"/>
      <c r="QH376"/>
      <c r="QI376"/>
      <c r="QJ376"/>
      <c r="QK376"/>
      <c r="QL376"/>
      <c r="QM376"/>
      <c r="QN376"/>
      <c r="QO376"/>
      <c r="QP376"/>
      <c r="QQ376"/>
      <c r="QR376"/>
      <c r="QS376"/>
      <c r="QT376"/>
      <c r="QU376"/>
      <c r="QV376"/>
      <c r="QW376"/>
      <c r="QX376"/>
      <c r="QY376"/>
      <c r="QZ376"/>
      <c r="RA376"/>
      <c r="RB376"/>
      <c r="RC376"/>
      <c r="RD376"/>
      <c r="RE376"/>
      <c r="RF376"/>
      <c r="RG376"/>
      <c r="RH376"/>
      <c r="RI376"/>
      <c r="RJ376"/>
      <c r="RK376"/>
      <c r="RL376"/>
      <c r="RM376"/>
      <c r="RN376"/>
      <c r="RO376"/>
      <c r="RP376"/>
      <c r="RQ376"/>
      <c r="RR376"/>
      <c r="RS376"/>
      <c r="RT376"/>
      <c r="RU376"/>
      <c r="RV376"/>
      <c r="RW376"/>
      <c r="RX376"/>
      <c r="RY376"/>
      <c r="RZ376"/>
      <c r="SA376"/>
      <c r="SB376"/>
      <c r="SC376"/>
      <c r="SD376"/>
      <c r="SE376"/>
      <c r="SF376"/>
      <c r="SG376"/>
      <c r="SH376"/>
      <c r="SI376"/>
      <c r="SJ376"/>
      <c r="SK376"/>
      <c r="SL376"/>
      <c r="SM376"/>
      <c r="SN376"/>
      <c r="SO376"/>
      <c r="SP376"/>
      <c r="SQ376"/>
      <c r="SR376"/>
      <c r="SS376"/>
      <c r="ST376"/>
      <c r="SU376"/>
      <c r="SV376"/>
      <c r="SW376"/>
      <c r="SX376"/>
      <c r="SY376"/>
      <c r="SZ376"/>
      <c r="TA376"/>
      <c r="TB376"/>
      <c r="TC376"/>
      <c r="TD376"/>
      <c r="TE376"/>
      <c r="TF376"/>
      <c r="TG376"/>
      <c r="TH376"/>
      <c r="TI376"/>
      <c r="TJ376"/>
      <c r="TK376"/>
      <c r="TL376"/>
      <c r="TM376"/>
      <c r="TN376"/>
      <c r="TO376"/>
      <c r="TP376"/>
      <c r="TQ376"/>
      <c r="TR376"/>
      <c r="TS376"/>
      <c r="TT376"/>
      <c r="TU376"/>
      <c r="TV376"/>
      <c r="TW376"/>
      <c r="TX376"/>
      <c r="TY376"/>
      <c r="TZ376"/>
      <c r="UA376"/>
      <c r="UB376"/>
      <c r="UC376"/>
      <c r="UD376"/>
      <c r="UE376"/>
      <c r="UF376"/>
      <c r="UG376"/>
      <c r="UH376"/>
      <c r="UI376"/>
      <c r="UJ376"/>
      <c r="UK376"/>
      <c r="UL376"/>
      <c r="UM376"/>
      <c r="UN376"/>
      <c r="UO376"/>
      <c r="UP376"/>
      <c r="UQ376"/>
      <c r="UR376"/>
      <c r="US376"/>
      <c r="UT376"/>
      <c r="UU376"/>
      <c r="UV376"/>
      <c r="UW376"/>
      <c r="UX376"/>
      <c r="UY376"/>
      <c r="UZ376"/>
      <c r="VA376"/>
      <c r="VB376"/>
      <c r="VC376"/>
      <c r="VD376"/>
      <c r="VE376"/>
      <c r="VF376"/>
      <c r="VG376"/>
      <c r="VH376"/>
      <c r="VI376"/>
      <c r="VJ376"/>
      <c r="VK376"/>
      <c r="VL376"/>
      <c r="VM376"/>
      <c r="VN376"/>
      <c r="VO376"/>
      <c r="VP376"/>
      <c r="VQ376"/>
      <c r="VR376"/>
      <c r="VS376"/>
      <c r="VT376"/>
      <c r="VU376"/>
      <c r="VV376"/>
      <c r="VW376"/>
      <c r="VX376"/>
      <c r="VY376"/>
      <c r="VZ376"/>
      <c r="WA376"/>
      <c r="WB376"/>
      <c r="WC376"/>
      <c r="WD376"/>
      <c r="WE376"/>
      <c r="WF376"/>
      <c r="WG376"/>
      <c r="WH376"/>
      <c r="WI376"/>
      <c r="WJ376"/>
      <c r="WK376"/>
      <c r="WL376"/>
      <c r="WM376"/>
      <c r="WN376"/>
      <c r="WO376"/>
      <c r="WP376"/>
      <c r="WQ376"/>
      <c r="WR376"/>
      <c r="WS376"/>
      <c r="WT376"/>
      <c r="WU376"/>
      <c r="WV376"/>
      <c r="WW376"/>
      <c r="WX376"/>
      <c r="WY376"/>
      <c r="WZ376"/>
      <c r="XA376"/>
      <c r="XB376"/>
      <c r="XC376"/>
      <c r="XD376"/>
      <c r="XE376"/>
      <c r="XF376"/>
      <c r="XG376"/>
      <c r="XH376"/>
      <c r="XI376"/>
      <c r="XJ376"/>
      <c r="XK376"/>
      <c r="XL376"/>
      <c r="XM376"/>
      <c r="XN376"/>
      <c r="XO376"/>
      <c r="XP376"/>
      <c r="XQ376"/>
      <c r="XR376"/>
      <c r="XS376"/>
      <c r="XT376"/>
      <c r="XU376"/>
      <c r="XV376"/>
      <c r="XW376"/>
      <c r="XX376"/>
      <c r="XY376"/>
      <c r="XZ376"/>
      <c r="YA376"/>
      <c r="YB376"/>
      <c r="YC376"/>
      <c r="YD376"/>
      <c r="YE376"/>
      <c r="YF376"/>
      <c r="YG376"/>
      <c r="YH376"/>
      <c r="YI376"/>
      <c r="YJ376"/>
      <c r="YK376"/>
      <c r="YL376"/>
      <c r="YM376"/>
      <c r="YN376"/>
      <c r="YO376"/>
      <c r="YP376"/>
      <c r="YQ376"/>
      <c r="YR376"/>
      <c r="YS376"/>
      <c r="YT376"/>
      <c r="YU376"/>
      <c r="YV376"/>
      <c r="YW376"/>
      <c r="YX376"/>
      <c r="YY376"/>
      <c r="YZ376"/>
      <c r="ZA376"/>
      <c r="ZB376"/>
      <c r="ZC376"/>
      <c r="ZD376"/>
      <c r="ZE376"/>
      <c r="ZF376"/>
      <c r="ZG376"/>
      <c r="ZH376"/>
      <c r="ZI376"/>
      <c r="ZJ376"/>
      <c r="ZK376"/>
      <c r="ZL376"/>
      <c r="ZM376"/>
      <c r="ZN376"/>
      <c r="ZO376"/>
      <c r="ZP376"/>
      <c r="ZQ376"/>
      <c r="ZR376"/>
      <c r="ZS376"/>
      <c r="ZT376"/>
      <c r="ZU376"/>
      <c r="ZV376"/>
      <c r="ZW376"/>
      <c r="ZX376"/>
      <c r="ZY376"/>
      <c r="ZZ376"/>
    </row>
    <row r="377" spans="1:702" s="18" customFormat="1">
      <c r="A377" s="16" t="s">
        <v>189</v>
      </c>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c r="KT377"/>
      <c r="KU377"/>
      <c r="KV377"/>
      <c r="KW377"/>
      <c r="KX377"/>
      <c r="KY377"/>
      <c r="KZ377"/>
      <c r="LA377"/>
      <c r="LB377"/>
      <c r="LC377"/>
      <c r="LD377"/>
      <c r="LE377"/>
      <c r="LF377"/>
      <c r="LG377"/>
      <c r="LH377"/>
      <c r="LI377"/>
      <c r="LJ377"/>
      <c r="LK377"/>
      <c r="LL377"/>
      <c r="LM377"/>
      <c r="LN377"/>
      <c r="LO377"/>
      <c r="LP377"/>
      <c r="LQ377"/>
      <c r="LR377"/>
      <c r="LS377"/>
      <c r="LT377"/>
      <c r="LU377"/>
      <c r="LV377"/>
      <c r="LW377"/>
      <c r="LX377"/>
      <c r="LY377"/>
      <c r="LZ377"/>
      <c r="MA377"/>
      <c r="MB377"/>
      <c r="MC377"/>
      <c r="MD377"/>
      <c r="ME377"/>
      <c r="MF377"/>
      <c r="MG377"/>
      <c r="MH377"/>
      <c r="MI377"/>
      <c r="MJ377"/>
      <c r="MK377"/>
      <c r="ML377"/>
      <c r="MM377"/>
      <c r="MN377"/>
      <c r="MO377"/>
      <c r="MP377"/>
      <c r="MQ377"/>
      <c r="MR377"/>
      <c r="MS377"/>
      <c r="MT377"/>
      <c r="MU377"/>
      <c r="MV377"/>
      <c r="MW377"/>
      <c r="MX377"/>
      <c r="MY377"/>
      <c r="MZ377"/>
      <c r="NA377"/>
      <c r="NB377"/>
      <c r="NC377"/>
      <c r="ND377"/>
      <c r="NE377"/>
      <c r="NF377"/>
      <c r="NG377"/>
      <c r="NH377"/>
      <c r="NI377"/>
      <c r="NJ377"/>
      <c r="NK377"/>
      <c r="NL377"/>
      <c r="NM377"/>
      <c r="NN377"/>
      <c r="NO377"/>
      <c r="NP377"/>
      <c r="NQ377"/>
      <c r="NR377"/>
      <c r="NS377"/>
      <c r="NT377"/>
      <c r="NU377"/>
      <c r="NV377"/>
      <c r="NW377"/>
      <c r="NX377"/>
      <c r="NY377"/>
      <c r="NZ377"/>
      <c r="OA377"/>
      <c r="OB377"/>
      <c r="OC377"/>
      <c r="OD377"/>
      <c r="OE377"/>
      <c r="OF377"/>
      <c r="OG377"/>
      <c r="OH377"/>
      <c r="OI377"/>
      <c r="OJ377"/>
      <c r="OK377"/>
      <c r="OL377"/>
      <c r="OM377"/>
      <c r="ON377"/>
      <c r="OO377"/>
      <c r="OP377"/>
      <c r="OQ377"/>
      <c r="OR377"/>
      <c r="OS377"/>
      <c r="OT377"/>
      <c r="OU377"/>
      <c r="OV377"/>
      <c r="OW377"/>
      <c r="OX377"/>
      <c r="OY377"/>
      <c r="OZ377"/>
      <c r="PA377"/>
      <c r="PB377"/>
      <c r="PC377"/>
      <c r="PD377"/>
      <c r="PE377"/>
      <c r="PF377"/>
      <c r="PG377"/>
      <c r="PH377"/>
      <c r="PI377"/>
      <c r="PJ377"/>
      <c r="PK377"/>
      <c r="PL377"/>
      <c r="PM377"/>
      <c r="PN377"/>
      <c r="PO377"/>
      <c r="PP377"/>
      <c r="PQ377"/>
      <c r="PR377"/>
      <c r="PS377"/>
      <c r="PT377"/>
      <c r="PU377"/>
      <c r="PV377"/>
      <c r="PW377"/>
      <c r="PX377"/>
      <c r="PY377"/>
      <c r="PZ377"/>
      <c r="QA377"/>
      <c r="QB377"/>
      <c r="QC377"/>
      <c r="QD377"/>
      <c r="QE377"/>
      <c r="QF377"/>
      <c r="QG377"/>
      <c r="QH377"/>
      <c r="QI377"/>
      <c r="QJ377"/>
      <c r="QK377"/>
      <c r="QL377"/>
      <c r="QM377"/>
      <c r="QN377"/>
      <c r="QO377"/>
      <c r="QP377"/>
      <c r="QQ377"/>
      <c r="QR377"/>
      <c r="QS377"/>
      <c r="QT377"/>
      <c r="QU377"/>
      <c r="QV377"/>
      <c r="QW377"/>
      <c r="QX377"/>
      <c r="QY377"/>
      <c r="QZ377"/>
      <c r="RA377"/>
      <c r="RB377"/>
      <c r="RC377"/>
      <c r="RD377"/>
      <c r="RE377"/>
      <c r="RF377"/>
      <c r="RG377"/>
      <c r="RH377"/>
      <c r="RI377"/>
      <c r="RJ377"/>
      <c r="RK377"/>
      <c r="RL377"/>
      <c r="RM377"/>
      <c r="RN377"/>
      <c r="RO377"/>
      <c r="RP377"/>
      <c r="RQ377"/>
      <c r="RR377"/>
      <c r="RS377"/>
      <c r="RT377"/>
      <c r="RU377"/>
      <c r="RV377"/>
      <c r="RW377"/>
      <c r="RX377"/>
      <c r="RY377"/>
      <c r="RZ377"/>
      <c r="SA377"/>
      <c r="SB377"/>
      <c r="SC377"/>
      <c r="SD377"/>
      <c r="SE377"/>
      <c r="SF377"/>
      <c r="SG377"/>
      <c r="SH377"/>
      <c r="SI377"/>
      <c r="SJ377"/>
      <c r="SK377"/>
      <c r="SL377"/>
      <c r="SM377"/>
      <c r="SN377"/>
      <c r="SO377"/>
      <c r="SP377"/>
      <c r="SQ377"/>
      <c r="SR377"/>
      <c r="SS377"/>
      <c r="ST377"/>
      <c r="SU377"/>
      <c r="SV377"/>
      <c r="SW377"/>
      <c r="SX377"/>
      <c r="SY377"/>
      <c r="SZ377"/>
      <c r="TA377"/>
      <c r="TB377"/>
      <c r="TC377"/>
      <c r="TD377"/>
      <c r="TE377"/>
      <c r="TF377"/>
      <c r="TG377"/>
      <c r="TH377"/>
      <c r="TI377"/>
      <c r="TJ377"/>
      <c r="TK377"/>
      <c r="TL377"/>
      <c r="TM377"/>
      <c r="TN377"/>
      <c r="TO377"/>
      <c r="TP377"/>
      <c r="TQ377"/>
      <c r="TR377"/>
      <c r="TS377"/>
      <c r="TT377"/>
      <c r="TU377"/>
      <c r="TV377"/>
      <c r="TW377"/>
      <c r="TX377"/>
      <c r="TY377"/>
      <c r="TZ377"/>
      <c r="UA377"/>
      <c r="UB377"/>
      <c r="UC377"/>
      <c r="UD377"/>
      <c r="UE377"/>
      <c r="UF377"/>
      <c r="UG377"/>
      <c r="UH377"/>
      <c r="UI377"/>
      <c r="UJ377"/>
      <c r="UK377"/>
      <c r="UL377"/>
      <c r="UM377"/>
      <c r="UN377"/>
      <c r="UO377"/>
      <c r="UP377"/>
      <c r="UQ377"/>
      <c r="UR377"/>
      <c r="US377"/>
      <c r="UT377"/>
      <c r="UU377"/>
      <c r="UV377"/>
      <c r="UW377"/>
      <c r="UX377"/>
      <c r="UY377"/>
      <c r="UZ377"/>
      <c r="VA377"/>
      <c r="VB377"/>
      <c r="VC377"/>
      <c r="VD377"/>
      <c r="VE377"/>
      <c r="VF377"/>
      <c r="VG377"/>
      <c r="VH377"/>
      <c r="VI377"/>
      <c r="VJ377"/>
      <c r="VK377"/>
      <c r="VL377"/>
      <c r="VM377"/>
      <c r="VN377"/>
      <c r="VO377"/>
      <c r="VP377"/>
      <c r="VQ377"/>
      <c r="VR377"/>
      <c r="VS377"/>
      <c r="VT377"/>
      <c r="VU377"/>
      <c r="VV377"/>
      <c r="VW377"/>
      <c r="VX377"/>
      <c r="VY377"/>
      <c r="VZ377"/>
      <c r="WA377"/>
      <c r="WB377"/>
      <c r="WC377"/>
      <c r="WD377"/>
      <c r="WE377"/>
      <c r="WF377"/>
      <c r="WG377"/>
      <c r="WH377"/>
      <c r="WI377"/>
      <c r="WJ377"/>
      <c r="WK377"/>
      <c r="WL377"/>
      <c r="WM377"/>
      <c r="WN377"/>
      <c r="WO377"/>
      <c r="WP377"/>
      <c r="WQ377"/>
      <c r="WR377"/>
      <c r="WS377"/>
      <c r="WT377"/>
      <c r="WU377"/>
      <c r="WV377"/>
      <c r="WW377"/>
      <c r="WX377"/>
      <c r="WY377"/>
      <c r="WZ377"/>
      <c r="XA377"/>
      <c r="XB377"/>
      <c r="XC377"/>
      <c r="XD377"/>
      <c r="XE377"/>
      <c r="XF377"/>
      <c r="XG377"/>
      <c r="XH377"/>
      <c r="XI377"/>
      <c r="XJ377"/>
      <c r="XK377"/>
      <c r="XL377"/>
      <c r="XM377"/>
      <c r="XN377"/>
      <c r="XO377"/>
      <c r="XP377"/>
      <c r="XQ377"/>
      <c r="XR377"/>
      <c r="XS377"/>
      <c r="XT377"/>
      <c r="XU377"/>
      <c r="XV377"/>
      <c r="XW377"/>
      <c r="XX377"/>
      <c r="XY377"/>
      <c r="XZ377"/>
      <c r="YA377"/>
      <c r="YB377"/>
      <c r="YC377"/>
      <c r="YD377"/>
      <c r="YE377"/>
      <c r="YF377"/>
      <c r="YG377"/>
      <c r="YH377"/>
      <c r="YI377"/>
      <c r="YJ377"/>
      <c r="YK377"/>
      <c r="YL377"/>
      <c r="YM377"/>
      <c r="YN377"/>
      <c r="YO377"/>
      <c r="YP377"/>
      <c r="YQ377"/>
      <c r="YR377"/>
      <c r="YS377"/>
      <c r="YT377"/>
      <c r="YU377"/>
      <c r="YV377"/>
      <c r="YW377"/>
      <c r="YX377"/>
      <c r="YY377"/>
      <c r="YZ377"/>
      <c r="ZA377"/>
      <c r="ZB377"/>
      <c r="ZC377"/>
      <c r="ZD377"/>
      <c r="ZE377"/>
      <c r="ZF377"/>
      <c r="ZG377"/>
      <c r="ZH377"/>
      <c r="ZI377"/>
      <c r="ZJ377"/>
      <c r="ZK377"/>
      <c r="ZL377"/>
      <c r="ZM377"/>
      <c r="ZN377"/>
      <c r="ZO377"/>
      <c r="ZP377"/>
      <c r="ZQ377"/>
      <c r="ZR377"/>
      <c r="ZS377"/>
      <c r="ZT377"/>
      <c r="ZU377"/>
      <c r="ZV377"/>
      <c r="ZW377"/>
      <c r="ZX377"/>
      <c r="ZY377"/>
      <c r="ZZ377"/>
    </row>
    <row r="378" spans="1:702" s="18" customFormat="1">
      <c r="A378" s="63" t="s">
        <v>326</v>
      </c>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c r="KT378"/>
      <c r="KU378"/>
      <c r="KV378"/>
      <c r="KW378"/>
      <c r="KX378"/>
      <c r="KY378"/>
      <c r="KZ378"/>
      <c r="LA378"/>
      <c r="LB378"/>
      <c r="LC378"/>
      <c r="LD378"/>
      <c r="LE378"/>
      <c r="LF378"/>
      <c r="LG378"/>
      <c r="LH378"/>
      <c r="LI378"/>
      <c r="LJ378"/>
      <c r="LK378"/>
      <c r="LL378"/>
      <c r="LM378"/>
      <c r="LN378"/>
      <c r="LO378"/>
      <c r="LP378"/>
      <c r="LQ378"/>
      <c r="LR378"/>
      <c r="LS378"/>
      <c r="LT378"/>
      <c r="LU378"/>
      <c r="LV378"/>
      <c r="LW378"/>
      <c r="LX378"/>
      <c r="LY378"/>
      <c r="LZ378"/>
      <c r="MA378"/>
      <c r="MB378"/>
      <c r="MC378"/>
      <c r="MD378"/>
      <c r="ME378"/>
      <c r="MF378"/>
      <c r="MG378"/>
      <c r="MH378"/>
      <c r="MI378"/>
      <c r="MJ378"/>
      <c r="MK378"/>
      <c r="ML378"/>
      <c r="MM378"/>
      <c r="MN378"/>
      <c r="MO378"/>
      <c r="MP378"/>
      <c r="MQ378"/>
      <c r="MR378"/>
      <c r="MS378"/>
      <c r="MT378"/>
      <c r="MU378"/>
      <c r="MV378"/>
      <c r="MW378"/>
      <c r="MX378"/>
      <c r="MY378"/>
      <c r="MZ378"/>
      <c r="NA378"/>
      <c r="NB378"/>
      <c r="NC378"/>
      <c r="ND378"/>
      <c r="NE378"/>
      <c r="NF378"/>
      <c r="NG378"/>
      <c r="NH378"/>
      <c r="NI378"/>
      <c r="NJ378"/>
      <c r="NK378"/>
      <c r="NL378"/>
      <c r="NM378"/>
      <c r="NN378"/>
      <c r="NO378"/>
      <c r="NP378"/>
      <c r="NQ378"/>
      <c r="NR378"/>
      <c r="NS378"/>
      <c r="NT378"/>
      <c r="NU378"/>
      <c r="NV378"/>
      <c r="NW378"/>
      <c r="NX378"/>
      <c r="NY378"/>
      <c r="NZ378"/>
      <c r="OA378"/>
      <c r="OB378"/>
      <c r="OC378"/>
      <c r="OD378"/>
      <c r="OE378"/>
      <c r="OF378"/>
      <c r="OG378"/>
      <c r="OH378"/>
      <c r="OI378"/>
      <c r="OJ378"/>
      <c r="OK378"/>
      <c r="OL378"/>
      <c r="OM378"/>
      <c r="ON378"/>
      <c r="OO378"/>
      <c r="OP378"/>
      <c r="OQ378"/>
      <c r="OR378"/>
      <c r="OS378"/>
      <c r="OT378"/>
      <c r="OU378"/>
      <c r="OV378"/>
      <c r="OW378"/>
      <c r="OX378"/>
      <c r="OY378"/>
      <c r="OZ378"/>
      <c r="PA378"/>
      <c r="PB378"/>
      <c r="PC378"/>
      <c r="PD378"/>
      <c r="PE378"/>
      <c r="PF378"/>
      <c r="PG378"/>
      <c r="PH378"/>
      <c r="PI378"/>
      <c r="PJ378"/>
      <c r="PK378"/>
      <c r="PL378"/>
      <c r="PM378"/>
      <c r="PN378"/>
      <c r="PO378"/>
      <c r="PP378"/>
      <c r="PQ378"/>
      <c r="PR378"/>
      <c r="PS378"/>
      <c r="PT378"/>
      <c r="PU378"/>
      <c r="PV378"/>
      <c r="PW378"/>
      <c r="PX378"/>
      <c r="PY378"/>
      <c r="PZ378"/>
      <c r="QA378"/>
      <c r="QB378"/>
      <c r="QC378"/>
      <c r="QD378"/>
      <c r="QE378"/>
      <c r="QF378"/>
      <c r="QG378"/>
      <c r="QH378"/>
      <c r="QI378"/>
      <c r="QJ378"/>
      <c r="QK378"/>
      <c r="QL378"/>
      <c r="QM378"/>
      <c r="QN378"/>
      <c r="QO378"/>
      <c r="QP378"/>
      <c r="QQ378"/>
      <c r="QR378"/>
      <c r="QS378"/>
      <c r="QT378"/>
      <c r="QU378"/>
      <c r="QV378"/>
      <c r="QW378"/>
      <c r="QX378"/>
      <c r="QY378"/>
      <c r="QZ378"/>
      <c r="RA378"/>
      <c r="RB378"/>
      <c r="RC378"/>
      <c r="RD378"/>
      <c r="RE378"/>
      <c r="RF378"/>
      <c r="RG378"/>
      <c r="RH378"/>
      <c r="RI378"/>
      <c r="RJ378"/>
      <c r="RK378"/>
      <c r="RL378"/>
      <c r="RM378"/>
      <c r="RN378"/>
      <c r="RO378"/>
      <c r="RP378"/>
      <c r="RQ378"/>
      <c r="RR378"/>
      <c r="RS378"/>
      <c r="RT378"/>
      <c r="RU378"/>
      <c r="RV378"/>
      <c r="RW378"/>
      <c r="RX378"/>
      <c r="RY378"/>
      <c r="RZ378"/>
      <c r="SA378"/>
      <c r="SB378"/>
      <c r="SC378"/>
      <c r="SD378"/>
      <c r="SE378"/>
      <c r="SF378"/>
      <c r="SG378"/>
      <c r="SH378"/>
      <c r="SI378"/>
      <c r="SJ378"/>
      <c r="SK378"/>
      <c r="SL378"/>
      <c r="SM378"/>
      <c r="SN378"/>
      <c r="SO378"/>
      <c r="SP378"/>
      <c r="SQ378"/>
      <c r="SR378"/>
      <c r="SS378"/>
      <c r="ST378"/>
      <c r="SU378"/>
      <c r="SV378"/>
      <c r="SW378"/>
      <c r="SX378"/>
      <c r="SY378"/>
      <c r="SZ378"/>
      <c r="TA378"/>
      <c r="TB378"/>
      <c r="TC378"/>
      <c r="TD378"/>
      <c r="TE378"/>
      <c r="TF378"/>
      <c r="TG378"/>
      <c r="TH378"/>
      <c r="TI378"/>
      <c r="TJ378"/>
      <c r="TK378"/>
      <c r="TL378"/>
      <c r="TM378"/>
      <c r="TN378"/>
      <c r="TO378"/>
      <c r="TP378"/>
      <c r="TQ378"/>
      <c r="TR378"/>
      <c r="TS378"/>
      <c r="TT378"/>
      <c r="TU378"/>
      <c r="TV378"/>
      <c r="TW378"/>
      <c r="TX378"/>
      <c r="TY378"/>
      <c r="TZ378"/>
      <c r="UA378"/>
      <c r="UB378"/>
      <c r="UC378"/>
      <c r="UD378"/>
      <c r="UE378"/>
      <c r="UF378"/>
      <c r="UG378"/>
      <c r="UH378"/>
      <c r="UI378"/>
      <c r="UJ378"/>
      <c r="UK378"/>
      <c r="UL378"/>
      <c r="UM378"/>
      <c r="UN378"/>
      <c r="UO378"/>
      <c r="UP378"/>
      <c r="UQ378"/>
      <c r="UR378"/>
      <c r="US378"/>
      <c r="UT378"/>
      <c r="UU378"/>
      <c r="UV378"/>
      <c r="UW378"/>
      <c r="UX378"/>
      <c r="UY378"/>
      <c r="UZ378"/>
      <c r="VA378"/>
      <c r="VB378"/>
      <c r="VC378"/>
      <c r="VD378"/>
      <c r="VE378"/>
      <c r="VF378"/>
      <c r="VG378"/>
      <c r="VH378"/>
      <c r="VI378"/>
      <c r="VJ378"/>
      <c r="VK378"/>
      <c r="VL378"/>
      <c r="VM378"/>
      <c r="VN378"/>
      <c r="VO378"/>
      <c r="VP378"/>
      <c r="VQ378"/>
      <c r="VR378"/>
      <c r="VS378"/>
      <c r="VT378"/>
      <c r="VU378"/>
      <c r="VV378"/>
      <c r="VW378"/>
      <c r="VX378"/>
      <c r="VY378"/>
      <c r="VZ378"/>
      <c r="WA378"/>
      <c r="WB378"/>
      <c r="WC378"/>
      <c r="WD378"/>
      <c r="WE378"/>
      <c r="WF378"/>
      <c r="WG378"/>
      <c r="WH378"/>
      <c r="WI378"/>
      <c r="WJ378"/>
      <c r="WK378"/>
      <c r="WL378"/>
      <c r="WM378"/>
      <c r="WN378"/>
      <c r="WO378"/>
      <c r="WP378"/>
      <c r="WQ378"/>
      <c r="WR378"/>
      <c r="WS378"/>
      <c r="WT378"/>
      <c r="WU378"/>
      <c r="WV378"/>
      <c r="WW378"/>
      <c r="WX378"/>
      <c r="WY378"/>
      <c r="WZ378"/>
      <c r="XA378"/>
      <c r="XB378"/>
      <c r="XC378"/>
      <c r="XD378"/>
      <c r="XE378"/>
      <c r="XF378"/>
      <c r="XG378"/>
      <c r="XH378"/>
      <c r="XI378"/>
      <c r="XJ378"/>
      <c r="XK378"/>
      <c r="XL378"/>
      <c r="XM378"/>
      <c r="XN378"/>
      <c r="XO378"/>
      <c r="XP378"/>
      <c r="XQ378"/>
      <c r="XR378"/>
      <c r="XS378"/>
      <c r="XT378"/>
      <c r="XU378"/>
      <c r="XV378"/>
      <c r="XW378"/>
      <c r="XX378"/>
      <c r="XY378"/>
      <c r="XZ378"/>
      <c r="YA378"/>
      <c r="YB378"/>
      <c r="YC378"/>
      <c r="YD378"/>
      <c r="YE378"/>
      <c r="YF378"/>
      <c r="YG378"/>
      <c r="YH378"/>
      <c r="YI378"/>
      <c r="YJ378"/>
      <c r="YK378"/>
      <c r="YL378"/>
      <c r="YM378"/>
      <c r="YN378"/>
      <c r="YO378"/>
      <c r="YP378"/>
      <c r="YQ378"/>
      <c r="YR378"/>
      <c r="YS378"/>
      <c r="YT378"/>
      <c r="YU378"/>
      <c r="YV378"/>
      <c r="YW378"/>
      <c r="YX378"/>
      <c r="YY378"/>
      <c r="YZ378"/>
      <c r="ZA378"/>
      <c r="ZB378"/>
      <c r="ZC378"/>
      <c r="ZD378"/>
      <c r="ZE378"/>
      <c r="ZF378"/>
      <c r="ZG378"/>
      <c r="ZH378"/>
      <c r="ZI378"/>
      <c r="ZJ378"/>
      <c r="ZK378"/>
      <c r="ZL378"/>
      <c r="ZM378"/>
      <c r="ZN378"/>
      <c r="ZO378"/>
      <c r="ZP378"/>
      <c r="ZQ378"/>
      <c r="ZR378"/>
      <c r="ZS378"/>
      <c r="ZT378"/>
      <c r="ZU378"/>
      <c r="ZV378"/>
      <c r="ZW378"/>
      <c r="ZX378"/>
      <c r="ZY378"/>
      <c r="ZZ378"/>
    </row>
    <row r="379" spans="1:702" s="18" customFormat="1">
      <c r="A379" s="149" t="s">
        <v>327</v>
      </c>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c r="KT379"/>
      <c r="KU379"/>
      <c r="KV379"/>
      <c r="KW379"/>
      <c r="KX379"/>
      <c r="KY379"/>
      <c r="KZ379"/>
      <c r="LA379"/>
      <c r="LB379"/>
      <c r="LC379"/>
      <c r="LD379"/>
      <c r="LE379"/>
      <c r="LF379"/>
      <c r="LG379"/>
      <c r="LH379"/>
      <c r="LI379"/>
      <c r="LJ379"/>
      <c r="LK379"/>
      <c r="LL379"/>
      <c r="LM379"/>
      <c r="LN379"/>
      <c r="LO379"/>
      <c r="LP379"/>
      <c r="LQ379"/>
      <c r="LR379"/>
      <c r="LS379"/>
      <c r="LT379"/>
      <c r="LU379"/>
      <c r="LV379"/>
      <c r="LW379"/>
      <c r="LX379"/>
      <c r="LY379"/>
      <c r="LZ379"/>
      <c r="MA379"/>
      <c r="MB379"/>
      <c r="MC379"/>
      <c r="MD379"/>
      <c r="ME379"/>
      <c r="MF379"/>
      <c r="MG379"/>
      <c r="MH379"/>
      <c r="MI379"/>
      <c r="MJ379"/>
      <c r="MK379"/>
      <c r="ML379"/>
      <c r="MM379"/>
      <c r="MN379"/>
      <c r="MO379"/>
      <c r="MP379"/>
      <c r="MQ379"/>
      <c r="MR379"/>
      <c r="MS379"/>
      <c r="MT379"/>
      <c r="MU379"/>
      <c r="MV379"/>
      <c r="MW379"/>
      <c r="MX379"/>
      <c r="MY379"/>
      <c r="MZ379"/>
      <c r="NA379"/>
      <c r="NB379"/>
      <c r="NC379"/>
      <c r="ND379"/>
      <c r="NE379"/>
      <c r="NF379"/>
      <c r="NG379"/>
      <c r="NH379"/>
      <c r="NI379"/>
      <c r="NJ379"/>
      <c r="NK379"/>
      <c r="NL379"/>
      <c r="NM379"/>
      <c r="NN379"/>
      <c r="NO379"/>
      <c r="NP379"/>
      <c r="NQ379"/>
      <c r="NR379"/>
      <c r="NS379"/>
      <c r="NT379"/>
      <c r="NU379"/>
      <c r="NV379"/>
      <c r="NW379"/>
      <c r="NX379"/>
      <c r="NY379"/>
      <c r="NZ379"/>
      <c r="OA379"/>
      <c r="OB379"/>
      <c r="OC379"/>
      <c r="OD379"/>
      <c r="OE379"/>
      <c r="OF379"/>
      <c r="OG379"/>
      <c r="OH379"/>
      <c r="OI379"/>
      <c r="OJ379"/>
      <c r="OK379"/>
      <c r="OL379"/>
      <c r="OM379"/>
      <c r="ON379"/>
      <c r="OO379"/>
      <c r="OP379"/>
      <c r="OQ379"/>
      <c r="OR379"/>
      <c r="OS379"/>
      <c r="OT379"/>
      <c r="OU379"/>
      <c r="OV379"/>
      <c r="OW379"/>
      <c r="OX379"/>
      <c r="OY379"/>
      <c r="OZ379"/>
      <c r="PA379"/>
      <c r="PB379"/>
      <c r="PC379"/>
      <c r="PD379"/>
      <c r="PE379"/>
      <c r="PF379"/>
      <c r="PG379"/>
      <c r="PH379"/>
      <c r="PI379"/>
      <c r="PJ379"/>
      <c r="PK379"/>
      <c r="PL379"/>
      <c r="PM379"/>
      <c r="PN379"/>
      <c r="PO379"/>
      <c r="PP379"/>
      <c r="PQ379"/>
      <c r="PR379"/>
      <c r="PS379"/>
      <c r="PT379"/>
      <c r="PU379"/>
      <c r="PV379"/>
      <c r="PW379"/>
      <c r="PX379"/>
      <c r="PY379"/>
      <c r="PZ379"/>
      <c r="QA379"/>
      <c r="QB379"/>
      <c r="QC379"/>
      <c r="QD379"/>
      <c r="QE379"/>
      <c r="QF379"/>
      <c r="QG379"/>
      <c r="QH379"/>
      <c r="QI379"/>
      <c r="QJ379"/>
      <c r="QK379"/>
      <c r="QL379"/>
      <c r="QM379"/>
      <c r="QN379"/>
      <c r="QO379"/>
      <c r="QP379"/>
      <c r="QQ379"/>
      <c r="QR379"/>
      <c r="QS379"/>
      <c r="QT379"/>
      <c r="QU379"/>
      <c r="QV379"/>
      <c r="QW379"/>
      <c r="QX379"/>
      <c r="QY379"/>
      <c r="QZ379"/>
      <c r="RA379"/>
      <c r="RB379"/>
      <c r="RC379"/>
      <c r="RD379"/>
      <c r="RE379"/>
      <c r="RF379"/>
      <c r="RG379"/>
      <c r="RH379"/>
      <c r="RI379"/>
      <c r="RJ379"/>
      <c r="RK379"/>
      <c r="RL379"/>
      <c r="RM379"/>
      <c r="RN379"/>
      <c r="RO379"/>
      <c r="RP379"/>
      <c r="RQ379"/>
      <c r="RR379"/>
      <c r="RS379"/>
      <c r="RT379"/>
      <c r="RU379"/>
      <c r="RV379"/>
      <c r="RW379"/>
      <c r="RX379"/>
      <c r="RY379"/>
      <c r="RZ379"/>
      <c r="SA379"/>
      <c r="SB379"/>
      <c r="SC379"/>
      <c r="SD379"/>
      <c r="SE379"/>
      <c r="SF379"/>
      <c r="SG379"/>
      <c r="SH379"/>
      <c r="SI379"/>
      <c r="SJ379"/>
      <c r="SK379"/>
      <c r="SL379"/>
      <c r="SM379"/>
      <c r="SN379"/>
      <c r="SO379"/>
      <c r="SP379"/>
      <c r="SQ379"/>
      <c r="SR379"/>
      <c r="SS379"/>
      <c r="ST379"/>
      <c r="SU379"/>
      <c r="SV379"/>
      <c r="SW379"/>
      <c r="SX379"/>
      <c r="SY379"/>
      <c r="SZ379"/>
      <c r="TA379"/>
      <c r="TB379"/>
      <c r="TC379"/>
      <c r="TD379"/>
      <c r="TE379"/>
      <c r="TF379"/>
      <c r="TG379"/>
      <c r="TH379"/>
      <c r="TI379"/>
      <c r="TJ379"/>
      <c r="TK379"/>
      <c r="TL379"/>
      <c r="TM379"/>
      <c r="TN379"/>
      <c r="TO379"/>
      <c r="TP379"/>
      <c r="TQ379"/>
      <c r="TR379"/>
      <c r="TS379"/>
      <c r="TT379"/>
      <c r="TU379"/>
      <c r="TV379"/>
      <c r="TW379"/>
      <c r="TX379"/>
      <c r="TY379"/>
      <c r="TZ379"/>
      <c r="UA379"/>
      <c r="UB379"/>
      <c r="UC379"/>
      <c r="UD379"/>
      <c r="UE379"/>
      <c r="UF379"/>
      <c r="UG379"/>
      <c r="UH379"/>
      <c r="UI379"/>
      <c r="UJ379"/>
      <c r="UK379"/>
      <c r="UL379"/>
      <c r="UM379"/>
      <c r="UN379"/>
      <c r="UO379"/>
      <c r="UP379"/>
      <c r="UQ379"/>
      <c r="UR379"/>
      <c r="US379"/>
      <c r="UT379"/>
      <c r="UU379"/>
      <c r="UV379"/>
      <c r="UW379"/>
      <c r="UX379"/>
      <c r="UY379"/>
      <c r="UZ379"/>
      <c r="VA379"/>
      <c r="VB379"/>
      <c r="VC379"/>
      <c r="VD379"/>
      <c r="VE379"/>
      <c r="VF379"/>
      <c r="VG379"/>
      <c r="VH379"/>
      <c r="VI379"/>
      <c r="VJ379"/>
      <c r="VK379"/>
      <c r="VL379"/>
      <c r="VM379"/>
      <c r="VN379"/>
      <c r="VO379"/>
      <c r="VP379"/>
      <c r="VQ379"/>
      <c r="VR379"/>
      <c r="VS379"/>
      <c r="VT379"/>
      <c r="VU379"/>
      <c r="VV379"/>
      <c r="VW379"/>
      <c r="VX379"/>
      <c r="VY379"/>
      <c r="VZ379"/>
      <c r="WA379"/>
      <c r="WB379"/>
      <c r="WC379"/>
      <c r="WD379"/>
      <c r="WE379"/>
      <c r="WF379"/>
      <c r="WG379"/>
      <c r="WH379"/>
      <c r="WI379"/>
      <c r="WJ379"/>
      <c r="WK379"/>
      <c r="WL379"/>
      <c r="WM379"/>
      <c r="WN379"/>
      <c r="WO379"/>
      <c r="WP379"/>
      <c r="WQ379"/>
      <c r="WR379"/>
      <c r="WS379"/>
      <c r="WT379"/>
      <c r="WU379"/>
      <c r="WV379"/>
      <c r="WW379"/>
      <c r="WX379"/>
      <c r="WY379"/>
      <c r="WZ379"/>
      <c r="XA379"/>
      <c r="XB379"/>
      <c r="XC379"/>
      <c r="XD379"/>
      <c r="XE379"/>
      <c r="XF379"/>
      <c r="XG379"/>
      <c r="XH379"/>
      <c r="XI379"/>
      <c r="XJ379"/>
      <c r="XK379"/>
      <c r="XL379"/>
      <c r="XM379"/>
      <c r="XN379"/>
      <c r="XO379"/>
      <c r="XP379"/>
      <c r="XQ379"/>
      <c r="XR379"/>
      <c r="XS379"/>
      <c r="XT379"/>
      <c r="XU379"/>
      <c r="XV379"/>
      <c r="XW379"/>
      <c r="XX379"/>
      <c r="XY379"/>
      <c r="XZ379"/>
      <c r="YA379"/>
      <c r="YB379"/>
      <c r="YC379"/>
      <c r="YD379"/>
      <c r="YE379"/>
      <c r="YF379"/>
      <c r="YG379"/>
      <c r="YH379"/>
      <c r="YI379"/>
      <c r="YJ379"/>
      <c r="YK379"/>
      <c r="YL379"/>
      <c r="YM379"/>
      <c r="YN379"/>
      <c r="YO379"/>
      <c r="YP379"/>
      <c r="YQ379"/>
      <c r="YR379"/>
      <c r="YS379"/>
      <c r="YT379"/>
      <c r="YU379"/>
      <c r="YV379"/>
      <c r="YW379"/>
      <c r="YX379"/>
      <c r="YY379"/>
      <c r="YZ379"/>
      <c r="ZA379"/>
      <c r="ZB379"/>
      <c r="ZC379"/>
      <c r="ZD379"/>
      <c r="ZE379"/>
      <c r="ZF379"/>
      <c r="ZG379"/>
      <c r="ZH379"/>
      <c r="ZI379"/>
      <c r="ZJ379"/>
      <c r="ZK379"/>
      <c r="ZL379"/>
      <c r="ZM379"/>
      <c r="ZN379"/>
      <c r="ZO379"/>
      <c r="ZP379"/>
      <c r="ZQ379"/>
      <c r="ZR379"/>
      <c r="ZS379"/>
      <c r="ZT379"/>
      <c r="ZU379"/>
      <c r="ZV379"/>
      <c r="ZW379"/>
      <c r="ZX379"/>
      <c r="ZY379"/>
      <c r="ZZ379"/>
    </row>
    <row r="380" spans="1:702" s="18" customFormat="1">
      <c r="A380" s="16" t="s">
        <v>175</v>
      </c>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c r="KT380"/>
      <c r="KU380"/>
      <c r="KV380"/>
      <c r="KW380"/>
      <c r="KX380"/>
      <c r="KY380"/>
      <c r="KZ380"/>
      <c r="LA380"/>
      <c r="LB380"/>
      <c r="LC380"/>
      <c r="LD380"/>
      <c r="LE380"/>
      <c r="LF380"/>
      <c r="LG380"/>
      <c r="LH380"/>
      <c r="LI380"/>
      <c r="LJ380"/>
      <c r="LK380"/>
      <c r="LL380"/>
      <c r="LM380"/>
      <c r="LN380"/>
      <c r="LO380"/>
      <c r="LP380"/>
      <c r="LQ380"/>
      <c r="LR380"/>
      <c r="LS380"/>
      <c r="LT380"/>
      <c r="LU380"/>
      <c r="LV380"/>
      <c r="LW380"/>
      <c r="LX380"/>
      <c r="LY380"/>
      <c r="LZ380"/>
      <c r="MA380"/>
      <c r="MB380"/>
      <c r="MC380"/>
      <c r="MD380"/>
      <c r="ME380"/>
      <c r="MF380"/>
      <c r="MG380"/>
      <c r="MH380"/>
      <c r="MI380"/>
      <c r="MJ380"/>
      <c r="MK380"/>
      <c r="ML380"/>
      <c r="MM380"/>
      <c r="MN380"/>
      <c r="MO380"/>
      <c r="MP380"/>
      <c r="MQ380"/>
      <c r="MR380"/>
      <c r="MS380"/>
      <c r="MT380"/>
      <c r="MU380"/>
      <c r="MV380"/>
      <c r="MW380"/>
      <c r="MX380"/>
      <c r="MY380"/>
      <c r="MZ380"/>
      <c r="NA380"/>
      <c r="NB380"/>
      <c r="NC380"/>
      <c r="ND380"/>
      <c r="NE380"/>
      <c r="NF380"/>
      <c r="NG380"/>
      <c r="NH380"/>
      <c r="NI380"/>
      <c r="NJ380"/>
      <c r="NK380"/>
      <c r="NL380"/>
      <c r="NM380"/>
      <c r="NN380"/>
      <c r="NO380"/>
      <c r="NP380"/>
      <c r="NQ380"/>
      <c r="NR380"/>
      <c r="NS380"/>
      <c r="NT380"/>
      <c r="NU380"/>
      <c r="NV380"/>
      <c r="NW380"/>
      <c r="NX380"/>
      <c r="NY380"/>
      <c r="NZ380"/>
      <c r="OA380"/>
      <c r="OB380"/>
      <c r="OC380"/>
      <c r="OD380"/>
      <c r="OE380"/>
      <c r="OF380"/>
      <c r="OG380"/>
      <c r="OH380"/>
      <c r="OI380"/>
      <c r="OJ380"/>
      <c r="OK380"/>
      <c r="OL380"/>
      <c r="OM380"/>
      <c r="ON380"/>
      <c r="OO380"/>
      <c r="OP380"/>
      <c r="OQ380"/>
      <c r="OR380"/>
      <c r="OS380"/>
      <c r="OT380"/>
      <c r="OU380"/>
      <c r="OV380"/>
      <c r="OW380"/>
      <c r="OX380"/>
      <c r="OY380"/>
      <c r="OZ380"/>
      <c r="PA380"/>
      <c r="PB380"/>
      <c r="PC380"/>
      <c r="PD380"/>
      <c r="PE380"/>
      <c r="PF380"/>
      <c r="PG380"/>
      <c r="PH380"/>
      <c r="PI380"/>
      <c r="PJ380"/>
      <c r="PK380"/>
      <c r="PL380"/>
      <c r="PM380"/>
      <c r="PN380"/>
      <c r="PO380"/>
      <c r="PP380"/>
      <c r="PQ380"/>
      <c r="PR380"/>
      <c r="PS380"/>
      <c r="PT380"/>
      <c r="PU380"/>
      <c r="PV380"/>
      <c r="PW380"/>
      <c r="PX380"/>
      <c r="PY380"/>
      <c r="PZ380"/>
      <c r="QA380"/>
      <c r="QB380"/>
      <c r="QC380"/>
      <c r="QD380"/>
      <c r="QE380"/>
      <c r="QF380"/>
      <c r="QG380"/>
      <c r="QH380"/>
      <c r="QI380"/>
      <c r="QJ380"/>
      <c r="QK380"/>
      <c r="QL380"/>
      <c r="QM380"/>
      <c r="QN380"/>
      <c r="QO380"/>
      <c r="QP380"/>
      <c r="QQ380"/>
      <c r="QR380"/>
      <c r="QS380"/>
      <c r="QT380"/>
      <c r="QU380"/>
      <c r="QV380"/>
      <c r="QW380"/>
      <c r="QX380"/>
      <c r="QY380"/>
      <c r="QZ380"/>
      <c r="RA380"/>
      <c r="RB380"/>
      <c r="RC380"/>
      <c r="RD380"/>
      <c r="RE380"/>
      <c r="RF380"/>
      <c r="RG380"/>
      <c r="RH380"/>
      <c r="RI380"/>
      <c r="RJ380"/>
      <c r="RK380"/>
      <c r="RL380"/>
      <c r="RM380"/>
      <c r="RN380"/>
      <c r="RO380"/>
      <c r="RP380"/>
      <c r="RQ380"/>
      <c r="RR380"/>
      <c r="RS380"/>
      <c r="RT380"/>
      <c r="RU380"/>
      <c r="RV380"/>
      <c r="RW380"/>
      <c r="RX380"/>
      <c r="RY380"/>
      <c r="RZ380"/>
      <c r="SA380"/>
      <c r="SB380"/>
      <c r="SC380"/>
      <c r="SD380"/>
      <c r="SE380"/>
      <c r="SF380"/>
      <c r="SG380"/>
      <c r="SH380"/>
      <c r="SI380"/>
      <c r="SJ380"/>
      <c r="SK380"/>
      <c r="SL380"/>
      <c r="SM380"/>
      <c r="SN380"/>
      <c r="SO380"/>
      <c r="SP380"/>
      <c r="SQ380"/>
      <c r="SR380"/>
      <c r="SS380"/>
      <c r="ST380"/>
      <c r="SU380"/>
      <c r="SV380"/>
      <c r="SW380"/>
      <c r="SX380"/>
      <c r="SY380"/>
      <c r="SZ380"/>
      <c r="TA380"/>
      <c r="TB380"/>
      <c r="TC380"/>
      <c r="TD380"/>
      <c r="TE380"/>
      <c r="TF380"/>
      <c r="TG380"/>
      <c r="TH380"/>
      <c r="TI380"/>
      <c r="TJ380"/>
      <c r="TK380"/>
      <c r="TL380"/>
      <c r="TM380"/>
      <c r="TN380"/>
      <c r="TO380"/>
      <c r="TP380"/>
      <c r="TQ380"/>
      <c r="TR380"/>
      <c r="TS380"/>
      <c r="TT380"/>
      <c r="TU380"/>
      <c r="TV380"/>
      <c r="TW380"/>
      <c r="TX380"/>
      <c r="TY380"/>
      <c r="TZ380"/>
      <c r="UA380"/>
      <c r="UB380"/>
      <c r="UC380"/>
      <c r="UD380"/>
      <c r="UE380"/>
      <c r="UF380"/>
      <c r="UG380"/>
      <c r="UH380"/>
      <c r="UI380"/>
      <c r="UJ380"/>
      <c r="UK380"/>
      <c r="UL380"/>
      <c r="UM380"/>
      <c r="UN380"/>
      <c r="UO380"/>
      <c r="UP380"/>
      <c r="UQ380"/>
      <c r="UR380"/>
      <c r="US380"/>
      <c r="UT380"/>
      <c r="UU380"/>
      <c r="UV380"/>
      <c r="UW380"/>
      <c r="UX380"/>
      <c r="UY380"/>
      <c r="UZ380"/>
      <c r="VA380"/>
      <c r="VB380"/>
      <c r="VC380"/>
      <c r="VD380"/>
      <c r="VE380"/>
      <c r="VF380"/>
      <c r="VG380"/>
      <c r="VH380"/>
      <c r="VI380"/>
      <c r="VJ380"/>
      <c r="VK380"/>
      <c r="VL380"/>
      <c r="VM380"/>
      <c r="VN380"/>
      <c r="VO380"/>
      <c r="VP380"/>
      <c r="VQ380"/>
      <c r="VR380"/>
      <c r="VS380"/>
      <c r="VT380"/>
      <c r="VU380"/>
      <c r="VV380"/>
      <c r="VW380"/>
      <c r="VX380"/>
      <c r="VY380"/>
      <c r="VZ380"/>
      <c r="WA380"/>
      <c r="WB380"/>
      <c r="WC380"/>
      <c r="WD380"/>
      <c r="WE380"/>
      <c r="WF380"/>
      <c r="WG380"/>
      <c r="WH380"/>
      <c r="WI380"/>
      <c r="WJ380"/>
      <c r="WK380"/>
      <c r="WL380"/>
      <c r="WM380"/>
      <c r="WN380"/>
      <c r="WO380"/>
      <c r="WP380"/>
      <c r="WQ380"/>
      <c r="WR380"/>
      <c r="WS380"/>
      <c r="WT380"/>
      <c r="WU380"/>
      <c r="WV380"/>
      <c r="WW380"/>
      <c r="WX380"/>
      <c r="WY380"/>
      <c r="WZ380"/>
      <c r="XA380"/>
      <c r="XB380"/>
      <c r="XC380"/>
      <c r="XD380"/>
      <c r="XE380"/>
      <c r="XF380"/>
      <c r="XG380"/>
      <c r="XH380"/>
      <c r="XI380"/>
      <c r="XJ380"/>
      <c r="XK380"/>
      <c r="XL380"/>
      <c r="XM380"/>
      <c r="XN380"/>
      <c r="XO380"/>
      <c r="XP380"/>
      <c r="XQ380"/>
      <c r="XR380"/>
      <c r="XS380"/>
      <c r="XT380"/>
      <c r="XU380"/>
      <c r="XV380"/>
      <c r="XW380"/>
      <c r="XX380"/>
      <c r="XY380"/>
      <c r="XZ380"/>
      <c r="YA380"/>
      <c r="YB380"/>
      <c r="YC380"/>
      <c r="YD380"/>
      <c r="YE380"/>
      <c r="YF380"/>
      <c r="YG380"/>
      <c r="YH380"/>
      <c r="YI380"/>
      <c r="YJ380"/>
      <c r="YK380"/>
      <c r="YL380"/>
      <c r="YM380"/>
      <c r="YN380"/>
      <c r="YO380"/>
      <c r="YP380"/>
      <c r="YQ380"/>
      <c r="YR380"/>
      <c r="YS380"/>
      <c r="YT380"/>
      <c r="YU380"/>
      <c r="YV380"/>
      <c r="YW380"/>
      <c r="YX380"/>
      <c r="YY380"/>
      <c r="YZ380"/>
      <c r="ZA380"/>
      <c r="ZB380"/>
      <c r="ZC380"/>
      <c r="ZD380"/>
      <c r="ZE380"/>
      <c r="ZF380"/>
      <c r="ZG380"/>
      <c r="ZH380"/>
      <c r="ZI380"/>
      <c r="ZJ380"/>
      <c r="ZK380"/>
      <c r="ZL380"/>
      <c r="ZM380"/>
      <c r="ZN380"/>
      <c r="ZO380"/>
      <c r="ZP380"/>
      <c r="ZQ380"/>
      <c r="ZR380"/>
      <c r="ZS380"/>
      <c r="ZT380"/>
      <c r="ZU380"/>
      <c r="ZV380"/>
      <c r="ZW380"/>
      <c r="ZX380"/>
      <c r="ZY380"/>
      <c r="ZZ380"/>
    </row>
    <row r="381" spans="1:702" s="18" customFormat="1">
      <c r="A381" s="16" t="s">
        <v>68</v>
      </c>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c r="KT381"/>
      <c r="KU381"/>
      <c r="KV381"/>
      <c r="KW381"/>
      <c r="KX381"/>
      <c r="KY381"/>
      <c r="KZ381"/>
      <c r="LA381"/>
      <c r="LB381"/>
      <c r="LC381"/>
      <c r="LD381"/>
      <c r="LE381"/>
      <c r="LF381"/>
      <c r="LG381"/>
      <c r="LH381"/>
      <c r="LI381"/>
      <c r="LJ381"/>
      <c r="LK381"/>
      <c r="LL381"/>
      <c r="LM381"/>
      <c r="LN381"/>
      <c r="LO381"/>
      <c r="LP381"/>
      <c r="LQ381"/>
      <c r="LR381"/>
      <c r="LS381"/>
      <c r="LT381"/>
      <c r="LU381"/>
      <c r="LV381"/>
      <c r="LW381"/>
      <c r="LX381"/>
      <c r="LY381"/>
      <c r="LZ381"/>
      <c r="MA381"/>
      <c r="MB381"/>
      <c r="MC381"/>
      <c r="MD381"/>
      <c r="ME381"/>
      <c r="MF381"/>
      <c r="MG381"/>
      <c r="MH381"/>
      <c r="MI381"/>
      <c r="MJ381"/>
      <c r="MK381"/>
      <c r="ML381"/>
      <c r="MM381"/>
      <c r="MN381"/>
      <c r="MO381"/>
      <c r="MP381"/>
      <c r="MQ381"/>
      <c r="MR381"/>
      <c r="MS381"/>
      <c r="MT381"/>
      <c r="MU381"/>
      <c r="MV381"/>
      <c r="MW381"/>
      <c r="MX381"/>
      <c r="MY381"/>
      <c r="MZ381"/>
      <c r="NA381"/>
      <c r="NB381"/>
      <c r="NC381"/>
      <c r="ND381"/>
      <c r="NE381"/>
      <c r="NF381"/>
      <c r="NG381"/>
      <c r="NH381"/>
      <c r="NI381"/>
      <c r="NJ381"/>
      <c r="NK381"/>
      <c r="NL381"/>
      <c r="NM381"/>
      <c r="NN381"/>
      <c r="NO381"/>
      <c r="NP381"/>
      <c r="NQ381"/>
      <c r="NR381"/>
      <c r="NS381"/>
      <c r="NT381"/>
      <c r="NU381"/>
      <c r="NV381"/>
      <c r="NW381"/>
      <c r="NX381"/>
      <c r="NY381"/>
      <c r="NZ381"/>
      <c r="OA381"/>
      <c r="OB381"/>
      <c r="OC381"/>
      <c r="OD381"/>
      <c r="OE381"/>
      <c r="OF381"/>
      <c r="OG381"/>
      <c r="OH381"/>
      <c r="OI381"/>
      <c r="OJ381"/>
      <c r="OK381"/>
      <c r="OL381"/>
      <c r="OM381"/>
      <c r="ON381"/>
      <c r="OO381"/>
      <c r="OP381"/>
      <c r="OQ381"/>
      <c r="OR381"/>
      <c r="OS381"/>
      <c r="OT381"/>
      <c r="OU381"/>
      <c r="OV381"/>
      <c r="OW381"/>
      <c r="OX381"/>
      <c r="OY381"/>
      <c r="OZ381"/>
      <c r="PA381"/>
      <c r="PB381"/>
      <c r="PC381"/>
      <c r="PD381"/>
      <c r="PE381"/>
      <c r="PF381"/>
      <c r="PG381"/>
      <c r="PH381"/>
      <c r="PI381"/>
      <c r="PJ381"/>
      <c r="PK381"/>
      <c r="PL381"/>
      <c r="PM381"/>
      <c r="PN381"/>
      <c r="PO381"/>
      <c r="PP381"/>
      <c r="PQ381"/>
      <c r="PR381"/>
      <c r="PS381"/>
      <c r="PT381"/>
      <c r="PU381"/>
      <c r="PV381"/>
      <c r="PW381"/>
      <c r="PX381"/>
      <c r="PY381"/>
      <c r="PZ381"/>
      <c r="QA381"/>
      <c r="QB381"/>
      <c r="QC381"/>
      <c r="QD381"/>
      <c r="QE381"/>
      <c r="QF381"/>
      <c r="QG381"/>
      <c r="QH381"/>
      <c r="QI381"/>
      <c r="QJ381"/>
      <c r="QK381"/>
      <c r="QL381"/>
      <c r="QM381"/>
      <c r="QN381"/>
      <c r="QO381"/>
      <c r="QP381"/>
      <c r="QQ381"/>
      <c r="QR381"/>
      <c r="QS381"/>
      <c r="QT381"/>
      <c r="QU381"/>
      <c r="QV381"/>
      <c r="QW381"/>
      <c r="QX381"/>
      <c r="QY381"/>
      <c r="QZ381"/>
      <c r="RA381"/>
      <c r="RB381"/>
      <c r="RC381"/>
      <c r="RD381"/>
      <c r="RE381"/>
      <c r="RF381"/>
      <c r="RG381"/>
      <c r="RH381"/>
      <c r="RI381"/>
      <c r="RJ381"/>
      <c r="RK381"/>
      <c r="RL381"/>
      <c r="RM381"/>
      <c r="RN381"/>
      <c r="RO381"/>
      <c r="RP381"/>
      <c r="RQ381"/>
      <c r="RR381"/>
      <c r="RS381"/>
      <c r="RT381"/>
      <c r="RU381"/>
      <c r="RV381"/>
      <c r="RW381"/>
      <c r="RX381"/>
      <c r="RY381"/>
      <c r="RZ381"/>
      <c r="SA381"/>
      <c r="SB381"/>
      <c r="SC381"/>
      <c r="SD381"/>
      <c r="SE381"/>
      <c r="SF381"/>
      <c r="SG381"/>
      <c r="SH381"/>
      <c r="SI381"/>
      <c r="SJ381"/>
      <c r="SK381"/>
      <c r="SL381"/>
      <c r="SM381"/>
      <c r="SN381"/>
      <c r="SO381"/>
      <c r="SP381"/>
      <c r="SQ381"/>
      <c r="SR381"/>
      <c r="SS381"/>
      <c r="ST381"/>
      <c r="SU381"/>
      <c r="SV381"/>
      <c r="SW381"/>
      <c r="SX381"/>
      <c r="SY381"/>
      <c r="SZ381"/>
      <c r="TA381"/>
      <c r="TB381"/>
      <c r="TC381"/>
      <c r="TD381"/>
      <c r="TE381"/>
      <c r="TF381"/>
      <c r="TG381"/>
      <c r="TH381"/>
      <c r="TI381"/>
      <c r="TJ381"/>
      <c r="TK381"/>
      <c r="TL381"/>
      <c r="TM381"/>
      <c r="TN381"/>
      <c r="TO381"/>
      <c r="TP381"/>
      <c r="TQ381"/>
      <c r="TR381"/>
      <c r="TS381"/>
      <c r="TT381"/>
      <c r="TU381"/>
      <c r="TV381"/>
      <c r="TW381"/>
      <c r="TX381"/>
      <c r="TY381"/>
      <c r="TZ381"/>
      <c r="UA381"/>
      <c r="UB381"/>
      <c r="UC381"/>
      <c r="UD381"/>
      <c r="UE381"/>
      <c r="UF381"/>
      <c r="UG381"/>
      <c r="UH381"/>
      <c r="UI381"/>
      <c r="UJ381"/>
      <c r="UK381"/>
      <c r="UL381"/>
      <c r="UM381"/>
      <c r="UN381"/>
      <c r="UO381"/>
      <c r="UP381"/>
      <c r="UQ381"/>
      <c r="UR381"/>
      <c r="US381"/>
      <c r="UT381"/>
      <c r="UU381"/>
      <c r="UV381"/>
      <c r="UW381"/>
      <c r="UX381"/>
      <c r="UY381"/>
      <c r="UZ381"/>
      <c r="VA381"/>
      <c r="VB381"/>
      <c r="VC381"/>
      <c r="VD381"/>
      <c r="VE381"/>
      <c r="VF381"/>
      <c r="VG381"/>
      <c r="VH381"/>
      <c r="VI381"/>
      <c r="VJ381"/>
      <c r="VK381"/>
      <c r="VL381"/>
      <c r="VM381"/>
      <c r="VN381"/>
      <c r="VO381"/>
      <c r="VP381"/>
      <c r="VQ381"/>
      <c r="VR381"/>
      <c r="VS381"/>
      <c r="VT381"/>
      <c r="VU381"/>
      <c r="VV381"/>
      <c r="VW381"/>
      <c r="VX381"/>
      <c r="VY381"/>
      <c r="VZ381"/>
      <c r="WA381"/>
      <c r="WB381"/>
      <c r="WC381"/>
      <c r="WD381"/>
      <c r="WE381"/>
      <c r="WF381"/>
      <c r="WG381"/>
      <c r="WH381"/>
      <c r="WI381"/>
      <c r="WJ381"/>
      <c r="WK381"/>
      <c r="WL381"/>
      <c r="WM381"/>
      <c r="WN381"/>
      <c r="WO381"/>
      <c r="WP381"/>
      <c r="WQ381"/>
      <c r="WR381"/>
      <c r="WS381"/>
      <c r="WT381"/>
      <c r="WU381"/>
      <c r="WV381"/>
      <c r="WW381"/>
      <c r="WX381"/>
      <c r="WY381"/>
      <c r="WZ381"/>
      <c r="XA381"/>
      <c r="XB381"/>
      <c r="XC381"/>
      <c r="XD381"/>
      <c r="XE381"/>
      <c r="XF381"/>
      <c r="XG381"/>
      <c r="XH381"/>
      <c r="XI381"/>
      <c r="XJ381"/>
      <c r="XK381"/>
      <c r="XL381"/>
      <c r="XM381"/>
      <c r="XN381"/>
      <c r="XO381"/>
      <c r="XP381"/>
      <c r="XQ381"/>
      <c r="XR381"/>
      <c r="XS381"/>
      <c r="XT381"/>
      <c r="XU381"/>
      <c r="XV381"/>
      <c r="XW381"/>
      <c r="XX381"/>
      <c r="XY381"/>
      <c r="XZ381"/>
      <c r="YA381"/>
      <c r="YB381"/>
      <c r="YC381"/>
      <c r="YD381"/>
      <c r="YE381"/>
      <c r="YF381"/>
      <c r="YG381"/>
      <c r="YH381"/>
      <c r="YI381"/>
      <c r="YJ381"/>
      <c r="YK381"/>
      <c r="YL381"/>
      <c r="YM381"/>
      <c r="YN381"/>
      <c r="YO381"/>
      <c r="YP381"/>
      <c r="YQ381"/>
      <c r="YR381"/>
      <c r="YS381"/>
      <c r="YT381"/>
      <c r="YU381"/>
      <c r="YV381"/>
      <c r="YW381"/>
      <c r="YX381"/>
      <c r="YY381"/>
      <c r="YZ381"/>
      <c r="ZA381"/>
      <c r="ZB381"/>
      <c r="ZC381"/>
      <c r="ZD381"/>
      <c r="ZE381"/>
      <c r="ZF381"/>
      <c r="ZG381"/>
      <c r="ZH381"/>
      <c r="ZI381"/>
      <c r="ZJ381"/>
      <c r="ZK381"/>
      <c r="ZL381"/>
      <c r="ZM381"/>
      <c r="ZN381"/>
      <c r="ZO381"/>
      <c r="ZP381"/>
      <c r="ZQ381"/>
      <c r="ZR381"/>
      <c r="ZS381"/>
      <c r="ZT381"/>
      <c r="ZU381"/>
      <c r="ZV381"/>
      <c r="ZW381"/>
      <c r="ZX381"/>
      <c r="ZY381"/>
      <c r="ZZ381"/>
    </row>
    <row r="382" spans="1:702" s="18" customFormat="1">
      <c r="A382" s="16" t="s">
        <v>69</v>
      </c>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c r="KT382"/>
      <c r="KU382"/>
      <c r="KV382"/>
      <c r="KW382"/>
      <c r="KX382"/>
      <c r="KY382"/>
      <c r="KZ382"/>
      <c r="LA382"/>
      <c r="LB382"/>
      <c r="LC382"/>
      <c r="LD382"/>
      <c r="LE382"/>
      <c r="LF382"/>
      <c r="LG382"/>
      <c r="LH382"/>
      <c r="LI382"/>
      <c r="LJ382"/>
      <c r="LK382"/>
      <c r="LL382"/>
      <c r="LM382"/>
      <c r="LN382"/>
      <c r="LO382"/>
      <c r="LP382"/>
      <c r="LQ382"/>
      <c r="LR382"/>
      <c r="LS382"/>
      <c r="LT382"/>
      <c r="LU382"/>
      <c r="LV382"/>
      <c r="LW382"/>
      <c r="LX382"/>
      <c r="LY382"/>
      <c r="LZ382"/>
      <c r="MA382"/>
      <c r="MB382"/>
      <c r="MC382"/>
      <c r="MD382"/>
      <c r="ME382"/>
      <c r="MF382"/>
      <c r="MG382"/>
      <c r="MH382"/>
      <c r="MI382"/>
      <c r="MJ382"/>
      <c r="MK382"/>
      <c r="ML382"/>
      <c r="MM382"/>
      <c r="MN382"/>
      <c r="MO382"/>
      <c r="MP382"/>
      <c r="MQ382"/>
      <c r="MR382"/>
      <c r="MS382"/>
      <c r="MT382"/>
      <c r="MU382"/>
      <c r="MV382"/>
      <c r="MW382"/>
      <c r="MX382"/>
      <c r="MY382"/>
      <c r="MZ382"/>
      <c r="NA382"/>
      <c r="NB382"/>
      <c r="NC382"/>
      <c r="ND382"/>
      <c r="NE382"/>
      <c r="NF382"/>
      <c r="NG382"/>
      <c r="NH382"/>
      <c r="NI382"/>
      <c r="NJ382"/>
      <c r="NK382"/>
      <c r="NL382"/>
      <c r="NM382"/>
      <c r="NN382"/>
      <c r="NO382"/>
      <c r="NP382"/>
      <c r="NQ382"/>
      <c r="NR382"/>
      <c r="NS382"/>
      <c r="NT382"/>
      <c r="NU382"/>
      <c r="NV382"/>
      <c r="NW382"/>
      <c r="NX382"/>
      <c r="NY382"/>
      <c r="NZ382"/>
      <c r="OA382"/>
      <c r="OB382"/>
      <c r="OC382"/>
      <c r="OD382"/>
      <c r="OE382"/>
      <c r="OF382"/>
      <c r="OG382"/>
      <c r="OH382"/>
      <c r="OI382"/>
      <c r="OJ382"/>
      <c r="OK382"/>
      <c r="OL382"/>
      <c r="OM382"/>
      <c r="ON382"/>
      <c r="OO382"/>
      <c r="OP382"/>
      <c r="OQ382"/>
      <c r="OR382"/>
      <c r="OS382"/>
      <c r="OT382"/>
      <c r="OU382"/>
      <c r="OV382"/>
      <c r="OW382"/>
      <c r="OX382"/>
      <c r="OY382"/>
      <c r="OZ382"/>
      <c r="PA382"/>
      <c r="PB382"/>
      <c r="PC382"/>
      <c r="PD382"/>
      <c r="PE382"/>
      <c r="PF382"/>
      <c r="PG382"/>
      <c r="PH382"/>
      <c r="PI382"/>
      <c r="PJ382"/>
      <c r="PK382"/>
      <c r="PL382"/>
      <c r="PM382"/>
      <c r="PN382"/>
      <c r="PO382"/>
      <c r="PP382"/>
      <c r="PQ382"/>
      <c r="PR382"/>
      <c r="PS382"/>
      <c r="PT382"/>
      <c r="PU382"/>
      <c r="PV382"/>
      <c r="PW382"/>
      <c r="PX382"/>
      <c r="PY382"/>
      <c r="PZ382"/>
      <c r="QA382"/>
      <c r="QB382"/>
      <c r="QC382"/>
      <c r="QD382"/>
      <c r="QE382"/>
      <c r="QF382"/>
      <c r="QG382"/>
      <c r="QH382"/>
      <c r="QI382"/>
      <c r="QJ382"/>
      <c r="QK382"/>
      <c r="QL382"/>
      <c r="QM382"/>
      <c r="QN382"/>
      <c r="QO382"/>
      <c r="QP382"/>
      <c r="QQ382"/>
      <c r="QR382"/>
      <c r="QS382"/>
      <c r="QT382"/>
      <c r="QU382"/>
      <c r="QV382"/>
      <c r="QW382"/>
      <c r="QX382"/>
      <c r="QY382"/>
      <c r="QZ382"/>
      <c r="RA382"/>
      <c r="RB382"/>
      <c r="RC382"/>
      <c r="RD382"/>
      <c r="RE382"/>
      <c r="RF382"/>
      <c r="RG382"/>
      <c r="RH382"/>
      <c r="RI382"/>
      <c r="RJ382"/>
      <c r="RK382"/>
      <c r="RL382"/>
      <c r="RM382"/>
      <c r="RN382"/>
      <c r="RO382"/>
      <c r="RP382"/>
      <c r="RQ382"/>
      <c r="RR382"/>
      <c r="RS382"/>
      <c r="RT382"/>
      <c r="RU382"/>
      <c r="RV382"/>
      <c r="RW382"/>
      <c r="RX382"/>
      <c r="RY382"/>
      <c r="RZ382"/>
      <c r="SA382"/>
      <c r="SB382"/>
      <c r="SC382"/>
      <c r="SD382"/>
      <c r="SE382"/>
      <c r="SF382"/>
      <c r="SG382"/>
      <c r="SH382"/>
      <c r="SI382"/>
      <c r="SJ382"/>
      <c r="SK382"/>
      <c r="SL382"/>
      <c r="SM382"/>
      <c r="SN382"/>
      <c r="SO382"/>
      <c r="SP382"/>
      <c r="SQ382"/>
      <c r="SR382"/>
      <c r="SS382"/>
      <c r="ST382"/>
      <c r="SU382"/>
      <c r="SV382"/>
      <c r="SW382"/>
      <c r="SX382"/>
      <c r="SY382"/>
      <c r="SZ382"/>
      <c r="TA382"/>
      <c r="TB382"/>
      <c r="TC382"/>
      <c r="TD382"/>
      <c r="TE382"/>
      <c r="TF382"/>
      <c r="TG382"/>
      <c r="TH382"/>
      <c r="TI382"/>
      <c r="TJ382"/>
      <c r="TK382"/>
      <c r="TL382"/>
      <c r="TM382"/>
      <c r="TN382"/>
      <c r="TO382"/>
      <c r="TP382"/>
      <c r="TQ382"/>
      <c r="TR382"/>
      <c r="TS382"/>
      <c r="TT382"/>
      <c r="TU382"/>
      <c r="TV382"/>
      <c r="TW382"/>
      <c r="TX382"/>
      <c r="TY382"/>
      <c r="TZ382"/>
      <c r="UA382"/>
      <c r="UB382"/>
      <c r="UC382"/>
      <c r="UD382"/>
      <c r="UE382"/>
      <c r="UF382"/>
      <c r="UG382"/>
      <c r="UH382"/>
      <c r="UI382"/>
      <c r="UJ382"/>
      <c r="UK382"/>
      <c r="UL382"/>
      <c r="UM382"/>
      <c r="UN382"/>
      <c r="UO382"/>
      <c r="UP382"/>
      <c r="UQ382"/>
      <c r="UR382"/>
      <c r="US382"/>
      <c r="UT382"/>
      <c r="UU382"/>
      <c r="UV382"/>
      <c r="UW382"/>
      <c r="UX382"/>
      <c r="UY382"/>
      <c r="UZ382"/>
      <c r="VA382"/>
      <c r="VB382"/>
      <c r="VC382"/>
      <c r="VD382"/>
      <c r="VE382"/>
      <c r="VF382"/>
      <c r="VG382"/>
      <c r="VH382"/>
      <c r="VI382"/>
      <c r="VJ382"/>
      <c r="VK382"/>
      <c r="VL382"/>
      <c r="VM382"/>
      <c r="VN382"/>
      <c r="VO382"/>
      <c r="VP382"/>
      <c r="VQ382"/>
      <c r="VR382"/>
      <c r="VS382"/>
      <c r="VT382"/>
      <c r="VU382"/>
      <c r="VV382"/>
      <c r="VW382"/>
      <c r="VX382"/>
      <c r="VY382"/>
      <c r="VZ382"/>
      <c r="WA382"/>
      <c r="WB382"/>
      <c r="WC382"/>
      <c r="WD382"/>
      <c r="WE382"/>
      <c r="WF382"/>
      <c r="WG382"/>
      <c r="WH382"/>
      <c r="WI382"/>
      <c r="WJ382"/>
      <c r="WK382"/>
      <c r="WL382"/>
      <c r="WM382"/>
      <c r="WN382"/>
      <c r="WO382"/>
      <c r="WP382"/>
      <c r="WQ382"/>
      <c r="WR382"/>
      <c r="WS382"/>
      <c r="WT382"/>
      <c r="WU382"/>
      <c r="WV382"/>
      <c r="WW382"/>
      <c r="WX382"/>
      <c r="WY382"/>
      <c r="WZ382"/>
      <c r="XA382"/>
      <c r="XB382"/>
      <c r="XC382"/>
      <c r="XD382"/>
      <c r="XE382"/>
      <c r="XF382"/>
      <c r="XG382"/>
      <c r="XH382"/>
      <c r="XI382"/>
      <c r="XJ382"/>
      <c r="XK382"/>
      <c r="XL382"/>
      <c r="XM382"/>
      <c r="XN382"/>
      <c r="XO382"/>
      <c r="XP382"/>
      <c r="XQ382"/>
      <c r="XR382"/>
      <c r="XS382"/>
      <c r="XT382"/>
      <c r="XU382"/>
      <c r="XV382"/>
      <c r="XW382"/>
      <c r="XX382"/>
      <c r="XY382"/>
      <c r="XZ382"/>
      <c r="YA382"/>
      <c r="YB382"/>
      <c r="YC382"/>
      <c r="YD382"/>
      <c r="YE382"/>
      <c r="YF382"/>
      <c r="YG382"/>
      <c r="YH382"/>
      <c r="YI382"/>
      <c r="YJ382"/>
      <c r="YK382"/>
      <c r="YL382"/>
      <c r="YM382"/>
      <c r="YN382"/>
      <c r="YO382"/>
      <c r="YP382"/>
      <c r="YQ382"/>
      <c r="YR382"/>
      <c r="YS382"/>
      <c r="YT382"/>
      <c r="YU382"/>
      <c r="YV382"/>
      <c r="YW382"/>
      <c r="YX382"/>
      <c r="YY382"/>
      <c r="YZ382"/>
      <c r="ZA382"/>
      <c r="ZB382"/>
      <c r="ZC382"/>
      <c r="ZD382"/>
      <c r="ZE382"/>
      <c r="ZF382"/>
      <c r="ZG382"/>
      <c r="ZH382"/>
      <c r="ZI382"/>
      <c r="ZJ382"/>
      <c r="ZK382"/>
      <c r="ZL382"/>
      <c r="ZM382"/>
      <c r="ZN382"/>
      <c r="ZO382"/>
      <c r="ZP382"/>
      <c r="ZQ382"/>
      <c r="ZR382"/>
      <c r="ZS382"/>
      <c r="ZT382"/>
      <c r="ZU382"/>
      <c r="ZV382"/>
      <c r="ZW382"/>
      <c r="ZX382"/>
      <c r="ZY382"/>
      <c r="ZZ382"/>
    </row>
    <row r="383" spans="1:702" s="18" customFormat="1">
      <c r="A383" s="16" t="s">
        <v>189</v>
      </c>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c r="KT383"/>
      <c r="KU383"/>
      <c r="KV383"/>
      <c r="KW383"/>
      <c r="KX383"/>
      <c r="KY383"/>
      <c r="KZ383"/>
      <c r="LA383"/>
      <c r="LB383"/>
      <c r="LC383"/>
      <c r="LD383"/>
      <c r="LE383"/>
      <c r="LF383"/>
      <c r="LG383"/>
      <c r="LH383"/>
      <c r="LI383"/>
      <c r="LJ383"/>
      <c r="LK383"/>
      <c r="LL383"/>
      <c r="LM383"/>
      <c r="LN383"/>
      <c r="LO383"/>
      <c r="LP383"/>
      <c r="LQ383"/>
      <c r="LR383"/>
      <c r="LS383"/>
      <c r="LT383"/>
      <c r="LU383"/>
      <c r="LV383"/>
      <c r="LW383"/>
      <c r="LX383"/>
      <c r="LY383"/>
      <c r="LZ383"/>
      <c r="MA383"/>
      <c r="MB383"/>
      <c r="MC383"/>
      <c r="MD383"/>
      <c r="ME383"/>
      <c r="MF383"/>
      <c r="MG383"/>
      <c r="MH383"/>
      <c r="MI383"/>
      <c r="MJ383"/>
      <c r="MK383"/>
      <c r="ML383"/>
      <c r="MM383"/>
      <c r="MN383"/>
      <c r="MO383"/>
      <c r="MP383"/>
      <c r="MQ383"/>
      <c r="MR383"/>
      <c r="MS383"/>
      <c r="MT383"/>
      <c r="MU383"/>
      <c r="MV383"/>
      <c r="MW383"/>
      <c r="MX383"/>
      <c r="MY383"/>
      <c r="MZ383"/>
      <c r="NA383"/>
      <c r="NB383"/>
      <c r="NC383"/>
      <c r="ND383"/>
      <c r="NE383"/>
      <c r="NF383"/>
      <c r="NG383"/>
      <c r="NH383"/>
      <c r="NI383"/>
      <c r="NJ383"/>
      <c r="NK383"/>
      <c r="NL383"/>
      <c r="NM383"/>
      <c r="NN383"/>
      <c r="NO383"/>
      <c r="NP383"/>
      <c r="NQ383"/>
      <c r="NR383"/>
      <c r="NS383"/>
      <c r="NT383"/>
      <c r="NU383"/>
      <c r="NV383"/>
      <c r="NW383"/>
      <c r="NX383"/>
      <c r="NY383"/>
      <c r="NZ383"/>
      <c r="OA383"/>
      <c r="OB383"/>
      <c r="OC383"/>
      <c r="OD383"/>
      <c r="OE383"/>
      <c r="OF383"/>
      <c r="OG383"/>
      <c r="OH383"/>
      <c r="OI383"/>
      <c r="OJ383"/>
      <c r="OK383"/>
      <c r="OL383"/>
      <c r="OM383"/>
      <c r="ON383"/>
      <c r="OO383"/>
      <c r="OP383"/>
      <c r="OQ383"/>
      <c r="OR383"/>
      <c r="OS383"/>
      <c r="OT383"/>
      <c r="OU383"/>
      <c r="OV383"/>
      <c r="OW383"/>
      <c r="OX383"/>
      <c r="OY383"/>
      <c r="OZ383"/>
      <c r="PA383"/>
      <c r="PB383"/>
      <c r="PC383"/>
      <c r="PD383"/>
      <c r="PE383"/>
      <c r="PF383"/>
      <c r="PG383"/>
      <c r="PH383"/>
      <c r="PI383"/>
      <c r="PJ383"/>
      <c r="PK383"/>
      <c r="PL383"/>
      <c r="PM383"/>
      <c r="PN383"/>
      <c r="PO383"/>
      <c r="PP383"/>
      <c r="PQ383"/>
      <c r="PR383"/>
      <c r="PS383"/>
      <c r="PT383"/>
      <c r="PU383"/>
      <c r="PV383"/>
      <c r="PW383"/>
      <c r="PX383"/>
      <c r="PY383"/>
      <c r="PZ383"/>
      <c r="QA383"/>
      <c r="QB383"/>
      <c r="QC383"/>
      <c r="QD383"/>
      <c r="QE383"/>
      <c r="QF383"/>
      <c r="QG383"/>
      <c r="QH383"/>
      <c r="QI383"/>
      <c r="QJ383"/>
      <c r="QK383"/>
      <c r="QL383"/>
      <c r="QM383"/>
      <c r="QN383"/>
      <c r="QO383"/>
      <c r="QP383"/>
      <c r="QQ383"/>
      <c r="QR383"/>
      <c r="QS383"/>
      <c r="QT383"/>
      <c r="QU383"/>
      <c r="QV383"/>
      <c r="QW383"/>
      <c r="QX383"/>
      <c r="QY383"/>
      <c r="QZ383"/>
      <c r="RA383"/>
      <c r="RB383"/>
      <c r="RC383"/>
      <c r="RD383"/>
      <c r="RE383"/>
      <c r="RF383"/>
      <c r="RG383"/>
      <c r="RH383"/>
      <c r="RI383"/>
      <c r="RJ383"/>
      <c r="RK383"/>
      <c r="RL383"/>
      <c r="RM383"/>
      <c r="RN383"/>
      <c r="RO383"/>
      <c r="RP383"/>
      <c r="RQ383"/>
      <c r="RR383"/>
      <c r="RS383"/>
      <c r="RT383"/>
      <c r="RU383"/>
      <c r="RV383"/>
      <c r="RW383"/>
      <c r="RX383"/>
      <c r="RY383"/>
      <c r="RZ383"/>
      <c r="SA383"/>
      <c r="SB383"/>
      <c r="SC383"/>
      <c r="SD383"/>
      <c r="SE383"/>
      <c r="SF383"/>
      <c r="SG383"/>
      <c r="SH383"/>
      <c r="SI383"/>
      <c r="SJ383"/>
      <c r="SK383"/>
      <c r="SL383"/>
      <c r="SM383"/>
      <c r="SN383"/>
      <c r="SO383"/>
      <c r="SP383"/>
      <c r="SQ383"/>
      <c r="SR383"/>
      <c r="SS383"/>
      <c r="ST383"/>
      <c r="SU383"/>
      <c r="SV383"/>
      <c r="SW383"/>
      <c r="SX383"/>
      <c r="SY383"/>
      <c r="SZ383"/>
      <c r="TA383"/>
      <c r="TB383"/>
      <c r="TC383"/>
      <c r="TD383"/>
      <c r="TE383"/>
      <c r="TF383"/>
      <c r="TG383"/>
      <c r="TH383"/>
      <c r="TI383"/>
      <c r="TJ383"/>
      <c r="TK383"/>
      <c r="TL383"/>
      <c r="TM383"/>
      <c r="TN383"/>
      <c r="TO383"/>
      <c r="TP383"/>
      <c r="TQ383"/>
      <c r="TR383"/>
      <c r="TS383"/>
      <c r="TT383"/>
      <c r="TU383"/>
      <c r="TV383"/>
      <c r="TW383"/>
      <c r="TX383"/>
      <c r="TY383"/>
      <c r="TZ383"/>
      <c r="UA383"/>
      <c r="UB383"/>
      <c r="UC383"/>
      <c r="UD383"/>
      <c r="UE383"/>
      <c r="UF383"/>
      <c r="UG383"/>
      <c r="UH383"/>
      <c r="UI383"/>
      <c r="UJ383"/>
      <c r="UK383"/>
      <c r="UL383"/>
      <c r="UM383"/>
      <c r="UN383"/>
      <c r="UO383"/>
      <c r="UP383"/>
      <c r="UQ383"/>
      <c r="UR383"/>
      <c r="US383"/>
      <c r="UT383"/>
      <c r="UU383"/>
      <c r="UV383"/>
      <c r="UW383"/>
      <c r="UX383"/>
      <c r="UY383"/>
      <c r="UZ383"/>
      <c r="VA383"/>
      <c r="VB383"/>
      <c r="VC383"/>
      <c r="VD383"/>
      <c r="VE383"/>
      <c r="VF383"/>
      <c r="VG383"/>
      <c r="VH383"/>
      <c r="VI383"/>
      <c r="VJ383"/>
      <c r="VK383"/>
      <c r="VL383"/>
      <c r="VM383"/>
      <c r="VN383"/>
      <c r="VO383"/>
      <c r="VP383"/>
      <c r="VQ383"/>
      <c r="VR383"/>
      <c r="VS383"/>
      <c r="VT383"/>
      <c r="VU383"/>
      <c r="VV383"/>
      <c r="VW383"/>
      <c r="VX383"/>
      <c r="VY383"/>
      <c r="VZ383"/>
      <c r="WA383"/>
      <c r="WB383"/>
      <c r="WC383"/>
      <c r="WD383"/>
      <c r="WE383"/>
      <c r="WF383"/>
      <c r="WG383"/>
      <c r="WH383"/>
      <c r="WI383"/>
      <c r="WJ383"/>
      <c r="WK383"/>
      <c r="WL383"/>
      <c r="WM383"/>
      <c r="WN383"/>
      <c r="WO383"/>
      <c r="WP383"/>
      <c r="WQ383"/>
      <c r="WR383"/>
      <c r="WS383"/>
      <c r="WT383"/>
      <c r="WU383"/>
      <c r="WV383"/>
      <c r="WW383"/>
      <c r="WX383"/>
      <c r="WY383"/>
      <c r="WZ383"/>
      <c r="XA383"/>
      <c r="XB383"/>
      <c r="XC383"/>
      <c r="XD383"/>
      <c r="XE383"/>
      <c r="XF383"/>
      <c r="XG383"/>
      <c r="XH383"/>
      <c r="XI383"/>
      <c r="XJ383"/>
      <c r="XK383"/>
      <c r="XL383"/>
      <c r="XM383"/>
      <c r="XN383"/>
      <c r="XO383"/>
      <c r="XP383"/>
      <c r="XQ383"/>
      <c r="XR383"/>
      <c r="XS383"/>
      <c r="XT383"/>
      <c r="XU383"/>
      <c r="XV383"/>
      <c r="XW383"/>
      <c r="XX383"/>
      <c r="XY383"/>
      <c r="XZ383"/>
      <c r="YA383"/>
      <c r="YB383"/>
      <c r="YC383"/>
      <c r="YD383"/>
      <c r="YE383"/>
      <c r="YF383"/>
      <c r="YG383"/>
      <c r="YH383"/>
      <c r="YI383"/>
      <c r="YJ383"/>
      <c r="YK383"/>
      <c r="YL383"/>
      <c r="YM383"/>
      <c r="YN383"/>
      <c r="YO383"/>
      <c r="YP383"/>
      <c r="YQ383"/>
      <c r="YR383"/>
      <c r="YS383"/>
      <c r="YT383"/>
      <c r="YU383"/>
      <c r="YV383"/>
      <c r="YW383"/>
      <c r="YX383"/>
      <c r="YY383"/>
      <c r="YZ383"/>
      <c r="ZA383"/>
      <c r="ZB383"/>
      <c r="ZC383"/>
      <c r="ZD383"/>
      <c r="ZE383"/>
      <c r="ZF383"/>
      <c r="ZG383"/>
      <c r="ZH383"/>
      <c r="ZI383"/>
      <c r="ZJ383"/>
      <c r="ZK383"/>
      <c r="ZL383"/>
      <c r="ZM383"/>
      <c r="ZN383"/>
      <c r="ZO383"/>
      <c r="ZP383"/>
      <c r="ZQ383"/>
      <c r="ZR383"/>
      <c r="ZS383"/>
      <c r="ZT383"/>
      <c r="ZU383"/>
      <c r="ZV383"/>
      <c r="ZW383"/>
      <c r="ZX383"/>
      <c r="ZY383"/>
      <c r="ZZ383"/>
    </row>
    <row r="384" spans="1:702" s="18" customFormat="1">
      <c r="A384" s="63" t="s">
        <v>326</v>
      </c>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c r="KT384"/>
      <c r="KU384"/>
      <c r="KV384"/>
      <c r="KW384"/>
      <c r="KX384"/>
      <c r="KY384"/>
      <c r="KZ384"/>
      <c r="LA384"/>
      <c r="LB384"/>
      <c r="LC384"/>
      <c r="LD384"/>
      <c r="LE384"/>
      <c r="LF384"/>
      <c r="LG384"/>
      <c r="LH384"/>
      <c r="LI384"/>
      <c r="LJ384"/>
      <c r="LK384"/>
      <c r="LL384"/>
      <c r="LM384"/>
      <c r="LN384"/>
      <c r="LO384"/>
      <c r="LP384"/>
      <c r="LQ384"/>
      <c r="LR384"/>
      <c r="LS384"/>
      <c r="LT384"/>
      <c r="LU384"/>
      <c r="LV384"/>
      <c r="LW384"/>
      <c r="LX384"/>
      <c r="LY384"/>
      <c r="LZ384"/>
      <c r="MA384"/>
      <c r="MB384"/>
      <c r="MC384"/>
      <c r="MD384"/>
      <c r="ME384"/>
      <c r="MF384"/>
      <c r="MG384"/>
      <c r="MH384"/>
      <c r="MI384"/>
      <c r="MJ384"/>
      <c r="MK384"/>
      <c r="ML384"/>
      <c r="MM384"/>
      <c r="MN384"/>
      <c r="MO384"/>
      <c r="MP384"/>
      <c r="MQ384"/>
      <c r="MR384"/>
      <c r="MS384"/>
      <c r="MT384"/>
      <c r="MU384"/>
      <c r="MV384"/>
      <c r="MW384"/>
      <c r="MX384"/>
      <c r="MY384"/>
      <c r="MZ384"/>
      <c r="NA384"/>
      <c r="NB384"/>
      <c r="NC384"/>
      <c r="ND384"/>
      <c r="NE384"/>
      <c r="NF384"/>
      <c r="NG384"/>
      <c r="NH384"/>
      <c r="NI384"/>
      <c r="NJ384"/>
      <c r="NK384"/>
      <c r="NL384"/>
      <c r="NM384"/>
      <c r="NN384"/>
      <c r="NO384"/>
      <c r="NP384"/>
      <c r="NQ384"/>
      <c r="NR384"/>
      <c r="NS384"/>
      <c r="NT384"/>
      <c r="NU384"/>
      <c r="NV384"/>
      <c r="NW384"/>
      <c r="NX384"/>
      <c r="NY384"/>
      <c r="NZ384"/>
      <c r="OA384"/>
      <c r="OB384"/>
      <c r="OC384"/>
      <c r="OD384"/>
      <c r="OE384"/>
      <c r="OF384"/>
      <c r="OG384"/>
      <c r="OH384"/>
      <c r="OI384"/>
      <c r="OJ384"/>
      <c r="OK384"/>
      <c r="OL384"/>
      <c r="OM384"/>
      <c r="ON384"/>
      <c r="OO384"/>
      <c r="OP384"/>
      <c r="OQ384"/>
      <c r="OR384"/>
      <c r="OS384"/>
      <c r="OT384"/>
      <c r="OU384"/>
      <c r="OV384"/>
      <c r="OW384"/>
      <c r="OX384"/>
      <c r="OY384"/>
      <c r="OZ384"/>
      <c r="PA384"/>
      <c r="PB384"/>
      <c r="PC384"/>
      <c r="PD384"/>
      <c r="PE384"/>
      <c r="PF384"/>
      <c r="PG384"/>
      <c r="PH384"/>
      <c r="PI384"/>
      <c r="PJ384"/>
      <c r="PK384"/>
      <c r="PL384"/>
      <c r="PM384"/>
      <c r="PN384"/>
      <c r="PO384"/>
      <c r="PP384"/>
      <c r="PQ384"/>
      <c r="PR384"/>
      <c r="PS384"/>
      <c r="PT384"/>
      <c r="PU384"/>
      <c r="PV384"/>
      <c r="PW384"/>
      <c r="PX384"/>
      <c r="PY384"/>
      <c r="PZ384"/>
      <c r="QA384"/>
      <c r="QB384"/>
      <c r="QC384"/>
      <c r="QD384"/>
      <c r="QE384"/>
      <c r="QF384"/>
      <c r="QG384"/>
      <c r="QH384"/>
      <c r="QI384"/>
      <c r="QJ384"/>
      <c r="QK384"/>
      <c r="QL384"/>
      <c r="QM384"/>
      <c r="QN384"/>
      <c r="QO384"/>
      <c r="QP384"/>
      <c r="QQ384"/>
      <c r="QR384"/>
      <c r="QS384"/>
      <c r="QT384"/>
      <c r="QU384"/>
      <c r="QV384"/>
      <c r="QW384"/>
      <c r="QX384"/>
      <c r="QY384"/>
      <c r="QZ384"/>
      <c r="RA384"/>
      <c r="RB384"/>
      <c r="RC384"/>
      <c r="RD384"/>
      <c r="RE384"/>
      <c r="RF384"/>
      <c r="RG384"/>
      <c r="RH384"/>
      <c r="RI384"/>
      <c r="RJ384"/>
      <c r="RK384"/>
      <c r="RL384"/>
      <c r="RM384"/>
      <c r="RN384"/>
      <c r="RO384"/>
      <c r="RP384"/>
      <c r="RQ384"/>
      <c r="RR384"/>
      <c r="RS384"/>
      <c r="RT384"/>
      <c r="RU384"/>
      <c r="RV384"/>
      <c r="RW384"/>
      <c r="RX384"/>
      <c r="RY384"/>
      <c r="RZ384"/>
      <c r="SA384"/>
      <c r="SB384"/>
      <c r="SC384"/>
      <c r="SD384"/>
      <c r="SE384"/>
      <c r="SF384"/>
      <c r="SG384"/>
      <c r="SH384"/>
      <c r="SI384"/>
      <c r="SJ384"/>
      <c r="SK384"/>
      <c r="SL384"/>
      <c r="SM384"/>
      <c r="SN384"/>
      <c r="SO384"/>
      <c r="SP384"/>
      <c r="SQ384"/>
      <c r="SR384"/>
      <c r="SS384"/>
      <c r="ST384"/>
      <c r="SU384"/>
      <c r="SV384"/>
      <c r="SW384"/>
      <c r="SX384"/>
      <c r="SY384"/>
      <c r="SZ384"/>
      <c r="TA384"/>
      <c r="TB384"/>
      <c r="TC384"/>
      <c r="TD384"/>
      <c r="TE384"/>
      <c r="TF384"/>
      <c r="TG384"/>
      <c r="TH384"/>
      <c r="TI384"/>
      <c r="TJ384"/>
      <c r="TK384"/>
      <c r="TL384"/>
      <c r="TM384"/>
      <c r="TN384"/>
      <c r="TO384"/>
      <c r="TP384"/>
      <c r="TQ384"/>
      <c r="TR384"/>
      <c r="TS384"/>
      <c r="TT384"/>
      <c r="TU384"/>
      <c r="TV384"/>
      <c r="TW384"/>
      <c r="TX384"/>
      <c r="TY384"/>
      <c r="TZ384"/>
      <c r="UA384"/>
      <c r="UB384"/>
      <c r="UC384"/>
      <c r="UD384"/>
      <c r="UE384"/>
      <c r="UF384"/>
      <c r="UG384"/>
      <c r="UH384"/>
      <c r="UI384"/>
      <c r="UJ384"/>
      <c r="UK384"/>
      <c r="UL384"/>
      <c r="UM384"/>
      <c r="UN384"/>
      <c r="UO384"/>
      <c r="UP384"/>
      <c r="UQ384"/>
      <c r="UR384"/>
      <c r="US384"/>
      <c r="UT384"/>
      <c r="UU384"/>
      <c r="UV384"/>
      <c r="UW384"/>
      <c r="UX384"/>
      <c r="UY384"/>
      <c r="UZ384"/>
      <c r="VA384"/>
      <c r="VB384"/>
      <c r="VC384"/>
      <c r="VD384"/>
      <c r="VE384"/>
      <c r="VF384"/>
      <c r="VG384"/>
      <c r="VH384"/>
      <c r="VI384"/>
      <c r="VJ384"/>
      <c r="VK384"/>
      <c r="VL384"/>
      <c r="VM384"/>
      <c r="VN384"/>
      <c r="VO384"/>
      <c r="VP384"/>
      <c r="VQ384"/>
      <c r="VR384"/>
      <c r="VS384"/>
      <c r="VT384"/>
      <c r="VU384"/>
      <c r="VV384"/>
      <c r="VW384"/>
      <c r="VX384"/>
      <c r="VY384"/>
      <c r="VZ384"/>
      <c r="WA384"/>
      <c r="WB384"/>
      <c r="WC384"/>
      <c r="WD384"/>
      <c r="WE384"/>
      <c r="WF384"/>
      <c r="WG384"/>
      <c r="WH384"/>
      <c r="WI384"/>
      <c r="WJ384"/>
      <c r="WK384"/>
      <c r="WL384"/>
      <c r="WM384"/>
      <c r="WN384"/>
      <c r="WO384"/>
      <c r="WP384"/>
      <c r="WQ384"/>
      <c r="WR384"/>
      <c r="WS384"/>
      <c r="WT384"/>
      <c r="WU384"/>
      <c r="WV384"/>
      <c r="WW384"/>
      <c r="WX384"/>
      <c r="WY384"/>
      <c r="WZ384"/>
      <c r="XA384"/>
      <c r="XB384"/>
      <c r="XC384"/>
      <c r="XD384"/>
      <c r="XE384"/>
      <c r="XF384"/>
      <c r="XG384"/>
      <c r="XH384"/>
      <c r="XI384"/>
      <c r="XJ384"/>
      <c r="XK384"/>
      <c r="XL384"/>
      <c r="XM384"/>
      <c r="XN384"/>
      <c r="XO384"/>
      <c r="XP384"/>
      <c r="XQ384"/>
      <c r="XR384"/>
      <c r="XS384"/>
      <c r="XT384"/>
      <c r="XU384"/>
      <c r="XV384"/>
      <c r="XW384"/>
      <c r="XX384"/>
      <c r="XY384"/>
      <c r="XZ384"/>
      <c r="YA384"/>
      <c r="YB384"/>
      <c r="YC384"/>
      <c r="YD384"/>
      <c r="YE384"/>
      <c r="YF384"/>
      <c r="YG384"/>
      <c r="YH384"/>
      <c r="YI384"/>
      <c r="YJ384"/>
      <c r="YK384"/>
      <c r="YL384"/>
      <c r="YM384"/>
      <c r="YN384"/>
      <c r="YO384"/>
      <c r="YP384"/>
      <c r="YQ384"/>
      <c r="YR384"/>
      <c r="YS384"/>
      <c r="YT384"/>
      <c r="YU384"/>
      <c r="YV384"/>
      <c r="YW384"/>
      <c r="YX384"/>
      <c r="YY384"/>
      <c r="YZ384"/>
      <c r="ZA384"/>
      <c r="ZB384"/>
      <c r="ZC384"/>
      <c r="ZD384"/>
      <c r="ZE384"/>
      <c r="ZF384"/>
      <c r="ZG384"/>
      <c r="ZH384"/>
      <c r="ZI384"/>
      <c r="ZJ384"/>
      <c r="ZK384"/>
      <c r="ZL384"/>
      <c r="ZM384"/>
      <c r="ZN384"/>
      <c r="ZO384"/>
      <c r="ZP384"/>
      <c r="ZQ384"/>
      <c r="ZR384"/>
      <c r="ZS384"/>
      <c r="ZT384"/>
      <c r="ZU384"/>
      <c r="ZV384"/>
      <c r="ZW384"/>
      <c r="ZX384"/>
      <c r="ZY384"/>
      <c r="ZZ384"/>
    </row>
    <row r="385" spans="1:702" s="18" customFormat="1">
      <c r="A385" s="149" t="s">
        <v>327</v>
      </c>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c r="KT385"/>
      <c r="KU385"/>
      <c r="KV385"/>
      <c r="KW385"/>
      <c r="KX385"/>
      <c r="KY385"/>
      <c r="KZ385"/>
      <c r="LA385"/>
      <c r="LB385"/>
      <c r="LC385"/>
      <c r="LD385"/>
      <c r="LE385"/>
      <c r="LF385"/>
      <c r="LG385"/>
      <c r="LH385"/>
      <c r="LI385"/>
      <c r="LJ385"/>
      <c r="LK385"/>
      <c r="LL385"/>
      <c r="LM385"/>
      <c r="LN385"/>
      <c r="LO385"/>
      <c r="LP385"/>
      <c r="LQ385"/>
      <c r="LR385"/>
      <c r="LS385"/>
      <c r="LT385"/>
      <c r="LU385"/>
      <c r="LV385"/>
      <c r="LW385"/>
      <c r="LX385"/>
      <c r="LY385"/>
      <c r="LZ385"/>
      <c r="MA385"/>
      <c r="MB385"/>
      <c r="MC385"/>
      <c r="MD385"/>
      <c r="ME385"/>
      <c r="MF385"/>
      <c r="MG385"/>
      <c r="MH385"/>
      <c r="MI385"/>
      <c r="MJ385"/>
      <c r="MK385"/>
      <c r="ML385"/>
      <c r="MM385"/>
      <c r="MN385"/>
      <c r="MO385"/>
      <c r="MP385"/>
      <c r="MQ385"/>
      <c r="MR385"/>
      <c r="MS385"/>
      <c r="MT385"/>
      <c r="MU385"/>
      <c r="MV385"/>
      <c r="MW385"/>
      <c r="MX385"/>
      <c r="MY385"/>
      <c r="MZ385"/>
      <c r="NA385"/>
      <c r="NB385"/>
      <c r="NC385"/>
      <c r="ND385"/>
      <c r="NE385"/>
      <c r="NF385"/>
      <c r="NG385"/>
      <c r="NH385"/>
      <c r="NI385"/>
      <c r="NJ385"/>
      <c r="NK385"/>
      <c r="NL385"/>
      <c r="NM385"/>
      <c r="NN385"/>
      <c r="NO385"/>
      <c r="NP385"/>
      <c r="NQ385"/>
      <c r="NR385"/>
      <c r="NS385"/>
      <c r="NT385"/>
      <c r="NU385"/>
      <c r="NV385"/>
      <c r="NW385"/>
      <c r="NX385"/>
      <c r="NY385"/>
      <c r="NZ385"/>
      <c r="OA385"/>
      <c r="OB385"/>
      <c r="OC385"/>
      <c r="OD385"/>
      <c r="OE385"/>
      <c r="OF385"/>
      <c r="OG385"/>
      <c r="OH385"/>
      <c r="OI385"/>
      <c r="OJ385"/>
      <c r="OK385"/>
      <c r="OL385"/>
      <c r="OM385"/>
      <c r="ON385"/>
      <c r="OO385"/>
      <c r="OP385"/>
      <c r="OQ385"/>
      <c r="OR385"/>
      <c r="OS385"/>
      <c r="OT385"/>
      <c r="OU385"/>
      <c r="OV385"/>
      <c r="OW385"/>
      <c r="OX385"/>
      <c r="OY385"/>
      <c r="OZ385"/>
      <c r="PA385"/>
      <c r="PB385"/>
      <c r="PC385"/>
      <c r="PD385"/>
      <c r="PE385"/>
      <c r="PF385"/>
      <c r="PG385"/>
      <c r="PH385"/>
      <c r="PI385"/>
      <c r="PJ385"/>
      <c r="PK385"/>
      <c r="PL385"/>
      <c r="PM385"/>
      <c r="PN385"/>
      <c r="PO385"/>
      <c r="PP385"/>
      <c r="PQ385"/>
      <c r="PR385"/>
      <c r="PS385"/>
      <c r="PT385"/>
      <c r="PU385"/>
      <c r="PV385"/>
      <c r="PW385"/>
      <c r="PX385"/>
      <c r="PY385"/>
      <c r="PZ385"/>
      <c r="QA385"/>
      <c r="QB385"/>
      <c r="QC385"/>
      <c r="QD385"/>
      <c r="QE385"/>
      <c r="QF385"/>
      <c r="QG385"/>
      <c r="QH385"/>
      <c r="QI385"/>
      <c r="QJ385"/>
      <c r="QK385"/>
      <c r="QL385"/>
      <c r="QM385"/>
      <c r="QN385"/>
      <c r="QO385"/>
      <c r="QP385"/>
      <c r="QQ385"/>
      <c r="QR385"/>
      <c r="QS385"/>
      <c r="QT385"/>
      <c r="QU385"/>
      <c r="QV385"/>
      <c r="QW385"/>
      <c r="QX385"/>
      <c r="QY385"/>
      <c r="QZ385"/>
      <c r="RA385"/>
      <c r="RB385"/>
      <c r="RC385"/>
      <c r="RD385"/>
      <c r="RE385"/>
      <c r="RF385"/>
      <c r="RG385"/>
      <c r="RH385"/>
      <c r="RI385"/>
      <c r="RJ385"/>
      <c r="RK385"/>
      <c r="RL385"/>
      <c r="RM385"/>
      <c r="RN385"/>
      <c r="RO385"/>
      <c r="RP385"/>
      <c r="RQ385"/>
      <c r="RR385"/>
      <c r="RS385"/>
      <c r="RT385"/>
      <c r="RU385"/>
      <c r="RV385"/>
      <c r="RW385"/>
      <c r="RX385"/>
      <c r="RY385"/>
      <c r="RZ385"/>
      <c r="SA385"/>
      <c r="SB385"/>
      <c r="SC385"/>
      <c r="SD385"/>
      <c r="SE385"/>
      <c r="SF385"/>
      <c r="SG385"/>
      <c r="SH385"/>
      <c r="SI385"/>
      <c r="SJ385"/>
      <c r="SK385"/>
      <c r="SL385"/>
      <c r="SM385"/>
      <c r="SN385"/>
      <c r="SO385"/>
      <c r="SP385"/>
      <c r="SQ385"/>
      <c r="SR385"/>
      <c r="SS385"/>
      <c r="ST385"/>
      <c r="SU385"/>
      <c r="SV385"/>
      <c r="SW385"/>
      <c r="SX385"/>
      <c r="SY385"/>
      <c r="SZ385"/>
      <c r="TA385"/>
      <c r="TB385"/>
      <c r="TC385"/>
      <c r="TD385"/>
      <c r="TE385"/>
      <c r="TF385"/>
      <c r="TG385"/>
      <c r="TH385"/>
      <c r="TI385"/>
      <c r="TJ385"/>
      <c r="TK385"/>
      <c r="TL385"/>
      <c r="TM385"/>
      <c r="TN385"/>
      <c r="TO385"/>
      <c r="TP385"/>
      <c r="TQ385"/>
      <c r="TR385"/>
      <c r="TS385"/>
      <c r="TT385"/>
      <c r="TU385"/>
      <c r="TV385"/>
      <c r="TW385"/>
      <c r="TX385"/>
      <c r="TY385"/>
      <c r="TZ385"/>
      <c r="UA385"/>
      <c r="UB385"/>
      <c r="UC385"/>
      <c r="UD385"/>
      <c r="UE385"/>
      <c r="UF385"/>
      <c r="UG385"/>
      <c r="UH385"/>
      <c r="UI385"/>
      <c r="UJ385"/>
      <c r="UK385"/>
      <c r="UL385"/>
      <c r="UM385"/>
      <c r="UN385"/>
      <c r="UO385"/>
      <c r="UP385"/>
      <c r="UQ385"/>
      <c r="UR385"/>
      <c r="US385"/>
      <c r="UT385"/>
      <c r="UU385"/>
      <c r="UV385"/>
      <c r="UW385"/>
      <c r="UX385"/>
      <c r="UY385"/>
      <c r="UZ385"/>
      <c r="VA385"/>
      <c r="VB385"/>
      <c r="VC385"/>
      <c r="VD385"/>
      <c r="VE385"/>
      <c r="VF385"/>
      <c r="VG385"/>
      <c r="VH385"/>
      <c r="VI385"/>
      <c r="VJ385"/>
      <c r="VK385"/>
      <c r="VL385"/>
      <c r="VM385"/>
      <c r="VN385"/>
      <c r="VO385"/>
      <c r="VP385"/>
      <c r="VQ385"/>
      <c r="VR385"/>
      <c r="VS385"/>
      <c r="VT385"/>
      <c r="VU385"/>
      <c r="VV385"/>
      <c r="VW385"/>
      <c r="VX385"/>
      <c r="VY385"/>
      <c r="VZ385"/>
      <c r="WA385"/>
      <c r="WB385"/>
      <c r="WC385"/>
      <c r="WD385"/>
      <c r="WE385"/>
      <c r="WF385"/>
      <c r="WG385"/>
      <c r="WH385"/>
      <c r="WI385"/>
      <c r="WJ385"/>
      <c r="WK385"/>
      <c r="WL385"/>
      <c r="WM385"/>
      <c r="WN385"/>
      <c r="WO385"/>
      <c r="WP385"/>
      <c r="WQ385"/>
      <c r="WR385"/>
      <c r="WS385"/>
      <c r="WT385"/>
      <c r="WU385"/>
      <c r="WV385"/>
      <c r="WW385"/>
      <c r="WX385"/>
      <c r="WY385"/>
      <c r="WZ385"/>
      <c r="XA385"/>
      <c r="XB385"/>
      <c r="XC385"/>
      <c r="XD385"/>
      <c r="XE385"/>
      <c r="XF385"/>
      <c r="XG385"/>
      <c r="XH385"/>
      <c r="XI385"/>
      <c r="XJ385"/>
      <c r="XK385"/>
      <c r="XL385"/>
      <c r="XM385"/>
      <c r="XN385"/>
      <c r="XO385"/>
      <c r="XP385"/>
      <c r="XQ385"/>
      <c r="XR385"/>
      <c r="XS385"/>
      <c r="XT385"/>
      <c r="XU385"/>
      <c r="XV385"/>
      <c r="XW385"/>
      <c r="XX385"/>
      <c r="XY385"/>
      <c r="XZ385"/>
      <c r="YA385"/>
      <c r="YB385"/>
      <c r="YC385"/>
      <c r="YD385"/>
      <c r="YE385"/>
      <c r="YF385"/>
      <c r="YG385"/>
      <c r="YH385"/>
      <c r="YI385"/>
      <c r="YJ385"/>
      <c r="YK385"/>
      <c r="YL385"/>
      <c r="YM385"/>
      <c r="YN385"/>
      <c r="YO385"/>
      <c r="YP385"/>
      <c r="YQ385"/>
      <c r="YR385"/>
      <c r="YS385"/>
      <c r="YT385"/>
      <c r="YU385"/>
      <c r="YV385"/>
      <c r="YW385"/>
      <c r="YX385"/>
      <c r="YY385"/>
      <c r="YZ385"/>
      <c r="ZA385"/>
      <c r="ZB385"/>
      <c r="ZC385"/>
      <c r="ZD385"/>
      <c r="ZE385"/>
      <c r="ZF385"/>
      <c r="ZG385"/>
      <c r="ZH385"/>
      <c r="ZI385"/>
      <c r="ZJ385"/>
      <c r="ZK385"/>
      <c r="ZL385"/>
      <c r="ZM385"/>
      <c r="ZN385"/>
      <c r="ZO385"/>
      <c r="ZP385"/>
      <c r="ZQ385"/>
      <c r="ZR385"/>
      <c r="ZS385"/>
      <c r="ZT385"/>
      <c r="ZU385"/>
      <c r="ZV385"/>
      <c r="ZW385"/>
      <c r="ZX385"/>
      <c r="ZY385"/>
      <c r="ZZ385"/>
    </row>
    <row r="386" spans="1:702" s="18" customFormat="1">
      <c r="A386" s="16" t="s">
        <v>175</v>
      </c>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c r="KT386"/>
      <c r="KU386"/>
      <c r="KV386"/>
      <c r="KW386"/>
      <c r="KX386"/>
      <c r="KY386"/>
      <c r="KZ386"/>
      <c r="LA386"/>
      <c r="LB386"/>
      <c r="LC386"/>
      <c r="LD386"/>
      <c r="LE386"/>
      <c r="LF386"/>
      <c r="LG386"/>
      <c r="LH386"/>
      <c r="LI386"/>
      <c r="LJ386"/>
      <c r="LK386"/>
      <c r="LL386"/>
      <c r="LM386"/>
      <c r="LN386"/>
      <c r="LO386"/>
      <c r="LP386"/>
      <c r="LQ386"/>
      <c r="LR386"/>
      <c r="LS386"/>
      <c r="LT386"/>
      <c r="LU386"/>
      <c r="LV386"/>
      <c r="LW386"/>
      <c r="LX386"/>
      <c r="LY386"/>
      <c r="LZ386"/>
      <c r="MA386"/>
      <c r="MB386"/>
      <c r="MC386"/>
      <c r="MD386"/>
      <c r="ME386"/>
      <c r="MF386"/>
      <c r="MG386"/>
      <c r="MH386"/>
      <c r="MI386"/>
      <c r="MJ386"/>
      <c r="MK386"/>
      <c r="ML386"/>
      <c r="MM386"/>
      <c r="MN386"/>
      <c r="MO386"/>
      <c r="MP386"/>
      <c r="MQ386"/>
      <c r="MR386"/>
      <c r="MS386"/>
      <c r="MT386"/>
      <c r="MU386"/>
      <c r="MV386"/>
      <c r="MW386"/>
      <c r="MX386"/>
      <c r="MY386"/>
      <c r="MZ386"/>
      <c r="NA386"/>
      <c r="NB386"/>
      <c r="NC386"/>
      <c r="ND386"/>
      <c r="NE386"/>
      <c r="NF386"/>
      <c r="NG386"/>
      <c r="NH386"/>
      <c r="NI386"/>
      <c r="NJ386"/>
      <c r="NK386"/>
      <c r="NL386"/>
      <c r="NM386"/>
      <c r="NN386"/>
      <c r="NO386"/>
      <c r="NP386"/>
      <c r="NQ386"/>
      <c r="NR386"/>
      <c r="NS386"/>
      <c r="NT386"/>
      <c r="NU386"/>
      <c r="NV386"/>
      <c r="NW386"/>
      <c r="NX386"/>
      <c r="NY386"/>
      <c r="NZ386"/>
      <c r="OA386"/>
      <c r="OB386"/>
      <c r="OC386"/>
      <c r="OD386"/>
      <c r="OE386"/>
      <c r="OF386"/>
      <c r="OG386"/>
      <c r="OH386"/>
      <c r="OI386"/>
      <c r="OJ386"/>
      <c r="OK386"/>
      <c r="OL386"/>
      <c r="OM386"/>
      <c r="ON386"/>
      <c r="OO386"/>
      <c r="OP386"/>
      <c r="OQ386"/>
      <c r="OR386"/>
      <c r="OS386"/>
      <c r="OT386"/>
      <c r="OU386"/>
      <c r="OV386"/>
      <c r="OW386"/>
      <c r="OX386"/>
      <c r="OY386"/>
      <c r="OZ386"/>
      <c r="PA386"/>
      <c r="PB386"/>
      <c r="PC386"/>
      <c r="PD386"/>
      <c r="PE386"/>
      <c r="PF386"/>
      <c r="PG386"/>
      <c r="PH386"/>
      <c r="PI386"/>
      <c r="PJ386"/>
      <c r="PK386"/>
      <c r="PL386"/>
      <c r="PM386"/>
      <c r="PN386"/>
      <c r="PO386"/>
      <c r="PP386"/>
      <c r="PQ386"/>
      <c r="PR386"/>
      <c r="PS386"/>
      <c r="PT386"/>
      <c r="PU386"/>
      <c r="PV386"/>
      <c r="PW386"/>
      <c r="PX386"/>
      <c r="PY386"/>
      <c r="PZ386"/>
      <c r="QA386"/>
      <c r="QB386"/>
      <c r="QC386"/>
      <c r="QD386"/>
      <c r="QE386"/>
      <c r="QF386"/>
      <c r="QG386"/>
      <c r="QH386"/>
      <c r="QI386"/>
      <c r="QJ386"/>
      <c r="QK386"/>
      <c r="QL386"/>
      <c r="QM386"/>
      <c r="QN386"/>
      <c r="QO386"/>
      <c r="QP386"/>
      <c r="QQ386"/>
      <c r="QR386"/>
      <c r="QS386"/>
      <c r="QT386"/>
      <c r="QU386"/>
      <c r="QV386"/>
      <c r="QW386"/>
      <c r="QX386"/>
      <c r="QY386"/>
      <c r="QZ386"/>
      <c r="RA386"/>
      <c r="RB386"/>
      <c r="RC386"/>
      <c r="RD386"/>
      <c r="RE386"/>
      <c r="RF386"/>
      <c r="RG386"/>
      <c r="RH386"/>
      <c r="RI386"/>
      <c r="RJ386"/>
      <c r="RK386"/>
      <c r="RL386"/>
      <c r="RM386"/>
      <c r="RN386"/>
      <c r="RO386"/>
      <c r="RP386"/>
      <c r="RQ386"/>
      <c r="RR386"/>
      <c r="RS386"/>
      <c r="RT386"/>
      <c r="RU386"/>
      <c r="RV386"/>
      <c r="RW386"/>
      <c r="RX386"/>
      <c r="RY386"/>
      <c r="RZ386"/>
      <c r="SA386"/>
      <c r="SB386"/>
      <c r="SC386"/>
      <c r="SD386"/>
      <c r="SE386"/>
      <c r="SF386"/>
      <c r="SG386"/>
      <c r="SH386"/>
      <c r="SI386"/>
      <c r="SJ386"/>
      <c r="SK386"/>
      <c r="SL386"/>
      <c r="SM386"/>
      <c r="SN386"/>
      <c r="SO386"/>
      <c r="SP386"/>
      <c r="SQ386"/>
      <c r="SR386"/>
      <c r="SS386"/>
      <c r="ST386"/>
      <c r="SU386"/>
      <c r="SV386"/>
      <c r="SW386"/>
      <c r="SX386"/>
      <c r="SY386"/>
      <c r="SZ386"/>
      <c r="TA386"/>
      <c r="TB386"/>
      <c r="TC386"/>
      <c r="TD386"/>
      <c r="TE386"/>
      <c r="TF386"/>
      <c r="TG386"/>
      <c r="TH386"/>
      <c r="TI386"/>
      <c r="TJ386"/>
      <c r="TK386"/>
      <c r="TL386"/>
      <c r="TM386"/>
      <c r="TN386"/>
      <c r="TO386"/>
      <c r="TP386"/>
      <c r="TQ386"/>
      <c r="TR386"/>
      <c r="TS386"/>
      <c r="TT386"/>
      <c r="TU386"/>
      <c r="TV386"/>
      <c r="TW386"/>
      <c r="TX386"/>
      <c r="TY386"/>
      <c r="TZ386"/>
      <c r="UA386"/>
      <c r="UB386"/>
      <c r="UC386"/>
      <c r="UD386"/>
      <c r="UE386"/>
      <c r="UF386"/>
      <c r="UG386"/>
      <c r="UH386"/>
      <c r="UI386"/>
      <c r="UJ386"/>
      <c r="UK386"/>
      <c r="UL386"/>
      <c r="UM386"/>
      <c r="UN386"/>
      <c r="UO386"/>
      <c r="UP386"/>
      <c r="UQ386"/>
      <c r="UR386"/>
      <c r="US386"/>
      <c r="UT386"/>
      <c r="UU386"/>
      <c r="UV386"/>
      <c r="UW386"/>
      <c r="UX386"/>
      <c r="UY386"/>
      <c r="UZ386"/>
      <c r="VA386"/>
      <c r="VB386"/>
      <c r="VC386"/>
      <c r="VD386"/>
      <c r="VE386"/>
      <c r="VF386"/>
      <c r="VG386"/>
      <c r="VH386"/>
      <c r="VI386"/>
      <c r="VJ386"/>
      <c r="VK386"/>
      <c r="VL386"/>
      <c r="VM386"/>
      <c r="VN386"/>
      <c r="VO386"/>
      <c r="VP386"/>
      <c r="VQ386"/>
      <c r="VR386"/>
      <c r="VS386"/>
      <c r="VT386"/>
      <c r="VU386"/>
      <c r="VV386"/>
      <c r="VW386"/>
      <c r="VX386"/>
      <c r="VY386"/>
      <c r="VZ386"/>
      <c r="WA386"/>
      <c r="WB386"/>
      <c r="WC386"/>
      <c r="WD386"/>
      <c r="WE386"/>
      <c r="WF386"/>
      <c r="WG386"/>
      <c r="WH386"/>
      <c r="WI386"/>
      <c r="WJ386"/>
      <c r="WK386"/>
      <c r="WL386"/>
      <c r="WM386"/>
      <c r="WN386"/>
      <c r="WO386"/>
      <c r="WP386"/>
      <c r="WQ386"/>
      <c r="WR386"/>
      <c r="WS386"/>
      <c r="WT386"/>
      <c r="WU386"/>
      <c r="WV386"/>
      <c r="WW386"/>
      <c r="WX386"/>
      <c r="WY386"/>
      <c r="WZ386"/>
      <c r="XA386"/>
      <c r="XB386"/>
      <c r="XC386"/>
      <c r="XD386"/>
      <c r="XE386"/>
      <c r="XF386"/>
      <c r="XG386"/>
      <c r="XH386"/>
      <c r="XI386"/>
      <c r="XJ386"/>
      <c r="XK386"/>
      <c r="XL386"/>
      <c r="XM386"/>
      <c r="XN386"/>
      <c r="XO386"/>
      <c r="XP386"/>
      <c r="XQ386"/>
      <c r="XR386"/>
      <c r="XS386"/>
      <c r="XT386"/>
      <c r="XU386"/>
      <c r="XV386"/>
      <c r="XW386"/>
      <c r="XX386"/>
      <c r="XY386"/>
      <c r="XZ386"/>
      <c r="YA386"/>
      <c r="YB386"/>
      <c r="YC386"/>
      <c r="YD386"/>
      <c r="YE386"/>
      <c r="YF386"/>
      <c r="YG386"/>
      <c r="YH386"/>
      <c r="YI386"/>
      <c r="YJ386"/>
      <c r="YK386"/>
      <c r="YL386"/>
      <c r="YM386"/>
      <c r="YN386"/>
      <c r="YO386"/>
      <c r="YP386"/>
      <c r="YQ386"/>
      <c r="YR386"/>
      <c r="YS386"/>
      <c r="YT386"/>
      <c r="YU386"/>
      <c r="YV386"/>
      <c r="YW386"/>
      <c r="YX386"/>
      <c r="YY386"/>
      <c r="YZ386"/>
      <c r="ZA386"/>
      <c r="ZB386"/>
      <c r="ZC386"/>
      <c r="ZD386"/>
      <c r="ZE386"/>
      <c r="ZF386"/>
      <c r="ZG386"/>
      <c r="ZH386"/>
      <c r="ZI386"/>
      <c r="ZJ386"/>
      <c r="ZK386"/>
      <c r="ZL386"/>
      <c r="ZM386"/>
      <c r="ZN386"/>
      <c r="ZO386"/>
      <c r="ZP386"/>
      <c r="ZQ386"/>
      <c r="ZR386"/>
      <c r="ZS386"/>
      <c r="ZT386"/>
      <c r="ZU386"/>
      <c r="ZV386"/>
      <c r="ZW386"/>
      <c r="ZX386"/>
      <c r="ZY386"/>
      <c r="ZZ386"/>
    </row>
    <row r="387" spans="1:702" s="18" customFormat="1">
      <c r="A387" s="16" t="s">
        <v>68</v>
      </c>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c r="KT387"/>
      <c r="KU387"/>
      <c r="KV387"/>
      <c r="KW387"/>
      <c r="KX387"/>
      <c r="KY387"/>
      <c r="KZ387"/>
      <c r="LA387"/>
      <c r="LB387"/>
      <c r="LC387"/>
      <c r="LD387"/>
      <c r="LE387"/>
      <c r="LF387"/>
      <c r="LG387"/>
      <c r="LH387"/>
      <c r="LI387"/>
      <c r="LJ387"/>
      <c r="LK387"/>
      <c r="LL387"/>
      <c r="LM387"/>
      <c r="LN387"/>
      <c r="LO387"/>
      <c r="LP387"/>
      <c r="LQ387"/>
      <c r="LR387"/>
      <c r="LS387"/>
      <c r="LT387"/>
      <c r="LU387"/>
      <c r="LV387"/>
      <c r="LW387"/>
      <c r="LX387"/>
      <c r="LY387"/>
      <c r="LZ387"/>
      <c r="MA387"/>
      <c r="MB387"/>
      <c r="MC387"/>
      <c r="MD387"/>
      <c r="ME387"/>
      <c r="MF387"/>
      <c r="MG387"/>
      <c r="MH387"/>
      <c r="MI387"/>
      <c r="MJ387"/>
      <c r="MK387"/>
      <c r="ML387"/>
      <c r="MM387"/>
      <c r="MN387"/>
      <c r="MO387"/>
      <c r="MP387"/>
      <c r="MQ387"/>
      <c r="MR387"/>
      <c r="MS387"/>
      <c r="MT387"/>
      <c r="MU387"/>
      <c r="MV387"/>
      <c r="MW387"/>
      <c r="MX387"/>
      <c r="MY387"/>
      <c r="MZ387"/>
      <c r="NA387"/>
      <c r="NB387"/>
      <c r="NC387"/>
      <c r="ND387"/>
      <c r="NE387"/>
      <c r="NF387"/>
      <c r="NG387"/>
      <c r="NH387"/>
      <c r="NI387"/>
      <c r="NJ387"/>
      <c r="NK387"/>
      <c r="NL387"/>
      <c r="NM387"/>
      <c r="NN387"/>
      <c r="NO387"/>
      <c r="NP387"/>
      <c r="NQ387"/>
      <c r="NR387"/>
      <c r="NS387"/>
      <c r="NT387"/>
      <c r="NU387"/>
      <c r="NV387"/>
      <c r="NW387"/>
      <c r="NX387"/>
      <c r="NY387"/>
      <c r="NZ387"/>
      <c r="OA387"/>
      <c r="OB387"/>
      <c r="OC387"/>
      <c r="OD387"/>
      <c r="OE387"/>
      <c r="OF387"/>
      <c r="OG387"/>
      <c r="OH387"/>
      <c r="OI387"/>
      <c r="OJ387"/>
      <c r="OK387"/>
      <c r="OL387"/>
      <c r="OM387"/>
      <c r="ON387"/>
      <c r="OO387"/>
      <c r="OP387"/>
      <c r="OQ387"/>
      <c r="OR387"/>
      <c r="OS387"/>
      <c r="OT387"/>
      <c r="OU387"/>
      <c r="OV387"/>
      <c r="OW387"/>
      <c r="OX387"/>
      <c r="OY387"/>
      <c r="OZ387"/>
      <c r="PA387"/>
      <c r="PB387"/>
      <c r="PC387"/>
      <c r="PD387"/>
      <c r="PE387"/>
      <c r="PF387"/>
      <c r="PG387"/>
      <c r="PH387"/>
      <c r="PI387"/>
      <c r="PJ387"/>
      <c r="PK387"/>
      <c r="PL387"/>
      <c r="PM387"/>
      <c r="PN387"/>
      <c r="PO387"/>
      <c r="PP387"/>
      <c r="PQ387"/>
      <c r="PR387"/>
      <c r="PS387"/>
      <c r="PT387"/>
      <c r="PU387"/>
      <c r="PV387"/>
      <c r="PW387"/>
      <c r="PX387"/>
      <c r="PY387"/>
      <c r="PZ387"/>
      <c r="QA387"/>
      <c r="QB387"/>
      <c r="QC387"/>
      <c r="QD387"/>
      <c r="QE387"/>
      <c r="QF387"/>
      <c r="QG387"/>
      <c r="QH387"/>
      <c r="QI387"/>
      <c r="QJ387"/>
      <c r="QK387"/>
      <c r="QL387"/>
      <c r="QM387"/>
      <c r="QN387"/>
      <c r="QO387"/>
      <c r="QP387"/>
      <c r="QQ387"/>
      <c r="QR387"/>
      <c r="QS387"/>
      <c r="QT387"/>
      <c r="QU387"/>
      <c r="QV387"/>
      <c r="QW387"/>
      <c r="QX387"/>
      <c r="QY387"/>
      <c r="QZ387"/>
      <c r="RA387"/>
      <c r="RB387"/>
      <c r="RC387"/>
      <c r="RD387"/>
      <c r="RE387"/>
      <c r="RF387"/>
      <c r="RG387"/>
      <c r="RH387"/>
      <c r="RI387"/>
      <c r="RJ387"/>
      <c r="RK387"/>
      <c r="RL387"/>
      <c r="RM387"/>
      <c r="RN387"/>
      <c r="RO387"/>
      <c r="RP387"/>
      <c r="RQ387"/>
      <c r="RR387"/>
      <c r="RS387"/>
      <c r="RT387"/>
      <c r="RU387"/>
      <c r="RV387"/>
      <c r="RW387"/>
      <c r="RX387"/>
      <c r="RY387"/>
      <c r="RZ387"/>
      <c r="SA387"/>
      <c r="SB387"/>
      <c r="SC387"/>
      <c r="SD387"/>
      <c r="SE387"/>
      <c r="SF387"/>
      <c r="SG387"/>
      <c r="SH387"/>
      <c r="SI387"/>
      <c r="SJ387"/>
      <c r="SK387"/>
      <c r="SL387"/>
      <c r="SM387"/>
      <c r="SN387"/>
      <c r="SO387"/>
      <c r="SP387"/>
      <c r="SQ387"/>
      <c r="SR387"/>
      <c r="SS387"/>
      <c r="ST387"/>
      <c r="SU387"/>
      <c r="SV387"/>
      <c r="SW387"/>
      <c r="SX387"/>
      <c r="SY387"/>
      <c r="SZ387"/>
      <c r="TA387"/>
      <c r="TB387"/>
      <c r="TC387"/>
      <c r="TD387"/>
      <c r="TE387"/>
      <c r="TF387"/>
      <c r="TG387"/>
      <c r="TH387"/>
      <c r="TI387"/>
      <c r="TJ387"/>
      <c r="TK387"/>
      <c r="TL387"/>
      <c r="TM387"/>
      <c r="TN387"/>
      <c r="TO387"/>
      <c r="TP387"/>
      <c r="TQ387"/>
      <c r="TR387"/>
      <c r="TS387"/>
      <c r="TT387"/>
      <c r="TU387"/>
      <c r="TV387"/>
      <c r="TW387"/>
      <c r="TX387"/>
      <c r="TY387"/>
      <c r="TZ387"/>
      <c r="UA387"/>
      <c r="UB387"/>
      <c r="UC387"/>
      <c r="UD387"/>
      <c r="UE387"/>
      <c r="UF387"/>
      <c r="UG387"/>
      <c r="UH387"/>
      <c r="UI387"/>
      <c r="UJ387"/>
      <c r="UK387"/>
      <c r="UL387"/>
      <c r="UM387"/>
      <c r="UN387"/>
      <c r="UO387"/>
      <c r="UP387"/>
      <c r="UQ387"/>
      <c r="UR387"/>
      <c r="US387"/>
      <c r="UT387"/>
      <c r="UU387"/>
      <c r="UV387"/>
      <c r="UW387"/>
      <c r="UX387"/>
      <c r="UY387"/>
      <c r="UZ387"/>
      <c r="VA387"/>
      <c r="VB387"/>
      <c r="VC387"/>
      <c r="VD387"/>
      <c r="VE387"/>
      <c r="VF387"/>
      <c r="VG387"/>
      <c r="VH387"/>
      <c r="VI387"/>
      <c r="VJ387"/>
      <c r="VK387"/>
      <c r="VL387"/>
      <c r="VM387"/>
      <c r="VN387"/>
      <c r="VO387"/>
      <c r="VP387"/>
      <c r="VQ387"/>
      <c r="VR387"/>
      <c r="VS387"/>
      <c r="VT387"/>
      <c r="VU387"/>
      <c r="VV387"/>
      <c r="VW387"/>
      <c r="VX387"/>
      <c r="VY387"/>
      <c r="VZ387"/>
      <c r="WA387"/>
      <c r="WB387"/>
      <c r="WC387"/>
      <c r="WD387"/>
      <c r="WE387"/>
      <c r="WF387"/>
      <c r="WG387"/>
      <c r="WH387"/>
      <c r="WI387"/>
      <c r="WJ387"/>
      <c r="WK387"/>
      <c r="WL387"/>
      <c r="WM387"/>
      <c r="WN387"/>
      <c r="WO387"/>
      <c r="WP387"/>
      <c r="WQ387"/>
      <c r="WR387"/>
      <c r="WS387"/>
      <c r="WT387"/>
      <c r="WU387"/>
      <c r="WV387"/>
      <c r="WW387"/>
      <c r="WX387"/>
      <c r="WY387"/>
      <c r="WZ387"/>
      <c r="XA387"/>
      <c r="XB387"/>
      <c r="XC387"/>
      <c r="XD387"/>
      <c r="XE387"/>
      <c r="XF387"/>
      <c r="XG387"/>
      <c r="XH387"/>
      <c r="XI387"/>
      <c r="XJ387"/>
      <c r="XK387"/>
      <c r="XL387"/>
      <c r="XM387"/>
      <c r="XN387"/>
      <c r="XO387"/>
      <c r="XP387"/>
      <c r="XQ387"/>
      <c r="XR387"/>
      <c r="XS387"/>
      <c r="XT387"/>
      <c r="XU387"/>
      <c r="XV387"/>
      <c r="XW387"/>
      <c r="XX387"/>
      <c r="XY387"/>
      <c r="XZ387"/>
      <c r="YA387"/>
      <c r="YB387"/>
      <c r="YC387"/>
      <c r="YD387"/>
      <c r="YE387"/>
      <c r="YF387"/>
      <c r="YG387"/>
      <c r="YH387"/>
      <c r="YI387"/>
      <c r="YJ387"/>
      <c r="YK387"/>
      <c r="YL387"/>
      <c r="YM387"/>
      <c r="YN387"/>
      <c r="YO387"/>
      <c r="YP387"/>
      <c r="YQ387"/>
      <c r="YR387"/>
      <c r="YS387"/>
      <c r="YT387"/>
      <c r="YU387"/>
      <c r="YV387"/>
      <c r="YW387"/>
      <c r="YX387"/>
      <c r="YY387"/>
      <c r="YZ387"/>
      <c r="ZA387"/>
      <c r="ZB387"/>
      <c r="ZC387"/>
      <c r="ZD387"/>
      <c r="ZE387"/>
      <c r="ZF387"/>
      <c r="ZG387"/>
      <c r="ZH387"/>
      <c r="ZI387"/>
      <c r="ZJ387"/>
      <c r="ZK387"/>
      <c r="ZL387"/>
      <c r="ZM387"/>
      <c r="ZN387"/>
      <c r="ZO387"/>
      <c r="ZP387"/>
      <c r="ZQ387"/>
      <c r="ZR387"/>
      <c r="ZS387"/>
      <c r="ZT387"/>
      <c r="ZU387"/>
      <c r="ZV387"/>
      <c r="ZW387"/>
      <c r="ZX387"/>
      <c r="ZY387"/>
      <c r="ZZ387"/>
    </row>
    <row r="388" spans="1:702" s="18" customFormat="1">
      <c r="A388" s="16" t="s">
        <v>69</v>
      </c>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c r="KT388"/>
      <c r="KU388"/>
      <c r="KV388"/>
      <c r="KW388"/>
      <c r="KX388"/>
      <c r="KY388"/>
      <c r="KZ388"/>
      <c r="LA388"/>
      <c r="LB388"/>
      <c r="LC388"/>
      <c r="LD388"/>
      <c r="LE388"/>
      <c r="LF388"/>
      <c r="LG388"/>
      <c r="LH388"/>
      <c r="LI388"/>
      <c r="LJ388"/>
      <c r="LK388"/>
      <c r="LL388"/>
      <c r="LM388"/>
      <c r="LN388"/>
      <c r="LO388"/>
      <c r="LP388"/>
      <c r="LQ388"/>
      <c r="LR388"/>
      <c r="LS388"/>
      <c r="LT388"/>
      <c r="LU388"/>
      <c r="LV388"/>
      <c r="LW388"/>
      <c r="LX388"/>
      <c r="LY388"/>
      <c r="LZ388"/>
      <c r="MA388"/>
      <c r="MB388"/>
      <c r="MC388"/>
      <c r="MD388"/>
      <c r="ME388"/>
      <c r="MF388"/>
      <c r="MG388"/>
      <c r="MH388"/>
      <c r="MI388"/>
      <c r="MJ388"/>
      <c r="MK388"/>
      <c r="ML388"/>
      <c r="MM388"/>
      <c r="MN388"/>
      <c r="MO388"/>
      <c r="MP388"/>
      <c r="MQ388"/>
      <c r="MR388"/>
      <c r="MS388"/>
      <c r="MT388"/>
      <c r="MU388"/>
      <c r="MV388"/>
      <c r="MW388"/>
      <c r="MX388"/>
      <c r="MY388"/>
      <c r="MZ388"/>
      <c r="NA388"/>
      <c r="NB388"/>
      <c r="NC388"/>
      <c r="ND388"/>
      <c r="NE388"/>
      <c r="NF388"/>
      <c r="NG388"/>
      <c r="NH388"/>
      <c r="NI388"/>
      <c r="NJ388"/>
      <c r="NK388"/>
      <c r="NL388"/>
      <c r="NM388"/>
      <c r="NN388"/>
      <c r="NO388"/>
      <c r="NP388"/>
      <c r="NQ388"/>
      <c r="NR388"/>
      <c r="NS388"/>
      <c r="NT388"/>
      <c r="NU388"/>
      <c r="NV388"/>
      <c r="NW388"/>
      <c r="NX388"/>
      <c r="NY388"/>
      <c r="NZ388"/>
      <c r="OA388"/>
      <c r="OB388"/>
      <c r="OC388"/>
      <c r="OD388"/>
      <c r="OE388"/>
      <c r="OF388"/>
      <c r="OG388"/>
      <c r="OH388"/>
      <c r="OI388"/>
      <c r="OJ388"/>
      <c r="OK388"/>
      <c r="OL388"/>
      <c r="OM388"/>
      <c r="ON388"/>
      <c r="OO388"/>
      <c r="OP388"/>
      <c r="OQ388"/>
      <c r="OR388"/>
      <c r="OS388"/>
      <c r="OT388"/>
      <c r="OU388"/>
      <c r="OV388"/>
      <c r="OW388"/>
      <c r="OX388"/>
      <c r="OY388"/>
      <c r="OZ388"/>
      <c r="PA388"/>
      <c r="PB388"/>
      <c r="PC388"/>
      <c r="PD388"/>
      <c r="PE388"/>
      <c r="PF388"/>
      <c r="PG388"/>
      <c r="PH388"/>
      <c r="PI388"/>
      <c r="PJ388"/>
      <c r="PK388"/>
      <c r="PL388"/>
      <c r="PM388"/>
      <c r="PN388"/>
      <c r="PO388"/>
      <c r="PP388"/>
      <c r="PQ388"/>
      <c r="PR388"/>
      <c r="PS388"/>
      <c r="PT388"/>
      <c r="PU388"/>
      <c r="PV388"/>
      <c r="PW388"/>
      <c r="PX388"/>
      <c r="PY388"/>
      <c r="PZ388"/>
      <c r="QA388"/>
      <c r="QB388"/>
      <c r="QC388"/>
      <c r="QD388"/>
      <c r="QE388"/>
      <c r="QF388"/>
      <c r="QG388"/>
      <c r="QH388"/>
      <c r="QI388"/>
      <c r="QJ388"/>
      <c r="QK388"/>
      <c r="QL388"/>
      <c r="QM388"/>
      <c r="QN388"/>
      <c r="QO388"/>
      <c r="QP388"/>
      <c r="QQ388"/>
      <c r="QR388"/>
      <c r="QS388"/>
      <c r="QT388"/>
      <c r="QU388"/>
      <c r="QV388"/>
      <c r="QW388"/>
      <c r="QX388"/>
      <c r="QY388"/>
      <c r="QZ388"/>
      <c r="RA388"/>
      <c r="RB388"/>
      <c r="RC388"/>
      <c r="RD388"/>
      <c r="RE388"/>
      <c r="RF388"/>
      <c r="RG388"/>
      <c r="RH388"/>
      <c r="RI388"/>
      <c r="RJ388"/>
      <c r="RK388"/>
      <c r="RL388"/>
      <c r="RM388"/>
      <c r="RN388"/>
      <c r="RO388"/>
      <c r="RP388"/>
      <c r="RQ388"/>
      <c r="RR388"/>
      <c r="RS388"/>
      <c r="RT388"/>
      <c r="RU388"/>
      <c r="RV388"/>
      <c r="RW388"/>
      <c r="RX388"/>
      <c r="RY388"/>
      <c r="RZ388"/>
      <c r="SA388"/>
      <c r="SB388"/>
      <c r="SC388"/>
      <c r="SD388"/>
      <c r="SE388"/>
      <c r="SF388"/>
      <c r="SG388"/>
      <c r="SH388"/>
      <c r="SI388"/>
      <c r="SJ388"/>
      <c r="SK388"/>
      <c r="SL388"/>
      <c r="SM388"/>
      <c r="SN388"/>
      <c r="SO388"/>
      <c r="SP388"/>
      <c r="SQ388"/>
      <c r="SR388"/>
      <c r="SS388"/>
      <c r="ST388"/>
      <c r="SU388"/>
      <c r="SV388"/>
      <c r="SW388"/>
      <c r="SX388"/>
      <c r="SY388"/>
      <c r="SZ388"/>
      <c r="TA388"/>
      <c r="TB388"/>
      <c r="TC388"/>
      <c r="TD388"/>
      <c r="TE388"/>
      <c r="TF388"/>
      <c r="TG388"/>
      <c r="TH388"/>
      <c r="TI388"/>
      <c r="TJ388"/>
      <c r="TK388"/>
      <c r="TL388"/>
      <c r="TM388"/>
      <c r="TN388"/>
      <c r="TO388"/>
      <c r="TP388"/>
      <c r="TQ388"/>
      <c r="TR388"/>
      <c r="TS388"/>
      <c r="TT388"/>
      <c r="TU388"/>
      <c r="TV388"/>
      <c r="TW388"/>
      <c r="TX388"/>
      <c r="TY388"/>
      <c r="TZ388"/>
      <c r="UA388"/>
      <c r="UB388"/>
      <c r="UC388"/>
      <c r="UD388"/>
      <c r="UE388"/>
      <c r="UF388"/>
      <c r="UG388"/>
      <c r="UH388"/>
      <c r="UI388"/>
      <c r="UJ388"/>
      <c r="UK388"/>
      <c r="UL388"/>
      <c r="UM388"/>
      <c r="UN388"/>
      <c r="UO388"/>
      <c r="UP388"/>
      <c r="UQ388"/>
      <c r="UR388"/>
      <c r="US388"/>
      <c r="UT388"/>
      <c r="UU388"/>
      <c r="UV388"/>
      <c r="UW388"/>
      <c r="UX388"/>
      <c r="UY388"/>
      <c r="UZ388"/>
      <c r="VA388"/>
      <c r="VB388"/>
      <c r="VC388"/>
      <c r="VD388"/>
      <c r="VE388"/>
      <c r="VF388"/>
      <c r="VG388"/>
      <c r="VH388"/>
      <c r="VI388"/>
      <c r="VJ388"/>
      <c r="VK388"/>
      <c r="VL388"/>
      <c r="VM388"/>
      <c r="VN388"/>
      <c r="VO388"/>
      <c r="VP388"/>
      <c r="VQ388"/>
      <c r="VR388"/>
      <c r="VS388"/>
      <c r="VT388"/>
      <c r="VU388"/>
      <c r="VV388"/>
      <c r="VW388"/>
      <c r="VX388"/>
      <c r="VY388"/>
      <c r="VZ388"/>
      <c r="WA388"/>
      <c r="WB388"/>
      <c r="WC388"/>
      <c r="WD388"/>
      <c r="WE388"/>
      <c r="WF388"/>
      <c r="WG388"/>
      <c r="WH388"/>
      <c r="WI388"/>
      <c r="WJ388"/>
      <c r="WK388"/>
      <c r="WL388"/>
      <c r="WM388"/>
      <c r="WN388"/>
      <c r="WO388"/>
      <c r="WP388"/>
      <c r="WQ388"/>
      <c r="WR388"/>
      <c r="WS388"/>
      <c r="WT388"/>
      <c r="WU388"/>
      <c r="WV388"/>
      <c r="WW388"/>
      <c r="WX388"/>
      <c r="WY388"/>
      <c r="WZ388"/>
      <c r="XA388"/>
      <c r="XB388"/>
      <c r="XC388"/>
      <c r="XD388"/>
      <c r="XE388"/>
      <c r="XF388"/>
      <c r="XG388"/>
      <c r="XH388"/>
      <c r="XI388"/>
      <c r="XJ388"/>
      <c r="XK388"/>
      <c r="XL388"/>
      <c r="XM388"/>
      <c r="XN388"/>
      <c r="XO388"/>
      <c r="XP388"/>
      <c r="XQ388"/>
      <c r="XR388"/>
      <c r="XS388"/>
      <c r="XT388"/>
      <c r="XU388"/>
      <c r="XV388"/>
      <c r="XW388"/>
      <c r="XX388"/>
      <c r="XY388"/>
      <c r="XZ388"/>
      <c r="YA388"/>
      <c r="YB388"/>
      <c r="YC388"/>
      <c r="YD388"/>
      <c r="YE388"/>
      <c r="YF388"/>
      <c r="YG388"/>
      <c r="YH388"/>
      <c r="YI388"/>
      <c r="YJ388"/>
      <c r="YK388"/>
      <c r="YL388"/>
      <c r="YM388"/>
      <c r="YN388"/>
      <c r="YO388"/>
      <c r="YP388"/>
      <c r="YQ388"/>
      <c r="YR388"/>
      <c r="YS388"/>
      <c r="YT388"/>
      <c r="YU388"/>
      <c r="YV388"/>
      <c r="YW388"/>
      <c r="YX388"/>
      <c r="YY388"/>
      <c r="YZ388"/>
      <c r="ZA388"/>
      <c r="ZB388"/>
      <c r="ZC388"/>
      <c r="ZD388"/>
      <c r="ZE388"/>
      <c r="ZF388"/>
      <c r="ZG388"/>
      <c r="ZH388"/>
      <c r="ZI388"/>
      <c r="ZJ388"/>
      <c r="ZK388"/>
      <c r="ZL388"/>
      <c r="ZM388"/>
      <c r="ZN388"/>
      <c r="ZO388"/>
      <c r="ZP388"/>
      <c r="ZQ388"/>
      <c r="ZR388"/>
      <c r="ZS388"/>
      <c r="ZT388"/>
      <c r="ZU388"/>
      <c r="ZV388"/>
      <c r="ZW388"/>
      <c r="ZX388"/>
      <c r="ZY388"/>
      <c r="ZZ388"/>
    </row>
    <row r="389" spans="1:702" s="18" customFormat="1">
      <c r="A389" s="16" t="s">
        <v>189</v>
      </c>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c r="KT389"/>
      <c r="KU389"/>
      <c r="KV389"/>
      <c r="KW389"/>
      <c r="KX389"/>
      <c r="KY389"/>
      <c r="KZ389"/>
      <c r="LA389"/>
      <c r="LB389"/>
      <c r="LC389"/>
      <c r="LD389"/>
      <c r="LE389"/>
      <c r="LF389"/>
      <c r="LG389"/>
      <c r="LH389"/>
      <c r="LI389"/>
      <c r="LJ389"/>
      <c r="LK389"/>
      <c r="LL389"/>
      <c r="LM389"/>
      <c r="LN389"/>
      <c r="LO389"/>
      <c r="LP389"/>
      <c r="LQ389"/>
      <c r="LR389"/>
      <c r="LS389"/>
      <c r="LT389"/>
      <c r="LU389"/>
      <c r="LV389"/>
      <c r="LW389"/>
      <c r="LX389"/>
      <c r="LY389"/>
      <c r="LZ389"/>
      <c r="MA389"/>
      <c r="MB389"/>
      <c r="MC389"/>
      <c r="MD389"/>
      <c r="ME389"/>
      <c r="MF389"/>
      <c r="MG389"/>
      <c r="MH389"/>
      <c r="MI389"/>
      <c r="MJ389"/>
      <c r="MK389"/>
      <c r="ML389"/>
      <c r="MM389"/>
      <c r="MN389"/>
      <c r="MO389"/>
      <c r="MP389"/>
      <c r="MQ389"/>
      <c r="MR389"/>
      <c r="MS389"/>
      <c r="MT389"/>
      <c r="MU389"/>
      <c r="MV389"/>
      <c r="MW389"/>
      <c r="MX389"/>
      <c r="MY389"/>
      <c r="MZ389"/>
      <c r="NA389"/>
      <c r="NB389"/>
      <c r="NC389"/>
      <c r="ND389"/>
      <c r="NE389"/>
      <c r="NF389"/>
      <c r="NG389"/>
      <c r="NH389"/>
      <c r="NI389"/>
      <c r="NJ389"/>
      <c r="NK389"/>
      <c r="NL389"/>
      <c r="NM389"/>
      <c r="NN389"/>
      <c r="NO389"/>
      <c r="NP389"/>
      <c r="NQ389"/>
      <c r="NR389"/>
      <c r="NS389"/>
      <c r="NT389"/>
      <c r="NU389"/>
      <c r="NV389"/>
      <c r="NW389"/>
      <c r="NX389"/>
      <c r="NY389"/>
      <c r="NZ389"/>
      <c r="OA389"/>
      <c r="OB389"/>
      <c r="OC389"/>
      <c r="OD389"/>
      <c r="OE389"/>
      <c r="OF389"/>
      <c r="OG389"/>
      <c r="OH389"/>
      <c r="OI389"/>
      <c r="OJ389"/>
      <c r="OK389"/>
      <c r="OL389"/>
      <c r="OM389"/>
      <c r="ON389"/>
      <c r="OO389"/>
      <c r="OP389"/>
      <c r="OQ389"/>
      <c r="OR389"/>
      <c r="OS389"/>
      <c r="OT389"/>
      <c r="OU389"/>
      <c r="OV389"/>
      <c r="OW389"/>
      <c r="OX389"/>
      <c r="OY389"/>
      <c r="OZ389"/>
      <c r="PA389"/>
      <c r="PB389"/>
      <c r="PC389"/>
      <c r="PD389"/>
      <c r="PE389"/>
      <c r="PF389"/>
      <c r="PG389"/>
      <c r="PH389"/>
      <c r="PI389"/>
      <c r="PJ389"/>
      <c r="PK389"/>
      <c r="PL389"/>
      <c r="PM389"/>
      <c r="PN389"/>
      <c r="PO389"/>
      <c r="PP389"/>
      <c r="PQ389"/>
      <c r="PR389"/>
      <c r="PS389"/>
      <c r="PT389"/>
      <c r="PU389"/>
      <c r="PV389"/>
      <c r="PW389"/>
      <c r="PX389"/>
      <c r="PY389"/>
      <c r="PZ389"/>
      <c r="QA389"/>
      <c r="QB389"/>
      <c r="QC389"/>
      <c r="QD389"/>
      <c r="QE389"/>
      <c r="QF389"/>
      <c r="QG389"/>
      <c r="QH389"/>
      <c r="QI389"/>
      <c r="QJ389"/>
      <c r="QK389"/>
      <c r="QL389"/>
      <c r="QM389"/>
      <c r="QN389"/>
      <c r="QO389"/>
      <c r="QP389"/>
      <c r="QQ389"/>
      <c r="QR389"/>
      <c r="QS389"/>
      <c r="QT389"/>
      <c r="QU389"/>
      <c r="QV389"/>
      <c r="QW389"/>
      <c r="QX389"/>
      <c r="QY389"/>
      <c r="QZ389"/>
      <c r="RA389"/>
      <c r="RB389"/>
      <c r="RC389"/>
      <c r="RD389"/>
      <c r="RE389"/>
      <c r="RF389"/>
      <c r="RG389"/>
      <c r="RH389"/>
      <c r="RI389"/>
      <c r="RJ389"/>
      <c r="RK389"/>
      <c r="RL389"/>
      <c r="RM389"/>
      <c r="RN389"/>
      <c r="RO389"/>
      <c r="RP389"/>
      <c r="RQ389"/>
      <c r="RR389"/>
      <c r="RS389"/>
      <c r="RT389"/>
      <c r="RU389"/>
      <c r="RV389"/>
      <c r="RW389"/>
      <c r="RX389"/>
      <c r="RY389"/>
      <c r="RZ389"/>
      <c r="SA389"/>
      <c r="SB389"/>
      <c r="SC389"/>
      <c r="SD389"/>
      <c r="SE389"/>
      <c r="SF389"/>
      <c r="SG389"/>
      <c r="SH389"/>
      <c r="SI389"/>
      <c r="SJ389"/>
      <c r="SK389"/>
      <c r="SL389"/>
      <c r="SM389"/>
      <c r="SN389"/>
      <c r="SO389"/>
      <c r="SP389"/>
      <c r="SQ389"/>
      <c r="SR389"/>
      <c r="SS389"/>
      <c r="ST389"/>
      <c r="SU389"/>
      <c r="SV389"/>
      <c r="SW389"/>
      <c r="SX389"/>
      <c r="SY389"/>
      <c r="SZ389"/>
      <c r="TA389"/>
      <c r="TB389"/>
      <c r="TC389"/>
      <c r="TD389"/>
      <c r="TE389"/>
      <c r="TF389"/>
      <c r="TG389"/>
      <c r="TH389"/>
      <c r="TI389"/>
      <c r="TJ389"/>
      <c r="TK389"/>
      <c r="TL389"/>
      <c r="TM389"/>
      <c r="TN389"/>
      <c r="TO389"/>
      <c r="TP389"/>
      <c r="TQ389"/>
      <c r="TR389"/>
      <c r="TS389"/>
      <c r="TT389"/>
      <c r="TU389"/>
      <c r="TV389"/>
      <c r="TW389"/>
      <c r="TX389"/>
      <c r="TY389"/>
      <c r="TZ389"/>
      <c r="UA389"/>
      <c r="UB389"/>
      <c r="UC389"/>
      <c r="UD389"/>
      <c r="UE389"/>
      <c r="UF389"/>
      <c r="UG389"/>
      <c r="UH389"/>
      <c r="UI389"/>
      <c r="UJ389"/>
      <c r="UK389"/>
      <c r="UL389"/>
      <c r="UM389"/>
      <c r="UN389"/>
      <c r="UO389"/>
      <c r="UP389"/>
      <c r="UQ389"/>
      <c r="UR389"/>
      <c r="US389"/>
      <c r="UT389"/>
      <c r="UU389"/>
      <c r="UV389"/>
      <c r="UW389"/>
      <c r="UX389"/>
      <c r="UY389"/>
      <c r="UZ389"/>
      <c r="VA389"/>
      <c r="VB389"/>
      <c r="VC389"/>
      <c r="VD389"/>
      <c r="VE389"/>
      <c r="VF389"/>
      <c r="VG389"/>
      <c r="VH389"/>
      <c r="VI389"/>
      <c r="VJ389"/>
      <c r="VK389"/>
      <c r="VL389"/>
      <c r="VM389"/>
      <c r="VN389"/>
      <c r="VO389"/>
      <c r="VP389"/>
      <c r="VQ389"/>
      <c r="VR389"/>
      <c r="VS389"/>
      <c r="VT389"/>
      <c r="VU389"/>
      <c r="VV389"/>
      <c r="VW389"/>
      <c r="VX389"/>
      <c r="VY389"/>
      <c r="VZ389"/>
      <c r="WA389"/>
      <c r="WB389"/>
      <c r="WC389"/>
      <c r="WD389"/>
      <c r="WE389"/>
      <c r="WF389"/>
      <c r="WG389"/>
      <c r="WH389"/>
      <c r="WI389"/>
      <c r="WJ389"/>
      <c r="WK389"/>
      <c r="WL389"/>
      <c r="WM389"/>
      <c r="WN389"/>
      <c r="WO389"/>
      <c r="WP389"/>
      <c r="WQ389"/>
      <c r="WR389"/>
      <c r="WS389"/>
      <c r="WT389"/>
      <c r="WU389"/>
      <c r="WV389"/>
      <c r="WW389"/>
      <c r="WX389"/>
      <c r="WY389"/>
      <c r="WZ389"/>
      <c r="XA389"/>
      <c r="XB389"/>
      <c r="XC389"/>
      <c r="XD389"/>
      <c r="XE389"/>
      <c r="XF389"/>
      <c r="XG389"/>
      <c r="XH389"/>
      <c r="XI389"/>
      <c r="XJ389"/>
      <c r="XK389"/>
      <c r="XL389"/>
      <c r="XM389"/>
      <c r="XN389"/>
      <c r="XO389"/>
      <c r="XP389"/>
      <c r="XQ389"/>
      <c r="XR389"/>
      <c r="XS389"/>
      <c r="XT389"/>
      <c r="XU389"/>
      <c r="XV389"/>
      <c r="XW389"/>
      <c r="XX389"/>
      <c r="XY389"/>
      <c r="XZ389"/>
      <c r="YA389"/>
      <c r="YB389"/>
      <c r="YC389"/>
      <c r="YD389"/>
      <c r="YE389"/>
      <c r="YF389"/>
      <c r="YG389"/>
      <c r="YH389"/>
      <c r="YI389"/>
      <c r="YJ389"/>
      <c r="YK389"/>
      <c r="YL389"/>
      <c r="YM389"/>
      <c r="YN389"/>
      <c r="YO389"/>
      <c r="YP389"/>
      <c r="YQ389"/>
      <c r="YR389"/>
      <c r="YS389"/>
      <c r="YT389"/>
      <c r="YU389"/>
      <c r="YV389"/>
      <c r="YW389"/>
      <c r="YX389"/>
      <c r="YY389"/>
      <c r="YZ389"/>
      <c r="ZA389"/>
      <c r="ZB389"/>
      <c r="ZC389"/>
      <c r="ZD389"/>
      <c r="ZE389"/>
      <c r="ZF389"/>
      <c r="ZG389"/>
      <c r="ZH389"/>
      <c r="ZI389"/>
      <c r="ZJ389"/>
      <c r="ZK389"/>
      <c r="ZL389"/>
      <c r="ZM389"/>
      <c r="ZN389"/>
      <c r="ZO389"/>
      <c r="ZP389"/>
      <c r="ZQ389"/>
      <c r="ZR389"/>
      <c r="ZS389"/>
      <c r="ZT389"/>
      <c r="ZU389"/>
      <c r="ZV389"/>
      <c r="ZW389"/>
      <c r="ZX389"/>
      <c r="ZY389"/>
      <c r="ZZ389"/>
    </row>
    <row r="390" spans="1:702" s="18" customFormat="1">
      <c r="A390" s="63" t="s">
        <v>326</v>
      </c>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c r="KT390"/>
      <c r="KU390"/>
      <c r="KV390"/>
      <c r="KW390"/>
      <c r="KX390"/>
      <c r="KY390"/>
      <c r="KZ390"/>
      <c r="LA390"/>
      <c r="LB390"/>
      <c r="LC390"/>
      <c r="LD390"/>
      <c r="LE390"/>
      <c r="LF390"/>
      <c r="LG390"/>
      <c r="LH390"/>
      <c r="LI390"/>
      <c r="LJ390"/>
      <c r="LK390"/>
      <c r="LL390"/>
      <c r="LM390"/>
      <c r="LN390"/>
      <c r="LO390"/>
      <c r="LP390"/>
      <c r="LQ390"/>
      <c r="LR390"/>
      <c r="LS390"/>
      <c r="LT390"/>
      <c r="LU390"/>
      <c r="LV390"/>
      <c r="LW390"/>
      <c r="LX390"/>
      <c r="LY390"/>
      <c r="LZ390"/>
      <c r="MA390"/>
      <c r="MB390"/>
      <c r="MC390"/>
      <c r="MD390"/>
      <c r="ME390"/>
      <c r="MF390"/>
      <c r="MG390"/>
      <c r="MH390"/>
      <c r="MI390"/>
      <c r="MJ390"/>
      <c r="MK390"/>
      <c r="ML390"/>
      <c r="MM390"/>
      <c r="MN390"/>
      <c r="MO390"/>
      <c r="MP390"/>
      <c r="MQ390"/>
      <c r="MR390"/>
      <c r="MS390"/>
      <c r="MT390"/>
      <c r="MU390"/>
      <c r="MV390"/>
      <c r="MW390"/>
      <c r="MX390"/>
      <c r="MY390"/>
      <c r="MZ390"/>
      <c r="NA390"/>
      <c r="NB390"/>
      <c r="NC390"/>
      <c r="ND390"/>
      <c r="NE390"/>
      <c r="NF390"/>
      <c r="NG390"/>
      <c r="NH390"/>
      <c r="NI390"/>
      <c r="NJ390"/>
      <c r="NK390"/>
      <c r="NL390"/>
      <c r="NM390"/>
      <c r="NN390"/>
      <c r="NO390"/>
      <c r="NP390"/>
      <c r="NQ390"/>
      <c r="NR390"/>
      <c r="NS390"/>
      <c r="NT390"/>
      <c r="NU390"/>
      <c r="NV390"/>
      <c r="NW390"/>
      <c r="NX390"/>
      <c r="NY390"/>
      <c r="NZ390"/>
      <c r="OA390"/>
      <c r="OB390"/>
      <c r="OC390"/>
      <c r="OD390"/>
      <c r="OE390"/>
      <c r="OF390"/>
      <c r="OG390"/>
      <c r="OH390"/>
      <c r="OI390"/>
      <c r="OJ390"/>
      <c r="OK390"/>
      <c r="OL390"/>
      <c r="OM390"/>
      <c r="ON390"/>
      <c r="OO390"/>
      <c r="OP390"/>
      <c r="OQ390"/>
      <c r="OR390"/>
      <c r="OS390"/>
      <c r="OT390"/>
      <c r="OU390"/>
      <c r="OV390"/>
      <c r="OW390"/>
      <c r="OX390"/>
      <c r="OY390"/>
      <c r="OZ390"/>
      <c r="PA390"/>
      <c r="PB390"/>
      <c r="PC390"/>
      <c r="PD390"/>
      <c r="PE390"/>
      <c r="PF390"/>
      <c r="PG390"/>
      <c r="PH390"/>
      <c r="PI390"/>
      <c r="PJ390"/>
      <c r="PK390"/>
      <c r="PL390"/>
      <c r="PM390"/>
      <c r="PN390"/>
      <c r="PO390"/>
      <c r="PP390"/>
      <c r="PQ390"/>
      <c r="PR390"/>
      <c r="PS390"/>
      <c r="PT390"/>
      <c r="PU390"/>
      <c r="PV390"/>
      <c r="PW390"/>
      <c r="PX390"/>
      <c r="PY390"/>
      <c r="PZ390"/>
      <c r="QA390"/>
      <c r="QB390"/>
      <c r="QC390"/>
      <c r="QD390"/>
      <c r="QE390"/>
      <c r="QF390"/>
      <c r="QG390"/>
      <c r="QH390"/>
      <c r="QI390"/>
      <c r="QJ390"/>
      <c r="QK390"/>
      <c r="QL390"/>
      <c r="QM390"/>
      <c r="QN390"/>
      <c r="QO390"/>
      <c r="QP390"/>
      <c r="QQ390"/>
      <c r="QR390"/>
      <c r="QS390"/>
      <c r="QT390"/>
      <c r="QU390"/>
      <c r="QV390"/>
      <c r="QW390"/>
      <c r="QX390"/>
      <c r="QY390"/>
      <c r="QZ390"/>
      <c r="RA390"/>
      <c r="RB390"/>
      <c r="RC390"/>
      <c r="RD390"/>
      <c r="RE390"/>
      <c r="RF390"/>
      <c r="RG390"/>
      <c r="RH390"/>
      <c r="RI390"/>
      <c r="RJ390"/>
      <c r="RK390"/>
      <c r="RL390"/>
      <c r="RM390"/>
      <c r="RN390"/>
      <c r="RO390"/>
      <c r="RP390"/>
      <c r="RQ390"/>
      <c r="RR390"/>
      <c r="RS390"/>
      <c r="RT390"/>
      <c r="RU390"/>
      <c r="RV390"/>
      <c r="RW390"/>
      <c r="RX390"/>
      <c r="RY390"/>
      <c r="RZ390"/>
      <c r="SA390"/>
      <c r="SB390"/>
      <c r="SC390"/>
      <c r="SD390"/>
      <c r="SE390"/>
      <c r="SF390"/>
      <c r="SG390"/>
      <c r="SH390"/>
      <c r="SI390"/>
      <c r="SJ390"/>
      <c r="SK390"/>
      <c r="SL390"/>
      <c r="SM390"/>
      <c r="SN390"/>
      <c r="SO390"/>
      <c r="SP390"/>
      <c r="SQ390"/>
      <c r="SR390"/>
      <c r="SS390"/>
      <c r="ST390"/>
      <c r="SU390"/>
      <c r="SV390"/>
      <c r="SW390"/>
      <c r="SX390"/>
      <c r="SY390"/>
      <c r="SZ390"/>
      <c r="TA390"/>
      <c r="TB390"/>
      <c r="TC390"/>
      <c r="TD390"/>
      <c r="TE390"/>
      <c r="TF390"/>
      <c r="TG390"/>
      <c r="TH390"/>
      <c r="TI390"/>
      <c r="TJ390"/>
      <c r="TK390"/>
      <c r="TL390"/>
      <c r="TM390"/>
      <c r="TN390"/>
      <c r="TO390"/>
      <c r="TP390"/>
      <c r="TQ390"/>
      <c r="TR390"/>
      <c r="TS390"/>
      <c r="TT390"/>
      <c r="TU390"/>
      <c r="TV390"/>
      <c r="TW390"/>
      <c r="TX390"/>
      <c r="TY390"/>
      <c r="TZ390"/>
      <c r="UA390"/>
      <c r="UB390"/>
      <c r="UC390"/>
      <c r="UD390"/>
      <c r="UE390"/>
      <c r="UF390"/>
      <c r="UG390"/>
      <c r="UH390"/>
      <c r="UI390"/>
      <c r="UJ390"/>
      <c r="UK390"/>
      <c r="UL390"/>
      <c r="UM390"/>
      <c r="UN390"/>
      <c r="UO390"/>
      <c r="UP390"/>
      <c r="UQ390"/>
      <c r="UR390"/>
      <c r="US390"/>
      <c r="UT390"/>
      <c r="UU390"/>
      <c r="UV390"/>
      <c r="UW390"/>
      <c r="UX390"/>
      <c r="UY390"/>
      <c r="UZ390"/>
      <c r="VA390"/>
      <c r="VB390"/>
      <c r="VC390"/>
      <c r="VD390"/>
      <c r="VE390"/>
      <c r="VF390"/>
      <c r="VG390"/>
      <c r="VH390"/>
      <c r="VI390"/>
      <c r="VJ390"/>
      <c r="VK390"/>
      <c r="VL390"/>
      <c r="VM390"/>
      <c r="VN390"/>
      <c r="VO390"/>
      <c r="VP390"/>
      <c r="VQ390"/>
      <c r="VR390"/>
      <c r="VS390"/>
      <c r="VT390"/>
      <c r="VU390"/>
      <c r="VV390"/>
      <c r="VW390"/>
      <c r="VX390"/>
      <c r="VY390"/>
      <c r="VZ390"/>
      <c r="WA390"/>
      <c r="WB390"/>
      <c r="WC390"/>
      <c r="WD390"/>
      <c r="WE390"/>
      <c r="WF390"/>
      <c r="WG390"/>
      <c r="WH390"/>
      <c r="WI390"/>
      <c r="WJ390"/>
      <c r="WK390"/>
      <c r="WL390"/>
      <c r="WM390"/>
      <c r="WN390"/>
      <c r="WO390"/>
      <c r="WP390"/>
      <c r="WQ390"/>
      <c r="WR390"/>
      <c r="WS390"/>
      <c r="WT390"/>
      <c r="WU390"/>
      <c r="WV390"/>
      <c r="WW390"/>
      <c r="WX390"/>
      <c r="WY390"/>
      <c r="WZ390"/>
      <c r="XA390"/>
      <c r="XB390"/>
      <c r="XC390"/>
      <c r="XD390"/>
      <c r="XE390"/>
      <c r="XF390"/>
      <c r="XG390"/>
      <c r="XH390"/>
      <c r="XI390"/>
      <c r="XJ390"/>
      <c r="XK390"/>
      <c r="XL390"/>
      <c r="XM390"/>
      <c r="XN390"/>
      <c r="XO390"/>
      <c r="XP390"/>
      <c r="XQ390"/>
      <c r="XR390"/>
      <c r="XS390"/>
      <c r="XT390"/>
      <c r="XU390"/>
      <c r="XV390"/>
      <c r="XW390"/>
      <c r="XX390"/>
      <c r="XY390"/>
      <c r="XZ390"/>
      <c r="YA390"/>
      <c r="YB390"/>
      <c r="YC390"/>
      <c r="YD390"/>
      <c r="YE390"/>
      <c r="YF390"/>
      <c r="YG390"/>
      <c r="YH390"/>
      <c r="YI390"/>
      <c r="YJ390"/>
      <c r="YK390"/>
      <c r="YL390"/>
      <c r="YM390"/>
      <c r="YN390"/>
      <c r="YO390"/>
      <c r="YP390"/>
      <c r="YQ390"/>
      <c r="YR390"/>
      <c r="YS390"/>
      <c r="YT390"/>
      <c r="YU390"/>
      <c r="YV390"/>
      <c r="YW390"/>
      <c r="YX390"/>
      <c r="YY390"/>
      <c r="YZ390"/>
      <c r="ZA390"/>
      <c r="ZB390"/>
      <c r="ZC390"/>
      <c r="ZD390"/>
      <c r="ZE390"/>
      <c r="ZF390"/>
      <c r="ZG390"/>
      <c r="ZH390"/>
      <c r="ZI390"/>
      <c r="ZJ390"/>
      <c r="ZK390"/>
      <c r="ZL390"/>
      <c r="ZM390"/>
      <c r="ZN390"/>
      <c r="ZO390"/>
      <c r="ZP390"/>
      <c r="ZQ390"/>
      <c r="ZR390"/>
      <c r="ZS390"/>
      <c r="ZT390"/>
      <c r="ZU390"/>
      <c r="ZV390"/>
      <c r="ZW390"/>
      <c r="ZX390"/>
      <c r="ZY390"/>
      <c r="ZZ390"/>
    </row>
    <row r="391" spans="1:702" s="18" customFormat="1">
      <c r="A391" s="149" t="s">
        <v>327</v>
      </c>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c r="KT391"/>
      <c r="KU391"/>
      <c r="KV391"/>
      <c r="KW391"/>
      <c r="KX391"/>
      <c r="KY391"/>
      <c r="KZ391"/>
      <c r="LA391"/>
      <c r="LB391"/>
      <c r="LC391"/>
      <c r="LD391"/>
      <c r="LE391"/>
      <c r="LF391"/>
      <c r="LG391"/>
      <c r="LH391"/>
      <c r="LI391"/>
      <c r="LJ391"/>
      <c r="LK391"/>
      <c r="LL391"/>
      <c r="LM391"/>
      <c r="LN391"/>
      <c r="LO391"/>
      <c r="LP391"/>
      <c r="LQ391"/>
      <c r="LR391"/>
      <c r="LS391"/>
      <c r="LT391"/>
      <c r="LU391"/>
      <c r="LV391"/>
      <c r="LW391"/>
      <c r="LX391"/>
      <c r="LY391"/>
      <c r="LZ391"/>
      <c r="MA391"/>
      <c r="MB391"/>
      <c r="MC391"/>
      <c r="MD391"/>
      <c r="ME391"/>
      <c r="MF391"/>
      <c r="MG391"/>
      <c r="MH391"/>
      <c r="MI391"/>
      <c r="MJ391"/>
      <c r="MK391"/>
      <c r="ML391"/>
      <c r="MM391"/>
      <c r="MN391"/>
      <c r="MO391"/>
      <c r="MP391"/>
      <c r="MQ391"/>
      <c r="MR391"/>
      <c r="MS391"/>
      <c r="MT391"/>
      <c r="MU391"/>
      <c r="MV391"/>
      <c r="MW391"/>
      <c r="MX391"/>
      <c r="MY391"/>
      <c r="MZ391"/>
      <c r="NA391"/>
      <c r="NB391"/>
      <c r="NC391"/>
      <c r="ND391"/>
      <c r="NE391"/>
      <c r="NF391"/>
      <c r="NG391"/>
      <c r="NH391"/>
      <c r="NI391"/>
      <c r="NJ391"/>
      <c r="NK391"/>
      <c r="NL391"/>
      <c r="NM391"/>
      <c r="NN391"/>
      <c r="NO391"/>
      <c r="NP391"/>
      <c r="NQ391"/>
      <c r="NR391"/>
      <c r="NS391"/>
      <c r="NT391"/>
      <c r="NU391"/>
      <c r="NV391"/>
      <c r="NW391"/>
      <c r="NX391"/>
      <c r="NY391"/>
      <c r="NZ391"/>
      <c r="OA391"/>
      <c r="OB391"/>
      <c r="OC391"/>
      <c r="OD391"/>
      <c r="OE391"/>
      <c r="OF391"/>
      <c r="OG391"/>
      <c r="OH391"/>
      <c r="OI391"/>
      <c r="OJ391"/>
      <c r="OK391"/>
      <c r="OL391"/>
      <c r="OM391"/>
      <c r="ON391"/>
      <c r="OO391"/>
      <c r="OP391"/>
      <c r="OQ391"/>
      <c r="OR391"/>
      <c r="OS391"/>
      <c r="OT391"/>
      <c r="OU391"/>
      <c r="OV391"/>
      <c r="OW391"/>
      <c r="OX391"/>
      <c r="OY391"/>
      <c r="OZ391"/>
      <c r="PA391"/>
      <c r="PB391"/>
      <c r="PC391"/>
      <c r="PD391"/>
      <c r="PE391"/>
      <c r="PF391"/>
      <c r="PG391"/>
      <c r="PH391"/>
      <c r="PI391"/>
      <c r="PJ391"/>
      <c r="PK391"/>
      <c r="PL391"/>
      <c r="PM391"/>
      <c r="PN391"/>
      <c r="PO391"/>
      <c r="PP391"/>
      <c r="PQ391"/>
      <c r="PR391"/>
      <c r="PS391"/>
      <c r="PT391"/>
      <c r="PU391"/>
      <c r="PV391"/>
      <c r="PW391"/>
      <c r="PX391"/>
      <c r="PY391"/>
      <c r="PZ391"/>
      <c r="QA391"/>
      <c r="QB391"/>
      <c r="QC391"/>
      <c r="QD391"/>
      <c r="QE391"/>
      <c r="QF391"/>
      <c r="QG391"/>
      <c r="QH391"/>
      <c r="QI391"/>
      <c r="QJ391"/>
      <c r="QK391"/>
      <c r="QL391"/>
      <c r="QM391"/>
      <c r="QN391"/>
      <c r="QO391"/>
      <c r="QP391"/>
      <c r="QQ391"/>
      <c r="QR391"/>
      <c r="QS391"/>
      <c r="QT391"/>
      <c r="QU391"/>
      <c r="QV391"/>
      <c r="QW391"/>
      <c r="QX391"/>
      <c r="QY391"/>
      <c r="QZ391"/>
      <c r="RA391"/>
      <c r="RB391"/>
      <c r="RC391"/>
      <c r="RD391"/>
      <c r="RE391"/>
      <c r="RF391"/>
      <c r="RG391"/>
      <c r="RH391"/>
      <c r="RI391"/>
      <c r="RJ391"/>
      <c r="RK391"/>
      <c r="RL391"/>
      <c r="RM391"/>
      <c r="RN391"/>
      <c r="RO391"/>
      <c r="RP391"/>
      <c r="RQ391"/>
      <c r="RR391"/>
      <c r="RS391"/>
      <c r="RT391"/>
      <c r="RU391"/>
      <c r="RV391"/>
      <c r="RW391"/>
      <c r="RX391"/>
      <c r="RY391"/>
      <c r="RZ391"/>
      <c r="SA391"/>
      <c r="SB391"/>
      <c r="SC391"/>
      <c r="SD391"/>
      <c r="SE391"/>
      <c r="SF391"/>
      <c r="SG391"/>
      <c r="SH391"/>
      <c r="SI391"/>
      <c r="SJ391"/>
      <c r="SK391"/>
      <c r="SL391"/>
      <c r="SM391"/>
      <c r="SN391"/>
      <c r="SO391"/>
      <c r="SP391"/>
      <c r="SQ391"/>
      <c r="SR391"/>
      <c r="SS391"/>
      <c r="ST391"/>
      <c r="SU391"/>
      <c r="SV391"/>
      <c r="SW391"/>
      <c r="SX391"/>
      <c r="SY391"/>
      <c r="SZ391"/>
      <c r="TA391"/>
      <c r="TB391"/>
      <c r="TC391"/>
      <c r="TD391"/>
      <c r="TE391"/>
      <c r="TF391"/>
      <c r="TG391"/>
      <c r="TH391"/>
      <c r="TI391"/>
      <c r="TJ391"/>
      <c r="TK391"/>
      <c r="TL391"/>
      <c r="TM391"/>
      <c r="TN391"/>
      <c r="TO391"/>
      <c r="TP391"/>
      <c r="TQ391"/>
      <c r="TR391"/>
      <c r="TS391"/>
      <c r="TT391"/>
      <c r="TU391"/>
      <c r="TV391"/>
      <c r="TW391"/>
      <c r="TX391"/>
      <c r="TY391"/>
      <c r="TZ391"/>
      <c r="UA391"/>
      <c r="UB391"/>
      <c r="UC391"/>
      <c r="UD391"/>
      <c r="UE391"/>
      <c r="UF391"/>
      <c r="UG391"/>
      <c r="UH391"/>
      <c r="UI391"/>
      <c r="UJ391"/>
      <c r="UK391"/>
      <c r="UL391"/>
      <c r="UM391"/>
      <c r="UN391"/>
      <c r="UO391"/>
      <c r="UP391"/>
      <c r="UQ391"/>
      <c r="UR391"/>
      <c r="US391"/>
      <c r="UT391"/>
      <c r="UU391"/>
      <c r="UV391"/>
      <c r="UW391"/>
      <c r="UX391"/>
      <c r="UY391"/>
      <c r="UZ391"/>
      <c r="VA391"/>
      <c r="VB391"/>
      <c r="VC391"/>
      <c r="VD391"/>
      <c r="VE391"/>
      <c r="VF391"/>
      <c r="VG391"/>
      <c r="VH391"/>
      <c r="VI391"/>
      <c r="VJ391"/>
      <c r="VK391"/>
      <c r="VL391"/>
      <c r="VM391"/>
      <c r="VN391"/>
      <c r="VO391"/>
      <c r="VP391"/>
      <c r="VQ391"/>
      <c r="VR391"/>
      <c r="VS391"/>
      <c r="VT391"/>
      <c r="VU391"/>
      <c r="VV391"/>
      <c r="VW391"/>
      <c r="VX391"/>
      <c r="VY391"/>
      <c r="VZ391"/>
      <c r="WA391"/>
      <c r="WB391"/>
      <c r="WC391"/>
      <c r="WD391"/>
      <c r="WE391"/>
      <c r="WF391"/>
      <c r="WG391"/>
      <c r="WH391"/>
      <c r="WI391"/>
      <c r="WJ391"/>
      <c r="WK391"/>
      <c r="WL391"/>
      <c r="WM391"/>
      <c r="WN391"/>
      <c r="WO391"/>
      <c r="WP391"/>
      <c r="WQ391"/>
      <c r="WR391"/>
      <c r="WS391"/>
      <c r="WT391"/>
      <c r="WU391"/>
      <c r="WV391"/>
      <c r="WW391"/>
      <c r="WX391"/>
      <c r="WY391"/>
      <c r="WZ391"/>
      <c r="XA391"/>
      <c r="XB391"/>
      <c r="XC391"/>
      <c r="XD391"/>
      <c r="XE391"/>
      <c r="XF391"/>
      <c r="XG391"/>
      <c r="XH391"/>
      <c r="XI391"/>
      <c r="XJ391"/>
      <c r="XK391"/>
      <c r="XL391"/>
      <c r="XM391"/>
      <c r="XN391"/>
      <c r="XO391"/>
      <c r="XP391"/>
      <c r="XQ391"/>
      <c r="XR391"/>
      <c r="XS391"/>
      <c r="XT391"/>
      <c r="XU391"/>
      <c r="XV391"/>
      <c r="XW391"/>
      <c r="XX391"/>
      <c r="XY391"/>
      <c r="XZ391"/>
      <c r="YA391"/>
      <c r="YB391"/>
      <c r="YC391"/>
      <c r="YD391"/>
      <c r="YE391"/>
      <c r="YF391"/>
      <c r="YG391"/>
      <c r="YH391"/>
      <c r="YI391"/>
      <c r="YJ391"/>
      <c r="YK391"/>
      <c r="YL391"/>
      <c r="YM391"/>
      <c r="YN391"/>
      <c r="YO391"/>
      <c r="YP391"/>
      <c r="YQ391"/>
      <c r="YR391"/>
      <c r="YS391"/>
      <c r="YT391"/>
      <c r="YU391"/>
      <c r="YV391"/>
      <c r="YW391"/>
      <c r="YX391"/>
      <c r="YY391"/>
      <c r="YZ391"/>
      <c r="ZA391"/>
      <c r="ZB391"/>
      <c r="ZC391"/>
      <c r="ZD391"/>
      <c r="ZE391"/>
      <c r="ZF391"/>
      <c r="ZG391"/>
      <c r="ZH391"/>
      <c r="ZI391"/>
      <c r="ZJ391"/>
      <c r="ZK391"/>
      <c r="ZL391"/>
      <c r="ZM391"/>
      <c r="ZN391"/>
      <c r="ZO391"/>
      <c r="ZP391"/>
      <c r="ZQ391"/>
      <c r="ZR391"/>
      <c r="ZS391"/>
      <c r="ZT391"/>
      <c r="ZU391"/>
      <c r="ZV391"/>
      <c r="ZW391"/>
      <c r="ZX391"/>
      <c r="ZY391"/>
      <c r="ZZ391"/>
    </row>
    <row r="392" spans="1:702" s="18" customFormat="1">
      <c r="A392" s="16" t="s">
        <v>175</v>
      </c>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c r="KT392"/>
      <c r="KU392"/>
      <c r="KV392"/>
      <c r="KW392"/>
      <c r="KX392"/>
      <c r="KY392"/>
      <c r="KZ392"/>
      <c r="LA392"/>
      <c r="LB392"/>
      <c r="LC392"/>
      <c r="LD392"/>
      <c r="LE392"/>
      <c r="LF392"/>
      <c r="LG392"/>
      <c r="LH392"/>
      <c r="LI392"/>
      <c r="LJ392"/>
      <c r="LK392"/>
      <c r="LL392"/>
      <c r="LM392"/>
      <c r="LN392"/>
      <c r="LO392"/>
      <c r="LP392"/>
      <c r="LQ392"/>
      <c r="LR392"/>
      <c r="LS392"/>
      <c r="LT392"/>
      <c r="LU392"/>
      <c r="LV392"/>
      <c r="LW392"/>
      <c r="LX392"/>
      <c r="LY392"/>
      <c r="LZ392"/>
      <c r="MA392"/>
      <c r="MB392"/>
      <c r="MC392"/>
      <c r="MD392"/>
      <c r="ME392"/>
      <c r="MF392"/>
      <c r="MG392"/>
      <c r="MH392"/>
      <c r="MI392"/>
      <c r="MJ392"/>
      <c r="MK392"/>
      <c r="ML392"/>
      <c r="MM392"/>
      <c r="MN392"/>
      <c r="MO392"/>
      <c r="MP392"/>
      <c r="MQ392"/>
      <c r="MR392"/>
      <c r="MS392"/>
      <c r="MT392"/>
      <c r="MU392"/>
      <c r="MV392"/>
      <c r="MW392"/>
      <c r="MX392"/>
      <c r="MY392"/>
      <c r="MZ392"/>
      <c r="NA392"/>
      <c r="NB392"/>
      <c r="NC392"/>
      <c r="ND392"/>
      <c r="NE392"/>
      <c r="NF392"/>
      <c r="NG392"/>
      <c r="NH392"/>
      <c r="NI392"/>
      <c r="NJ392"/>
      <c r="NK392"/>
      <c r="NL392"/>
      <c r="NM392"/>
      <c r="NN392"/>
      <c r="NO392"/>
      <c r="NP392"/>
      <c r="NQ392"/>
      <c r="NR392"/>
      <c r="NS392"/>
      <c r="NT392"/>
      <c r="NU392"/>
      <c r="NV392"/>
      <c r="NW392"/>
      <c r="NX392"/>
      <c r="NY392"/>
      <c r="NZ392"/>
      <c r="OA392"/>
      <c r="OB392"/>
      <c r="OC392"/>
      <c r="OD392"/>
      <c r="OE392"/>
      <c r="OF392"/>
      <c r="OG392"/>
      <c r="OH392"/>
      <c r="OI392"/>
      <c r="OJ392"/>
      <c r="OK392"/>
      <c r="OL392"/>
      <c r="OM392"/>
      <c r="ON392"/>
      <c r="OO392"/>
      <c r="OP392"/>
      <c r="OQ392"/>
      <c r="OR392"/>
      <c r="OS392"/>
      <c r="OT392"/>
      <c r="OU392"/>
      <c r="OV392"/>
      <c r="OW392"/>
      <c r="OX392"/>
      <c r="OY392"/>
      <c r="OZ392"/>
      <c r="PA392"/>
      <c r="PB392"/>
      <c r="PC392"/>
      <c r="PD392"/>
      <c r="PE392"/>
      <c r="PF392"/>
      <c r="PG392"/>
      <c r="PH392"/>
      <c r="PI392"/>
      <c r="PJ392"/>
      <c r="PK392"/>
      <c r="PL392"/>
      <c r="PM392"/>
      <c r="PN392"/>
      <c r="PO392"/>
      <c r="PP392"/>
      <c r="PQ392"/>
      <c r="PR392"/>
      <c r="PS392"/>
      <c r="PT392"/>
      <c r="PU392"/>
      <c r="PV392"/>
      <c r="PW392"/>
      <c r="PX392"/>
      <c r="PY392"/>
      <c r="PZ392"/>
      <c r="QA392"/>
      <c r="QB392"/>
      <c r="QC392"/>
      <c r="QD392"/>
      <c r="QE392"/>
      <c r="QF392"/>
      <c r="QG392"/>
      <c r="QH392"/>
      <c r="QI392"/>
      <c r="QJ392"/>
      <c r="QK392"/>
      <c r="QL392"/>
      <c r="QM392"/>
      <c r="QN392"/>
      <c r="QO392"/>
      <c r="QP392"/>
      <c r="QQ392"/>
      <c r="QR392"/>
      <c r="QS392"/>
      <c r="QT392"/>
      <c r="QU392"/>
      <c r="QV392"/>
      <c r="QW392"/>
      <c r="QX392"/>
      <c r="QY392"/>
      <c r="QZ392"/>
      <c r="RA392"/>
      <c r="RB392"/>
      <c r="RC392"/>
      <c r="RD392"/>
      <c r="RE392"/>
      <c r="RF392"/>
      <c r="RG392"/>
      <c r="RH392"/>
      <c r="RI392"/>
      <c r="RJ392"/>
      <c r="RK392"/>
      <c r="RL392"/>
      <c r="RM392"/>
      <c r="RN392"/>
      <c r="RO392"/>
      <c r="RP392"/>
      <c r="RQ392"/>
      <c r="RR392"/>
      <c r="RS392"/>
      <c r="RT392"/>
      <c r="RU392"/>
      <c r="RV392"/>
      <c r="RW392"/>
      <c r="RX392"/>
      <c r="RY392"/>
      <c r="RZ392"/>
      <c r="SA392"/>
      <c r="SB392"/>
      <c r="SC392"/>
      <c r="SD392"/>
      <c r="SE392"/>
      <c r="SF392"/>
      <c r="SG392"/>
      <c r="SH392"/>
      <c r="SI392"/>
      <c r="SJ392"/>
      <c r="SK392"/>
      <c r="SL392"/>
      <c r="SM392"/>
      <c r="SN392"/>
      <c r="SO392"/>
      <c r="SP392"/>
      <c r="SQ392"/>
      <c r="SR392"/>
      <c r="SS392"/>
      <c r="ST392"/>
      <c r="SU392"/>
      <c r="SV392"/>
      <c r="SW392"/>
      <c r="SX392"/>
      <c r="SY392"/>
      <c r="SZ392"/>
      <c r="TA392"/>
      <c r="TB392"/>
      <c r="TC392"/>
      <c r="TD392"/>
      <c r="TE392"/>
      <c r="TF392"/>
      <c r="TG392"/>
      <c r="TH392"/>
      <c r="TI392"/>
      <c r="TJ392"/>
      <c r="TK392"/>
      <c r="TL392"/>
      <c r="TM392"/>
      <c r="TN392"/>
      <c r="TO392"/>
      <c r="TP392"/>
      <c r="TQ392"/>
      <c r="TR392"/>
      <c r="TS392"/>
      <c r="TT392"/>
      <c r="TU392"/>
      <c r="TV392"/>
      <c r="TW392"/>
      <c r="TX392"/>
      <c r="TY392"/>
      <c r="TZ392"/>
      <c r="UA392"/>
      <c r="UB392"/>
      <c r="UC392"/>
      <c r="UD392"/>
      <c r="UE392"/>
      <c r="UF392"/>
      <c r="UG392"/>
      <c r="UH392"/>
      <c r="UI392"/>
      <c r="UJ392"/>
      <c r="UK392"/>
      <c r="UL392"/>
      <c r="UM392"/>
      <c r="UN392"/>
      <c r="UO392"/>
      <c r="UP392"/>
      <c r="UQ392"/>
      <c r="UR392"/>
      <c r="US392"/>
      <c r="UT392"/>
      <c r="UU392"/>
      <c r="UV392"/>
      <c r="UW392"/>
      <c r="UX392"/>
      <c r="UY392"/>
      <c r="UZ392"/>
      <c r="VA392"/>
      <c r="VB392"/>
      <c r="VC392"/>
      <c r="VD392"/>
      <c r="VE392"/>
      <c r="VF392"/>
      <c r="VG392"/>
      <c r="VH392"/>
      <c r="VI392"/>
      <c r="VJ392"/>
      <c r="VK392"/>
      <c r="VL392"/>
      <c r="VM392"/>
      <c r="VN392"/>
      <c r="VO392"/>
      <c r="VP392"/>
      <c r="VQ392"/>
      <c r="VR392"/>
      <c r="VS392"/>
      <c r="VT392"/>
      <c r="VU392"/>
      <c r="VV392"/>
      <c r="VW392"/>
      <c r="VX392"/>
      <c r="VY392"/>
      <c r="VZ392"/>
      <c r="WA392"/>
      <c r="WB392"/>
      <c r="WC392"/>
      <c r="WD392"/>
      <c r="WE392"/>
      <c r="WF392"/>
      <c r="WG392"/>
      <c r="WH392"/>
      <c r="WI392"/>
      <c r="WJ392"/>
      <c r="WK392"/>
      <c r="WL392"/>
      <c r="WM392"/>
      <c r="WN392"/>
      <c r="WO392"/>
      <c r="WP392"/>
      <c r="WQ392"/>
      <c r="WR392"/>
      <c r="WS392"/>
      <c r="WT392"/>
      <c r="WU392"/>
      <c r="WV392"/>
      <c r="WW392"/>
      <c r="WX392"/>
      <c r="WY392"/>
      <c r="WZ392"/>
      <c r="XA392"/>
      <c r="XB392"/>
      <c r="XC392"/>
      <c r="XD392"/>
      <c r="XE392"/>
      <c r="XF392"/>
      <c r="XG392"/>
      <c r="XH392"/>
      <c r="XI392"/>
      <c r="XJ392"/>
      <c r="XK392"/>
      <c r="XL392"/>
      <c r="XM392"/>
      <c r="XN392"/>
      <c r="XO392"/>
      <c r="XP392"/>
      <c r="XQ392"/>
      <c r="XR392"/>
      <c r="XS392"/>
      <c r="XT392"/>
      <c r="XU392"/>
      <c r="XV392"/>
      <c r="XW392"/>
      <c r="XX392"/>
      <c r="XY392"/>
      <c r="XZ392"/>
      <c r="YA392"/>
      <c r="YB392"/>
      <c r="YC392"/>
      <c r="YD392"/>
      <c r="YE392"/>
      <c r="YF392"/>
      <c r="YG392"/>
      <c r="YH392"/>
      <c r="YI392"/>
      <c r="YJ392"/>
      <c r="YK392"/>
      <c r="YL392"/>
      <c r="YM392"/>
      <c r="YN392"/>
      <c r="YO392"/>
      <c r="YP392"/>
      <c r="YQ392"/>
      <c r="YR392"/>
      <c r="YS392"/>
      <c r="YT392"/>
      <c r="YU392"/>
      <c r="YV392"/>
      <c r="YW392"/>
      <c r="YX392"/>
      <c r="YY392"/>
      <c r="YZ392"/>
      <c r="ZA392"/>
      <c r="ZB392"/>
      <c r="ZC392"/>
      <c r="ZD392"/>
      <c r="ZE392"/>
      <c r="ZF392"/>
      <c r="ZG392"/>
      <c r="ZH392"/>
      <c r="ZI392"/>
      <c r="ZJ392"/>
      <c r="ZK392"/>
      <c r="ZL392"/>
      <c r="ZM392"/>
      <c r="ZN392"/>
      <c r="ZO392"/>
      <c r="ZP392"/>
      <c r="ZQ392"/>
      <c r="ZR392"/>
      <c r="ZS392"/>
      <c r="ZT392"/>
      <c r="ZU392"/>
      <c r="ZV392"/>
      <c r="ZW392"/>
      <c r="ZX392"/>
      <c r="ZY392"/>
      <c r="ZZ392"/>
    </row>
    <row r="393" spans="1:702" s="18" customFormat="1">
      <c r="A393" s="16" t="s">
        <v>68</v>
      </c>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c r="KT393"/>
      <c r="KU393"/>
      <c r="KV393"/>
      <c r="KW393"/>
      <c r="KX393"/>
      <c r="KY393"/>
      <c r="KZ393"/>
      <c r="LA393"/>
      <c r="LB393"/>
      <c r="LC393"/>
      <c r="LD393"/>
      <c r="LE393"/>
      <c r="LF393"/>
      <c r="LG393"/>
      <c r="LH393"/>
      <c r="LI393"/>
      <c r="LJ393"/>
      <c r="LK393"/>
      <c r="LL393"/>
      <c r="LM393"/>
      <c r="LN393"/>
      <c r="LO393"/>
      <c r="LP393"/>
      <c r="LQ393"/>
      <c r="LR393"/>
      <c r="LS393"/>
      <c r="LT393"/>
      <c r="LU393"/>
      <c r="LV393"/>
      <c r="LW393"/>
      <c r="LX393"/>
      <c r="LY393"/>
      <c r="LZ393"/>
      <c r="MA393"/>
      <c r="MB393"/>
      <c r="MC393"/>
      <c r="MD393"/>
      <c r="ME393"/>
      <c r="MF393"/>
      <c r="MG393"/>
      <c r="MH393"/>
      <c r="MI393"/>
      <c r="MJ393"/>
      <c r="MK393"/>
      <c r="ML393"/>
      <c r="MM393"/>
      <c r="MN393"/>
      <c r="MO393"/>
      <c r="MP393"/>
      <c r="MQ393"/>
      <c r="MR393"/>
      <c r="MS393"/>
      <c r="MT393"/>
      <c r="MU393"/>
      <c r="MV393"/>
      <c r="MW393"/>
      <c r="MX393"/>
      <c r="MY393"/>
      <c r="MZ393"/>
      <c r="NA393"/>
      <c r="NB393"/>
      <c r="NC393"/>
      <c r="ND393"/>
      <c r="NE393"/>
      <c r="NF393"/>
      <c r="NG393"/>
      <c r="NH393"/>
      <c r="NI393"/>
      <c r="NJ393"/>
      <c r="NK393"/>
      <c r="NL393"/>
      <c r="NM393"/>
      <c r="NN393"/>
      <c r="NO393"/>
      <c r="NP393"/>
      <c r="NQ393"/>
      <c r="NR393"/>
      <c r="NS393"/>
      <c r="NT393"/>
      <c r="NU393"/>
      <c r="NV393"/>
      <c r="NW393"/>
      <c r="NX393"/>
      <c r="NY393"/>
      <c r="NZ393"/>
      <c r="OA393"/>
      <c r="OB393"/>
      <c r="OC393"/>
      <c r="OD393"/>
      <c r="OE393"/>
      <c r="OF393"/>
      <c r="OG393"/>
      <c r="OH393"/>
      <c r="OI393"/>
      <c r="OJ393"/>
      <c r="OK393"/>
      <c r="OL393"/>
      <c r="OM393"/>
      <c r="ON393"/>
      <c r="OO393"/>
      <c r="OP393"/>
      <c r="OQ393"/>
      <c r="OR393"/>
      <c r="OS393"/>
      <c r="OT393"/>
      <c r="OU393"/>
      <c r="OV393"/>
      <c r="OW393"/>
      <c r="OX393"/>
      <c r="OY393"/>
      <c r="OZ393"/>
      <c r="PA393"/>
      <c r="PB393"/>
      <c r="PC393"/>
      <c r="PD393"/>
      <c r="PE393"/>
      <c r="PF393"/>
      <c r="PG393"/>
      <c r="PH393"/>
      <c r="PI393"/>
      <c r="PJ393"/>
      <c r="PK393"/>
      <c r="PL393"/>
      <c r="PM393"/>
      <c r="PN393"/>
      <c r="PO393"/>
      <c r="PP393"/>
      <c r="PQ393"/>
      <c r="PR393"/>
      <c r="PS393"/>
      <c r="PT393"/>
      <c r="PU393"/>
      <c r="PV393"/>
      <c r="PW393"/>
      <c r="PX393"/>
      <c r="PY393"/>
      <c r="PZ393"/>
      <c r="QA393"/>
      <c r="QB393"/>
      <c r="QC393"/>
      <c r="QD393"/>
      <c r="QE393"/>
      <c r="QF393"/>
      <c r="QG393"/>
      <c r="QH393"/>
      <c r="QI393"/>
      <c r="QJ393"/>
      <c r="QK393"/>
      <c r="QL393"/>
      <c r="QM393"/>
      <c r="QN393"/>
      <c r="QO393"/>
      <c r="QP393"/>
      <c r="QQ393"/>
      <c r="QR393"/>
      <c r="QS393"/>
      <c r="QT393"/>
      <c r="QU393"/>
      <c r="QV393"/>
      <c r="QW393"/>
      <c r="QX393"/>
      <c r="QY393"/>
      <c r="QZ393"/>
      <c r="RA393"/>
      <c r="RB393"/>
      <c r="RC393"/>
      <c r="RD393"/>
      <c r="RE393"/>
      <c r="RF393"/>
      <c r="RG393"/>
      <c r="RH393"/>
      <c r="RI393"/>
      <c r="RJ393"/>
      <c r="RK393"/>
      <c r="RL393"/>
      <c r="RM393"/>
      <c r="RN393"/>
      <c r="RO393"/>
      <c r="RP393"/>
      <c r="RQ393"/>
      <c r="RR393"/>
      <c r="RS393"/>
      <c r="RT393"/>
      <c r="RU393"/>
      <c r="RV393"/>
      <c r="RW393"/>
      <c r="RX393"/>
      <c r="RY393"/>
      <c r="RZ393"/>
      <c r="SA393"/>
      <c r="SB393"/>
      <c r="SC393"/>
      <c r="SD393"/>
      <c r="SE393"/>
      <c r="SF393"/>
      <c r="SG393"/>
      <c r="SH393"/>
      <c r="SI393"/>
      <c r="SJ393"/>
      <c r="SK393"/>
      <c r="SL393"/>
      <c r="SM393"/>
      <c r="SN393"/>
      <c r="SO393"/>
      <c r="SP393"/>
      <c r="SQ393"/>
      <c r="SR393"/>
      <c r="SS393"/>
      <c r="ST393"/>
      <c r="SU393"/>
      <c r="SV393"/>
      <c r="SW393"/>
      <c r="SX393"/>
      <c r="SY393"/>
      <c r="SZ393"/>
      <c r="TA393"/>
      <c r="TB393"/>
      <c r="TC393"/>
      <c r="TD393"/>
      <c r="TE393"/>
      <c r="TF393"/>
      <c r="TG393"/>
      <c r="TH393"/>
      <c r="TI393"/>
      <c r="TJ393"/>
      <c r="TK393"/>
      <c r="TL393"/>
      <c r="TM393"/>
      <c r="TN393"/>
      <c r="TO393"/>
      <c r="TP393"/>
      <c r="TQ393"/>
      <c r="TR393"/>
      <c r="TS393"/>
      <c r="TT393"/>
      <c r="TU393"/>
      <c r="TV393"/>
      <c r="TW393"/>
      <c r="TX393"/>
      <c r="TY393"/>
      <c r="TZ393"/>
      <c r="UA393"/>
      <c r="UB393"/>
      <c r="UC393"/>
      <c r="UD393"/>
      <c r="UE393"/>
      <c r="UF393"/>
      <c r="UG393"/>
      <c r="UH393"/>
      <c r="UI393"/>
      <c r="UJ393"/>
      <c r="UK393"/>
      <c r="UL393"/>
      <c r="UM393"/>
      <c r="UN393"/>
      <c r="UO393"/>
      <c r="UP393"/>
      <c r="UQ393"/>
      <c r="UR393"/>
      <c r="US393"/>
      <c r="UT393"/>
      <c r="UU393"/>
      <c r="UV393"/>
      <c r="UW393"/>
      <c r="UX393"/>
      <c r="UY393"/>
      <c r="UZ393"/>
      <c r="VA393"/>
      <c r="VB393"/>
      <c r="VC393"/>
      <c r="VD393"/>
      <c r="VE393"/>
      <c r="VF393"/>
      <c r="VG393"/>
      <c r="VH393"/>
      <c r="VI393"/>
      <c r="VJ393"/>
      <c r="VK393"/>
      <c r="VL393"/>
      <c r="VM393"/>
      <c r="VN393"/>
      <c r="VO393"/>
      <c r="VP393"/>
      <c r="VQ393"/>
      <c r="VR393"/>
      <c r="VS393"/>
      <c r="VT393"/>
      <c r="VU393"/>
      <c r="VV393"/>
      <c r="VW393"/>
      <c r="VX393"/>
      <c r="VY393"/>
      <c r="VZ393"/>
      <c r="WA393"/>
      <c r="WB393"/>
      <c r="WC393"/>
      <c r="WD393"/>
      <c r="WE393"/>
      <c r="WF393"/>
      <c r="WG393"/>
      <c r="WH393"/>
      <c r="WI393"/>
      <c r="WJ393"/>
      <c r="WK393"/>
      <c r="WL393"/>
      <c r="WM393"/>
      <c r="WN393"/>
      <c r="WO393"/>
      <c r="WP393"/>
      <c r="WQ393"/>
      <c r="WR393"/>
      <c r="WS393"/>
      <c r="WT393"/>
      <c r="WU393"/>
      <c r="WV393"/>
      <c r="WW393"/>
      <c r="WX393"/>
      <c r="WY393"/>
      <c r="WZ393"/>
      <c r="XA393"/>
      <c r="XB393"/>
      <c r="XC393"/>
      <c r="XD393"/>
      <c r="XE393"/>
      <c r="XF393"/>
      <c r="XG393"/>
      <c r="XH393"/>
      <c r="XI393"/>
      <c r="XJ393"/>
      <c r="XK393"/>
      <c r="XL393"/>
      <c r="XM393"/>
      <c r="XN393"/>
      <c r="XO393"/>
      <c r="XP393"/>
      <c r="XQ393"/>
      <c r="XR393"/>
      <c r="XS393"/>
      <c r="XT393"/>
      <c r="XU393"/>
      <c r="XV393"/>
      <c r="XW393"/>
      <c r="XX393"/>
      <c r="XY393"/>
      <c r="XZ393"/>
      <c r="YA393"/>
      <c r="YB393"/>
      <c r="YC393"/>
      <c r="YD393"/>
      <c r="YE393"/>
      <c r="YF393"/>
      <c r="YG393"/>
      <c r="YH393"/>
      <c r="YI393"/>
      <c r="YJ393"/>
      <c r="YK393"/>
      <c r="YL393"/>
      <c r="YM393"/>
      <c r="YN393"/>
      <c r="YO393"/>
      <c r="YP393"/>
      <c r="YQ393"/>
      <c r="YR393"/>
      <c r="YS393"/>
      <c r="YT393"/>
      <c r="YU393"/>
      <c r="YV393"/>
      <c r="YW393"/>
      <c r="YX393"/>
      <c r="YY393"/>
      <c r="YZ393"/>
      <c r="ZA393"/>
      <c r="ZB393"/>
      <c r="ZC393"/>
      <c r="ZD393"/>
      <c r="ZE393"/>
      <c r="ZF393"/>
      <c r="ZG393"/>
      <c r="ZH393"/>
      <c r="ZI393"/>
      <c r="ZJ393"/>
      <c r="ZK393"/>
      <c r="ZL393"/>
      <c r="ZM393"/>
      <c r="ZN393"/>
      <c r="ZO393"/>
      <c r="ZP393"/>
      <c r="ZQ393"/>
      <c r="ZR393"/>
      <c r="ZS393"/>
      <c r="ZT393"/>
      <c r="ZU393"/>
      <c r="ZV393"/>
      <c r="ZW393"/>
      <c r="ZX393"/>
      <c r="ZY393"/>
      <c r="ZZ393"/>
    </row>
    <row r="394" spans="1:702" s="18" customFormat="1">
      <c r="A394" s="16" t="s">
        <v>69</v>
      </c>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c r="KT394"/>
      <c r="KU394"/>
      <c r="KV394"/>
      <c r="KW394"/>
      <c r="KX394"/>
      <c r="KY394"/>
      <c r="KZ394"/>
      <c r="LA394"/>
      <c r="LB394"/>
      <c r="LC394"/>
      <c r="LD394"/>
      <c r="LE394"/>
      <c r="LF394"/>
      <c r="LG394"/>
      <c r="LH394"/>
      <c r="LI394"/>
      <c r="LJ394"/>
      <c r="LK394"/>
      <c r="LL394"/>
      <c r="LM394"/>
      <c r="LN394"/>
      <c r="LO394"/>
      <c r="LP394"/>
      <c r="LQ394"/>
      <c r="LR394"/>
      <c r="LS394"/>
      <c r="LT394"/>
      <c r="LU394"/>
      <c r="LV394"/>
      <c r="LW394"/>
      <c r="LX394"/>
      <c r="LY394"/>
      <c r="LZ394"/>
      <c r="MA394"/>
      <c r="MB394"/>
      <c r="MC394"/>
      <c r="MD394"/>
      <c r="ME394"/>
      <c r="MF394"/>
      <c r="MG394"/>
      <c r="MH394"/>
      <c r="MI394"/>
      <c r="MJ394"/>
      <c r="MK394"/>
      <c r="ML394"/>
      <c r="MM394"/>
      <c r="MN394"/>
      <c r="MO394"/>
      <c r="MP394"/>
      <c r="MQ394"/>
      <c r="MR394"/>
      <c r="MS394"/>
      <c r="MT394"/>
      <c r="MU394"/>
      <c r="MV394"/>
      <c r="MW394"/>
      <c r="MX394"/>
      <c r="MY394"/>
      <c r="MZ394"/>
      <c r="NA394"/>
      <c r="NB394"/>
      <c r="NC394"/>
      <c r="ND394"/>
      <c r="NE394"/>
      <c r="NF394"/>
      <c r="NG394"/>
      <c r="NH394"/>
      <c r="NI394"/>
      <c r="NJ394"/>
      <c r="NK394"/>
      <c r="NL394"/>
      <c r="NM394"/>
      <c r="NN394"/>
      <c r="NO394"/>
      <c r="NP394"/>
      <c r="NQ394"/>
      <c r="NR394"/>
      <c r="NS394"/>
      <c r="NT394"/>
      <c r="NU394"/>
      <c r="NV394"/>
      <c r="NW394"/>
      <c r="NX394"/>
      <c r="NY394"/>
      <c r="NZ394"/>
      <c r="OA394"/>
      <c r="OB394"/>
      <c r="OC394"/>
      <c r="OD394"/>
      <c r="OE394"/>
      <c r="OF394"/>
      <c r="OG394"/>
      <c r="OH394"/>
      <c r="OI394"/>
      <c r="OJ394"/>
      <c r="OK394"/>
      <c r="OL394"/>
      <c r="OM394"/>
      <c r="ON394"/>
      <c r="OO394"/>
      <c r="OP394"/>
      <c r="OQ394"/>
      <c r="OR394"/>
      <c r="OS394"/>
      <c r="OT394"/>
      <c r="OU394"/>
      <c r="OV394"/>
      <c r="OW394"/>
      <c r="OX394"/>
      <c r="OY394"/>
      <c r="OZ394"/>
      <c r="PA394"/>
      <c r="PB394"/>
      <c r="PC394"/>
      <c r="PD394"/>
      <c r="PE394"/>
      <c r="PF394"/>
      <c r="PG394"/>
      <c r="PH394"/>
      <c r="PI394"/>
      <c r="PJ394"/>
      <c r="PK394"/>
      <c r="PL394"/>
      <c r="PM394"/>
      <c r="PN394"/>
      <c r="PO394"/>
      <c r="PP394"/>
      <c r="PQ394"/>
      <c r="PR394"/>
      <c r="PS394"/>
      <c r="PT394"/>
      <c r="PU394"/>
      <c r="PV394"/>
      <c r="PW394"/>
      <c r="PX394"/>
      <c r="PY394"/>
      <c r="PZ394"/>
      <c r="QA394"/>
      <c r="QB394"/>
      <c r="QC394"/>
      <c r="QD394"/>
      <c r="QE394"/>
      <c r="QF394"/>
      <c r="QG394"/>
      <c r="QH394"/>
      <c r="QI394"/>
      <c r="QJ394"/>
      <c r="QK394"/>
      <c r="QL394"/>
      <c r="QM394"/>
      <c r="QN394"/>
      <c r="QO394"/>
      <c r="QP394"/>
      <c r="QQ394"/>
      <c r="QR394"/>
      <c r="QS394"/>
      <c r="QT394"/>
      <c r="QU394"/>
      <c r="QV394"/>
      <c r="QW394"/>
      <c r="QX394"/>
      <c r="QY394"/>
      <c r="QZ394"/>
      <c r="RA394"/>
      <c r="RB394"/>
      <c r="RC394"/>
      <c r="RD394"/>
      <c r="RE394"/>
      <c r="RF394"/>
      <c r="RG394"/>
      <c r="RH394"/>
      <c r="RI394"/>
      <c r="RJ394"/>
      <c r="RK394"/>
      <c r="RL394"/>
      <c r="RM394"/>
      <c r="RN394"/>
      <c r="RO394"/>
      <c r="RP394"/>
      <c r="RQ394"/>
      <c r="RR394"/>
      <c r="RS394"/>
      <c r="RT394"/>
      <c r="RU394"/>
      <c r="RV394"/>
      <c r="RW394"/>
      <c r="RX394"/>
      <c r="RY394"/>
      <c r="RZ394"/>
      <c r="SA394"/>
      <c r="SB394"/>
      <c r="SC394"/>
      <c r="SD394"/>
      <c r="SE394"/>
      <c r="SF394"/>
      <c r="SG394"/>
      <c r="SH394"/>
      <c r="SI394"/>
      <c r="SJ394"/>
      <c r="SK394"/>
      <c r="SL394"/>
      <c r="SM394"/>
      <c r="SN394"/>
      <c r="SO394"/>
      <c r="SP394"/>
      <c r="SQ394"/>
      <c r="SR394"/>
      <c r="SS394"/>
      <c r="ST394"/>
      <c r="SU394"/>
      <c r="SV394"/>
      <c r="SW394"/>
      <c r="SX394"/>
      <c r="SY394"/>
      <c r="SZ394"/>
      <c r="TA394"/>
      <c r="TB394"/>
      <c r="TC394"/>
      <c r="TD394"/>
      <c r="TE394"/>
      <c r="TF394"/>
      <c r="TG394"/>
      <c r="TH394"/>
      <c r="TI394"/>
      <c r="TJ394"/>
      <c r="TK394"/>
      <c r="TL394"/>
      <c r="TM394"/>
      <c r="TN394"/>
      <c r="TO394"/>
      <c r="TP394"/>
      <c r="TQ394"/>
      <c r="TR394"/>
      <c r="TS394"/>
      <c r="TT394"/>
      <c r="TU394"/>
      <c r="TV394"/>
      <c r="TW394"/>
      <c r="TX394"/>
      <c r="TY394"/>
      <c r="TZ394"/>
      <c r="UA394"/>
      <c r="UB394"/>
      <c r="UC394"/>
      <c r="UD394"/>
      <c r="UE394"/>
      <c r="UF394"/>
      <c r="UG394"/>
      <c r="UH394"/>
      <c r="UI394"/>
      <c r="UJ394"/>
      <c r="UK394"/>
      <c r="UL394"/>
      <c r="UM394"/>
      <c r="UN394"/>
      <c r="UO394"/>
      <c r="UP394"/>
      <c r="UQ394"/>
      <c r="UR394"/>
      <c r="US394"/>
      <c r="UT394"/>
      <c r="UU394"/>
      <c r="UV394"/>
      <c r="UW394"/>
      <c r="UX394"/>
      <c r="UY394"/>
      <c r="UZ394"/>
      <c r="VA394"/>
      <c r="VB394"/>
      <c r="VC394"/>
      <c r="VD394"/>
      <c r="VE394"/>
      <c r="VF394"/>
      <c r="VG394"/>
      <c r="VH394"/>
      <c r="VI394"/>
      <c r="VJ394"/>
      <c r="VK394"/>
      <c r="VL394"/>
      <c r="VM394"/>
      <c r="VN394"/>
      <c r="VO394"/>
      <c r="VP394"/>
      <c r="VQ394"/>
      <c r="VR394"/>
      <c r="VS394"/>
      <c r="VT394"/>
      <c r="VU394"/>
      <c r="VV394"/>
      <c r="VW394"/>
      <c r="VX394"/>
      <c r="VY394"/>
      <c r="VZ394"/>
      <c r="WA394"/>
      <c r="WB394"/>
      <c r="WC394"/>
      <c r="WD394"/>
      <c r="WE394"/>
      <c r="WF394"/>
      <c r="WG394"/>
      <c r="WH394"/>
      <c r="WI394"/>
      <c r="WJ394"/>
      <c r="WK394"/>
      <c r="WL394"/>
      <c r="WM394"/>
      <c r="WN394"/>
      <c r="WO394"/>
      <c r="WP394"/>
      <c r="WQ394"/>
      <c r="WR394"/>
      <c r="WS394"/>
      <c r="WT394"/>
      <c r="WU394"/>
      <c r="WV394"/>
      <c r="WW394"/>
      <c r="WX394"/>
      <c r="WY394"/>
      <c r="WZ394"/>
      <c r="XA394"/>
      <c r="XB394"/>
      <c r="XC394"/>
      <c r="XD394"/>
      <c r="XE394"/>
      <c r="XF394"/>
      <c r="XG394"/>
      <c r="XH394"/>
      <c r="XI394"/>
      <c r="XJ394"/>
      <c r="XK394"/>
      <c r="XL394"/>
      <c r="XM394"/>
      <c r="XN394"/>
      <c r="XO394"/>
      <c r="XP394"/>
      <c r="XQ394"/>
      <c r="XR394"/>
      <c r="XS394"/>
      <c r="XT394"/>
      <c r="XU394"/>
      <c r="XV394"/>
      <c r="XW394"/>
      <c r="XX394"/>
      <c r="XY394"/>
      <c r="XZ394"/>
      <c r="YA394"/>
      <c r="YB394"/>
      <c r="YC394"/>
      <c r="YD394"/>
      <c r="YE394"/>
      <c r="YF394"/>
      <c r="YG394"/>
      <c r="YH394"/>
      <c r="YI394"/>
      <c r="YJ394"/>
      <c r="YK394"/>
      <c r="YL394"/>
      <c r="YM394"/>
      <c r="YN394"/>
      <c r="YO394"/>
      <c r="YP394"/>
      <c r="YQ394"/>
      <c r="YR394"/>
      <c r="YS394"/>
      <c r="YT394"/>
      <c r="YU394"/>
      <c r="YV394"/>
      <c r="YW394"/>
      <c r="YX394"/>
      <c r="YY394"/>
      <c r="YZ394"/>
      <c r="ZA394"/>
      <c r="ZB394"/>
      <c r="ZC394"/>
      <c r="ZD394"/>
      <c r="ZE394"/>
      <c r="ZF394"/>
      <c r="ZG394"/>
      <c r="ZH394"/>
      <c r="ZI394"/>
      <c r="ZJ394"/>
      <c r="ZK394"/>
      <c r="ZL394"/>
      <c r="ZM394"/>
      <c r="ZN394"/>
      <c r="ZO394"/>
      <c r="ZP394"/>
      <c r="ZQ394"/>
      <c r="ZR394"/>
      <c r="ZS394"/>
      <c r="ZT394"/>
      <c r="ZU394"/>
      <c r="ZV394"/>
      <c r="ZW394"/>
      <c r="ZX394"/>
      <c r="ZY394"/>
      <c r="ZZ394"/>
    </row>
    <row r="395" spans="1:702" s="18" customFormat="1">
      <c r="A395" s="16" t="s">
        <v>189</v>
      </c>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c r="KT395"/>
      <c r="KU395"/>
      <c r="KV395"/>
      <c r="KW395"/>
      <c r="KX395"/>
      <c r="KY395"/>
      <c r="KZ395"/>
      <c r="LA395"/>
      <c r="LB395"/>
      <c r="LC395"/>
      <c r="LD395"/>
      <c r="LE395"/>
      <c r="LF395"/>
      <c r="LG395"/>
      <c r="LH395"/>
      <c r="LI395"/>
      <c r="LJ395"/>
      <c r="LK395"/>
      <c r="LL395"/>
      <c r="LM395"/>
      <c r="LN395"/>
      <c r="LO395"/>
      <c r="LP395"/>
      <c r="LQ395"/>
      <c r="LR395"/>
      <c r="LS395"/>
      <c r="LT395"/>
      <c r="LU395"/>
      <c r="LV395"/>
      <c r="LW395"/>
      <c r="LX395"/>
      <c r="LY395"/>
      <c r="LZ395"/>
      <c r="MA395"/>
      <c r="MB395"/>
      <c r="MC395"/>
      <c r="MD395"/>
      <c r="ME395"/>
      <c r="MF395"/>
      <c r="MG395"/>
      <c r="MH395"/>
      <c r="MI395"/>
      <c r="MJ395"/>
      <c r="MK395"/>
      <c r="ML395"/>
      <c r="MM395"/>
      <c r="MN395"/>
      <c r="MO395"/>
      <c r="MP395"/>
      <c r="MQ395"/>
      <c r="MR395"/>
      <c r="MS395"/>
      <c r="MT395"/>
      <c r="MU395"/>
      <c r="MV395"/>
      <c r="MW395"/>
      <c r="MX395"/>
      <c r="MY395"/>
      <c r="MZ395"/>
      <c r="NA395"/>
      <c r="NB395"/>
      <c r="NC395"/>
      <c r="ND395"/>
      <c r="NE395"/>
      <c r="NF395"/>
      <c r="NG395"/>
      <c r="NH395"/>
      <c r="NI395"/>
      <c r="NJ395"/>
      <c r="NK395"/>
      <c r="NL395"/>
      <c r="NM395"/>
      <c r="NN395"/>
      <c r="NO395"/>
      <c r="NP395"/>
      <c r="NQ395"/>
      <c r="NR395"/>
      <c r="NS395"/>
      <c r="NT395"/>
      <c r="NU395"/>
      <c r="NV395"/>
      <c r="NW395"/>
      <c r="NX395"/>
      <c r="NY395"/>
      <c r="NZ395"/>
      <c r="OA395"/>
      <c r="OB395"/>
      <c r="OC395"/>
      <c r="OD395"/>
      <c r="OE395"/>
      <c r="OF395"/>
      <c r="OG395"/>
      <c r="OH395"/>
      <c r="OI395"/>
      <c r="OJ395"/>
      <c r="OK395"/>
      <c r="OL395"/>
      <c r="OM395"/>
      <c r="ON395"/>
      <c r="OO395"/>
      <c r="OP395"/>
      <c r="OQ395"/>
      <c r="OR395"/>
      <c r="OS395"/>
      <c r="OT395"/>
      <c r="OU395"/>
      <c r="OV395"/>
      <c r="OW395"/>
      <c r="OX395"/>
      <c r="OY395"/>
      <c r="OZ395"/>
      <c r="PA395"/>
      <c r="PB395"/>
      <c r="PC395"/>
      <c r="PD395"/>
      <c r="PE395"/>
      <c r="PF395"/>
      <c r="PG395"/>
      <c r="PH395"/>
      <c r="PI395"/>
      <c r="PJ395"/>
      <c r="PK395"/>
      <c r="PL395"/>
      <c r="PM395"/>
      <c r="PN395"/>
      <c r="PO395"/>
      <c r="PP395"/>
      <c r="PQ395"/>
      <c r="PR395"/>
      <c r="PS395"/>
      <c r="PT395"/>
      <c r="PU395"/>
      <c r="PV395"/>
      <c r="PW395"/>
      <c r="PX395"/>
      <c r="PY395"/>
      <c r="PZ395"/>
      <c r="QA395"/>
      <c r="QB395"/>
      <c r="QC395"/>
      <c r="QD395"/>
      <c r="QE395"/>
      <c r="QF395"/>
      <c r="QG395"/>
      <c r="QH395"/>
      <c r="QI395"/>
      <c r="QJ395"/>
      <c r="QK395"/>
      <c r="QL395"/>
      <c r="QM395"/>
      <c r="QN395"/>
      <c r="QO395"/>
      <c r="QP395"/>
      <c r="QQ395"/>
      <c r="QR395"/>
      <c r="QS395"/>
      <c r="QT395"/>
      <c r="QU395"/>
      <c r="QV395"/>
      <c r="QW395"/>
      <c r="QX395"/>
      <c r="QY395"/>
      <c r="QZ395"/>
      <c r="RA395"/>
      <c r="RB395"/>
      <c r="RC395"/>
      <c r="RD395"/>
      <c r="RE395"/>
      <c r="RF395"/>
      <c r="RG395"/>
      <c r="RH395"/>
      <c r="RI395"/>
      <c r="RJ395"/>
      <c r="RK395"/>
      <c r="RL395"/>
      <c r="RM395"/>
      <c r="RN395"/>
      <c r="RO395"/>
      <c r="RP395"/>
      <c r="RQ395"/>
      <c r="RR395"/>
      <c r="RS395"/>
      <c r="RT395"/>
      <c r="RU395"/>
      <c r="RV395"/>
      <c r="RW395"/>
      <c r="RX395"/>
      <c r="RY395"/>
      <c r="RZ395"/>
      <c r="SA395"/>
      <c r="SB395"/>
      <c r="SC395"/>
      <c r="SD395"/>
      <c r="SE395"/>
      <c r="SF395"/>
      <c r="SG395"/>
      <c r="SH395"/>
      <c r="SI395"/>
      <c r="SJ395"/>
      <c r="SK395"/>
      <c r="SL395"/>
      <c r="SM395"/>
      <c r="SN395"/>
      <c r="SO395"/>
      <c r="SP395"/>
      <c r="SQ395"/>
      <c r="SR395"/>
      <c r="SS395"/>
      <c r="ST395"/>
      <c r="SU395"/>
      <c r="SV395"/>
      <c r="SW395"/>
      <c r="SX395"/>
      <c r="SY395"/>
      <c r="SZ395"/>
      <c r="TA395"/>
      <c r="TB395"/>
      <c r="TC395"/>
      <c r="TD395"/>
      <c r="TE395"/>
      <c r="TF395"/>
      <c r="TG395"/>
      <c r="TH395"/>
      <c r="TI395"/>
      <c r="TJ395"/>
      <c r="TK395"/>
      <c r="TL395"/>
      <c r="TM395"/>
      <c r="TN395"/>
      <c r="TO395"/>
      <c r="TP395"/>
      <c r="TQ395"/>
      <c r="TR395"/>
      <c r="TS395"/>
      <c r="TT395"/>
      <c r="TU395"/>
      <c r="TV395"/>
      <c r="TW395"/>
      <c r="TX395"/>
      <c r="TY395"/>
      <c r="TZ395"/>
      <c r="UA395"/>
      <c r="UB395"/>
      <c r="UC395"/>
      <c r="UD395"/>
      <c r="UE395"/>
      <c r="UF395"/>
      <c r="UG395"/>
      <c r="UH395"/>
      <c r="UI395"/>
      <c r="UJ395"/>
      <c r="UK395"/>
      <c r="UL395"/>
      <c r="UM395"/>
      <c r="UN395"/>
      <c r="UO395"/>
      <c r="UP395"/>
      <c r="UQ395"/>
      <c r="UR395"/>
      <c r="US395"/>
      <c r="UT395"/>
      <c r="UU395"/>
      <c r="UV395"/>
      <c r="UW395"/>
      <c r="UX395"/>
      <c r="UY395"/>
      <c r="UZ395"/>
      <c r="VA395"/>
      <c r="VB395"/>
      <c r="VC395"/>
      <c r="VD395"/>
      <c r="VE395"/>
      <c r="VF395"/>
      <c r="VG395"/>
      <c r="VH395"/>
      <c r="VI395"/>
      <c r="VJ395"/>
      <c r="VK395"/>
      <c r="VL395"/>
      <c r="VM395"/>
      <c r="VN395"/>
      <c r="VO395"/>
      <c r="VP395"/>
      <c r="VQ395"/>
      <c r="VR395"/>
      <c r="VS395"/>
      <c r="VT395"/>
      <c r="VU395"/>
      <c r="VV395"/>
      <c r="VW395"/>
      <c r="VX395"/>
      <c r="VY395"/>
      <c r="VZ395"/>
      <c r="WA395"/>
      <c r="WB395"/>
      <c r="WC395"/>
      <c r="WD395"/>
      <c r="WE395"/>
      <c r="WF395"/>
      <c r="WG395"/>
      <c r="WH395"/>
      <c r="WI395"/>
      <c r="WJ395"/>
      <c r="WK395"/>
      <c r="WL395"/>
      <c r="WM395"/>
      <c r="WN395"/>
      <c r="WO395"/>
      <c r="WP395"/>
      <c r="WQ395"/>
      <c r="WR395"/>
      <c r="WS395"/>
      <c r="WT395"/>
      <c r="WU395"/>
      <c r="WV395"/>
      <c r="WW395"/>
      <c r="WX395"/>
      <c r="WY395"/>
      <c r="WZ395"/>
      <c r="XA395"/>
      <c r="XB395"/>
      <c r="XC395"/>
      <c r="XD395"/>
      <c r="XE395"/>
      <c r="XF395"/>
      <c r="XG395"/>
      <c r="XH395"/>
      <c r="XI395"/>
      <c r="XJ395"/>
      <c r="XK395"/>
      <c r="XL395"/>
      <c r="XM395"/>
      <c r="XN395"/>
      <c r="XO395"/>
      <c r="XP395"/>
      <c r="XQ395"/>
      <c r="XR395"/>
      <c r="XS395"/>
      <c r="XT395"/>
      <c r="XU395"/>
      <c r="XV395"/>
      <c r="XW395"/>
      <c r="XX395"/>
      <c r="XY395"/>
      <c r="XZ395"/>
      <c r="YA395"/>
      <c r="YB395"/>
      <c r="YC395"/>
      <c r="YD395"/>
      <c r="YE395"/>
      <c r="YF395"/>
      <c r="YG395"/>
      <c r="YH395"/>
      <c r="YI395"/>
      <c r="YJ395"/>
      <c r="YK395"/>
      <c r="YL395"/>
      <c r="YM395"/>
      <c r="YN395"/>
      <c r="YO395"/>
      <c r="YP395"/>
      <c r="YQ395"/>
      <c r="YR395"/>
      <c r="YS395"/>
      <c r="YT395"/>
      <c r="YU395"/>
      <c r="YV395"/>
      <c r="YW395"/>
      <c r="YX395"/>
      <c r="YY395"/>
      <c r="YZ395"/>
      <c r="ZA395"/>
      <c r="ZB395"/>
      <c r="ZC395"/>
      <c r="ZD395"/>
      <c r="ZE395"/>
      <c r="ZF395"/>
      <c r="ZG395"/>
      <c r="ZH395"/>
      <c r="ZI395"/>
      <c r="ZJ395"/>
      <c r="ZK395"/>
      <c r="ZL395"/>
      <c r="ZM395"/>
      <c r="ZN395"/>
      <c r="ZO395"/>
      <c r="ZP395"/>
      <c r="ZQ395"/>
      <c r="ZR395"/>
      <c r="ZS395"/>
      <c r="ZT395"/>
      <c r="ZU395"/>
      <c r="ZV395"/>
      <c r="ZW395"/>
      <c r="ZX395"/>
      <c r="ZY395"/>
      <c r="ZZ395"/>
    </row>
    <row r="396" spans="1:702" s="18" customFormat="1">
      <c r="A396" s="63" t="s">
        <v>326</v>
      </c>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c r="KT396"/>
      <c r="KU396"/>
      <c r="KV396"/>
      <c r="KW396"/>
      <c r="KX396"/>
      <c r="KY396"/>
      <c r="KZ396"/>
      <c r="LA396"/>
      <c r="LB396"/>
      <c r="LC396"/>
      <c r="LD396"/>
      <c r="LE396"/>
      <c r="LF396"/>
      <c r="LG396"/>
      <c r="LH396"/>
      <c r="LI396"/>
      <c r="LJ396"/>
      <c r="LK396"/>
      <c r="LL396"/>
      <c r="LM396"/>
      <c r="LN396"/>
      <c r="LO396"/>
      <c r="LP396"/>
      <c r="LQ396"/>
      <c r="LR396"/>
      <c r="LS396"/>
      <c r="LT396"/>
      <c r="LU396"/>
      <c r="LV396"/>
      <c r="LW396"/>
      <c r="LX396"/>
      <c r="LY396"/>
      <c r="LZ396"/>
      <c r="MA396"/>
      <c r="MB396"/>
      <c r="MC396"/>
      <c r="MD396"/>
      <c r="ME396"/>
      <c r="MF396"/>
      <c r="MG396"/>
      <c r="MH396"/>
      <c r="MI396"/>
      <c r="MJ396"/>
      <c r="MK396"/>
      <c r="ML396"/>
      <c r="MM396"/>
      <c r="MN396"/>
      <c r="MO396"/>
      <c r="MP396"/>
      <c r="MQ396"/>
      <c r="MR396"/>
      <c r="MS396"/>
      <c r="MT396"/>
      <c r="MU396"/>
      <c r="MV396"/>
      <c r="MW396"/>
      <c r="MX396"/>
      <c r="MY396"/>
      <c r="MZ396"/>
      <c r="NA396"/>
      <c r="NB396"/>
      <c r="NC396"/>
      <c r="ND396"/>
      <c r="NE396"/>
      <c r="NF396"/>
      <c r="NG396"/>
      <c r="NH396"/>
      <c r="NI396"/>
      <c r="NJ396"/>
      <c r="NK396"/>
      <c r="NL396"/>
      <c r="NM396"/>
      <c r="NN396"/>
      <c r="NO396"/>
      <c r="NP396"/>
      <c r="NQ396"/>
      <c r="NR396"/>
      <c r="NS396"/>
      <c r="NT396"/>
      <c r="NU396"/>
      <c r="NV396"/>
      <c r="NW396"/>
      <c r="NX396"/>
      <c r="NY396"/>
      <c r="NZ396"/>
      <c r="OA396"/>
      <c r="OB396"/>
      <c r="OC396"/>
      <c r="OD396"/>
      <c r="OE396"/>
      <c r="OF396"/>
      <c r="OG396"/>
      <c r="OH396"/>
      <c r="OI396"/>
      <c r="OJ396"/>
      <c r="OK396"/>
      <c r="OL396"/>
      <c r="OM396"/>
      <c r="ON396"/>
      <c r="OO396"/>
      <c r="OP396"/>
      <c r="OQ396"/>
      <c r="OR396"/>
      <c r="OS396"/>
      <c r="OT396"/>
      <c r="OU396"/>
      <c r="OV396"/>
      <c r="OW396"/>
      <c r="OX396"/>
      <c r="OY396"/>
      <c r="OZ396"/>
      <c r="PA396"/>
      <c r="PB396"/>
      <c r="PC396"/>
      <c r="PD396"/>
      <c r="PE396"/>
      <c r="PF396"/>
      <c r="PG396"/>
      <c r="PH396"/>
      <c r="PI396"/>
      <c r="PJ396"/>
      <c r="PK396"/>
      <c r="PL396"/>
      <c r="PM396"/>
      <c r="PN396"/>
      <c r="PO396"/>
      <c r="PP396"/>
      <c r="PQ396"/>
      <c r="PR396"/>
      <c r="PS396"/>
      <c r="PT396"/>
      <c r="PU396"/>
      <c r="PV396"/>
      <c r="PW396"/>
      <c r="PX396"/>
      <c r="PY396"/>
      <c r="PZ396"/>
      <c r="QA396"/>
      <c r="QB396"/>
      <c r="QC396"/>
      <c r="QD396"/>
      <c r="QE396"/>
      <c r="QF396"/>
      <c r="QG396"/>
      <c r="QH396"/>
      <c r="QI396"/>
      <c r="QJ396"/>
      <c r="QK396"/>
      <c r="QL396"/>
      <c r="QM396"/>
      <c r="QN396"/>
      <c r="QO396"/>
      <c r="QP396"/>
      <c r="QQ396"/>
      <c r="QR396"/>
      <c r="QS396"/>
      <c r="QT396"/>
      <c r="QU396"/>
      <c r="QV396"/>
      <c r="QW396"/>
      <c r="QX396"/>
      <c r="QY396"/>
      <c r="QZ396"/>
      <c r="RA396"/>
      <c r="RB396"/>
      <c r="RC396"/>
      <c r="RD396"/>
      <c r="RE396"/>
      <c r="RF396"/>
      <c r="RG396"/>
      <c r="RH396"/>
      <c r="RI396"/>
      <c r="RJ396"/>
      <c r="RK396"/>
      <c r="RL396"/>
      <c r="RM396"/>
      <c r="RN396"/>
      <c r="RO396"/>
      <c r="RP396"/>
      <c r="RQ396"/>
      <c r="RR396"/>
      <c r="RS396"/>
      <c r="RT396"/>
      <c r="RU396"/>
      <c r="RV396"/>
      <c r="RW396"/>
      <c r="RX396"/>
      <c r="RY396"/>
      <c r="RZ396"/>
      <c r="SA396"/>
      <c r="SB396"/>
      <c r="SC396"/>
      <c r="SD396"/>
      <c r="SE396"/>
      <c r="SF396"/>
      <c r="SG396"/>
      <c r="SH396"/>
      <c r="SI396"/>
      <c r="SJ396"/>
      <c r="SK396"/>
      <c r="SL396"/>
      <c r="SM396"/>
      <c r="SN396"/>
      <c r="SO396"/>
      <c r="SP396"/>
      <c r="SQ396"/>
      <c r="SR396"/>
      <c r="SS396"/>
      <c r="ST396"/>
      <c r="SU396"/>
      <c r="SV396"/>
      <c r="SW396"/>
      <c r="SX396"/>
      <c r="SY396"/>
      <c r="SZ396"/>
      <c r="TA396"/>
      <c r="TB396"/>
      <c r="TC396"/>
      <c r="TD396"/>
      <c r="TE396"/>
      <c r="TF396"/>
      <c r="TG396"/>
      <c r="TH396"/>
      <c r="TI396"/>
      <c r="TJ396"/>
      <c r="TK396"/>
      <c r="TL396"/>
      <c r="TM396"/>
      <c r="TN396"/>
      <c r="TO396"/>
      <c r="TP396"/>
      <c r="TQ396"/>
      <c r="TR396"/>
      <c r="TS396"/>
      <c r="TT396"/>
      <c r="TU396"/>
      <c r="TV396"/>
      <c r="TW396"/>
      <c r="TX396"/>
      <c r="TY396"/>
      <c r="TZ396"/>
      <c r="UA396"/>
      <c r="UB396"/>
      <c r="UC396"/>
      <c r="UD396"/>
      <c r="UE396"/>
      <c r="UF396"/>
      <c r="UG396"/>
      <c r="UH396"/>
      <c r="UI396"/>
      <c r="UJ396"/>
      <c r="UK396"/>
      <c r="UL396"/>
      <c r="UM396"/>
      <c r="UN396"/>
      <c r="UO396"/>
      <c r="UP396"/>
      <c r="UQ396"/>
      <c r="UR396"/>
      <c r="US396"/>
      <c r="UT396"/>
      <c r="UU396"/>
      <c r="UV396"/>
      <c r="UW396"/>
      <c r="UX396"/>
      <c r="UY396"/>
      <c r="UZ396"/>
      <c r="VA396"/>
      <c r="VB396"/>
      <c r="VC396"/>
      <c r="VD396"/>
      <c r="VE396"/>
      <c r="VF396"/>
      <c r="VG396"/>
      <c r="VH396"/>
      <c r="VI396"/>
      <c r="VJ396"/>
      <c r="VK396"/>
      <c r="VL396"/>
      <c r="VM396"/>
      <c r="VN396"/>
      <c r="VO396"/>
      <c r="VP396"/>
      <c r="VQ396"/>
      <c r="VR396"/>
      <c r="VS396"/>
      <c r="VT396"/>
      <c r="VU396"/>
      <c r="VV396"/>
      <c r="VW396"/>
      <c r="VX396"/>
      <c r="VY396"/>
      <c r="VZ396"/>
      <c r="WA396"/>
      <c r="WB396"/>
      <c r="WC396"/>
      <c r="WD396"/>
      <c r="WE396"/>
      <c r="WF396"/>
      <c r="WG396"/>
      <c r="WH396"/>
      <c r="WI396"/>
      <c r="WJ396"/>
      <c r="WK396"/>
      <c r="WL396"/>
      <c r="WM396"/>
      <c r="WN396"/>
      <c r="WO396"/>
      <c r="WP396"/>
      <c r="WQ396"/>
      <c r="WR396"/>
      <c r="WS396"/>
      <c r="WT396"/>
      <c r="WU396"/>
      <c r="WV396"/>
      <c r="WW396"/>
      <c r="WX396"/>
      <c r="WY396"/>
      <c r="WZ396"/>
      <c r="XA396"/>
      <c r="XB396"/>
      <c r="XC396"/>
      <c r="XD396"/>
      <c r="XE396"/>
      <c r="XF396"/>
      <c r="XG396"/>
      <c r="XH396"/>
      <c r="XI396"/>
      <c r="XJ396"/>
      <c r="XK396"/>
      <c r="XL396"/>
      <c r="XM396"/>
      <c r="XN396"/>
      <c r="XO396"/>
      <c r="XP396"/>
      <c r="XQ396"/>
      <c r="XR396"/>
      <c r="XS396"/>
      <c r="XT396"/>
      <c r="XU396"/>
      <c r="XV396"/>
      <c r="XW396"/>
      <c r="XX396"/>
      <c r="XY396"/>
      <c r="XZ396"/>
      <c r="YA396"/>
      <c r="YB396"/>
      <c r="YC396"/>
      <c r="YD396"/>
      <c r="YE396"/>
      <c r="YF396"/>
      <c r="YG396"/>
      <c r="YH396"/>
      <c r="YI396"/>
      <c r="YJ396"/>
      <c r="YK396"/>
      <c r="YL396"/>
      <c r="YM396"/>
      <c r="YN396"/>
      <c r="YO396"/>
      <c r="YP396"/>
      <c r="YQ396"/>
      <c r="YR396"/>
      <c r="YS396"/>
      <c r="YT396"/>
      <c r="YU396"/>
      <c r="YV396"/>
      <c r="YW396"/>
      <c r="YX396"/>
      <c r="YY396"/>
      <c r="YZ396"/>
      <c r="ZA396"/>
      <c r="ZB396"/>
      <c r="ZC396"/>
      <c r="ZD396"/>
      <c r="ZE396"/>
      <c r="ZF396"/>
      <c r="ZG396"/>
      <c r="ZH396"/>
      <c r="ZI396"/>
      <c r="ZJ396"/>
      <c r="ZK396"/>
      <c r="ZL396"/>
      <c r="ZM396"/>
      <c r="ZN396"/>
      <c r="ZO396"/>
      <c r="ZP396"/>
      <c r="ZQ396"/>
      <c r="ZR396"/>
      <c r="ZS396"/>
      <c r="ZT396"/>
      <c r="ZU396"/>
      <c r="ZV396"/>
      <c r="ZW396"/>
      <c r="ZX396"/>
      <c r="ZY396"/>
      <c r="ZZ396"/>
    </row>
    <row r="397" spans="1:702" s="18" customFormat="1">
      <c r="A397" s="149" t="s">
        <v>327</v>
      </c>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c r="KT397"/>
      <c r="KU397"/>
      <c r="KV397"/>
      <c r="KW397"/>
      <c r="KX397"/>
      <c r="KY397"/>
      <c r="KZ397"/>
      <c r="LA397"/>
      <c r="LB397"/>
      <c r="LC397"/>
      <c r="LD397"/>
      <c r="LE397"/>
      <c r="LF397"/>
      <c r="LG397"/>
      <c r="LH397"/>
      <c r="LI397"/>
      <c r="LJ397"/>
      <c r="LK397"/>
      <c r="LL397"/>
      <c r="LM397"/>
      <c r="LN397"/>
      <c r="LO397"/>
      <c r="LP397"/>
      <c r="LQ397"/>
      <c r="LR397"/>
      <c r="LS397"/>
      <c r="LT397"/>
      <c r="LU397"/>
      <c r="LV397"/>
      <c r="LW397"/>
      <c r="LX397"/>
      <c r="LY397"/>
      <c r="LZ397"/>
      <c r="MA397"/>
      <c r="MB397"/>
      <c r="MC397"/>
      <c r="MD397"/>
      <c r="ME397"/>
      <c r="MF397"/>
      <c r="MG397"/>
      <c r="MH397"/>
      <c r="MI397"/>
      <c r="MJ397"/>
      <c r="MK397"/>
      <c r="ML397"/>
      <c r="MM397"/>
      <c r="MN397"/>
      <c r="MO397"/>
      <c r="MP397"/>
      <c r="MQ397"/>
      <c r="MR397"/>
      <c r="MS397"/>
      <c r="MT397"/>
      <c r="MU397"/>
      <c r="MV397"/>
      <c r="MW397"/>
      <c r="MX397"/>
      <c r="MY397"/>
      <c r="MZ397"/>
      <c r="NA397"/>
      <c r="NB397"/>
      <c r="NC397"/>
      <c r="ND397"/>
      <c r="NE397"/>
      <c r="NF397"/>
      <c r="NG397"/>
      <c r="NH397"/>
      <c r="NI397"/>
      <c r="NJ397"/>
      <c r="NK397"/>
      <c r="NL397"/>
      <c r="NM397"/>
      <c r="NN397"/>
      <c r="NO397"/>
      <c r="NP397"/>
      <c r="NQ397"/>
      <c r="NR397"/>
      <c r="NS397"/>
      <c r="NT397"/>
      <c r="NU397"/>
      <c r="NV397"/>
      <c r="NW397"/>
      <c r="NX397"/>
      <c r="NY397"/>
      <c r="NZ397"/>
      <c r="OA397"/>
      <c r="OB397"/>
      <c r="OC397"/>
      <c r="OD397"/>
      <c r="OE397"/>
      <c r="OF397"/>
      <c r="OG397"/>
      <c r="OH397"/>
      <c r="OI397"/>
      <c r="OJ397"/>
      <c r="OK397"/>
      <c r="OL397"/>
      <c r="OM397"/>
      <c r="ON397"/>
      <c r="OO397"/>
      <c r="OP397"/>
      <c r="OQ397"/>
      <c r="OR397"/>
      <c r="OS397"/>
      <c r="OT397"/>
      <c r="OU397"/>
      <c r="OV397"/>
      <c r="OW397"/>
      <c r="OX397"/>
      <c r="OY397"/>
      <c r="OZ397"/>
      <c r="PA397"/>
      <c r="PB397"/>
      <c r="PC397"/>
      <c r="PD397"/>
      <c r="PE397"/>
      <c r="PF397"/>
      <c r="PG397"/>
      <c r="PH397"/>
      <c r="PI397"/>
      <c r="PJ397"/>
      <c r="PK397"/>
      <c r="PL397"/>
      <c r="PM397"/>
      <c r="PN397"/>
      <c r="PO397"/>
      <c r="PP397"/>
      <c r="PQ397"/>
      <c r="PR397"/>
      <c r="PS397"/>
      <c r="PT397"/>
      <c r="PU397"/>
      <c r="PV397"/>
      <c r="PW397"/>
      <c r="PX397"/>
      <c r="PY397"/>
      <c r="PZ397"/>
      <c r="QA397"/>
      <c r="QB397"/>
      <c r="QC397"/>
      <c r="QD397"/>
      <c r="QE397"/>
      <c r="QF397"/>
      <c r="QG397"/>
      <c r="QH397"/>
      <c r="QI397"/>
      <c r="QJ397"/>
      <c r="QK397"/>
      <c r="QL397"/>
      <c r="QM397"/>
      <c r="QN397"/>
      <c r="QO397"/>
      <c r="QP397"/>
      <c r="QQ397"/>
      <c r="QR397"/>
      <c r="QS397"/>
      <c r="QT397"/>
      <c r="QU397"/>
      <c r="QV397"/>
      <c r="QW397"/>
      <c r="QX397"/>
      <c r="QY397"/>
      <c r="QZ397"/>
      <c r="RA397"/>
      <c r="RB397"/>
      <c r="RC397"/>
      <c r="RD397"/>
      <c r="RE397"/>
      <c r="RF397"/>
      <c r="RG397"/>
      <c r="RH397"/>
      <c r="RI397"/>
      <c r="RJ397"/>
      <c r="RK397"/>
      <c r="RL397"/>
      <c r="RM397"/>
      <c r="RN397"/>
      <c r="RO397"/>
      <c r="RP397"/>
      <c r="RQ397"/>
      <c r="RR397"/>
      <c r="RS397"/>
      <c r="RT397"/>
      <c r="RU397"/>
      <c r="RV397"/>
      <c r="RW397"/>
      <c r="RX397"/>
      <c r="RY397"/>
      <c r="RZ397"/>
      <c r="SA397"/>
      <c r="SB397"/>
      <c r="SC397"/>
      <c r="SD397"/>
      <c r="SE397"/>
      <c r="SF397"/>
      <c r="SG397"/>
      <c r="SH397"/>
      <c r="SI397"/>
      <c r="SJ397"/>
      <c r="SK397"/>
      <c r="SL397"/>
      <c r="SM397"/>
      <c r="SN397"/>
      <c r="SO397"/>
      <c r="SP397"/>
      <c r="SQ397"/>
      <c r="SR397"/>
      <c r="SS397"/>
      <c r="ST397"/>
      <c r="SU397"/>
      <c r="SV397"/>
      <c r="SW397"/>
      <c r="SX397"/>
      <c r="SY397"/>
      <c r="SZ397"/>
      <c r="TA397"/>
      <c r="TB397"/>
      <c r="TC397"/>
      <c r="TD397"/>
      <c r="TE397"/>
      <c r="TF397"/>
      <c r="TG397"/>
      <c r="TH397"/>
      <c r="TI397"/>
      <c r="TJ397"/>
      <c r="TK397"/>
      <c r="TL397"/>
      <c r="TM397"/>
      <c r="TN397"/>
      <c r="TO397"/>
      <c r="TP397"/>
      <c r="TQ397"/>
      <c r="TR397"/>
      <c r="TS397"/>
      <c r="TT397"/>
      <c r="TU397"/>
      <c r="TV397"/>
      <c r="TW397"/>
      <c r="TX397"/>
      <c r="TY397"/>
      <c r="TZ397"/>
      <c r="UA397"/>
      <c r="UB397"/>
      <c r="UC397"/>
      <c r="UD397"/>
      <c r="UE397"/>
      <c r="UF397"/>
      <c r="UG397"/>
      <c r="UH397"/>
      <c r="UI397"/>
      <c r="UJ397"/>
      <c r="UK397"/>
      <c r="UL397"/>
      <c r="UM397"/>
      <c r="UN397"/>
      <c r="UO397"/>
      <c r="UP397"/>
      <c r="UQ397"/>
      <c r="UR397"/>
      <c r="US397"/>
      <c r="UT397"/>
      <c r="UU397"/>
      <c r="UV397"/>
      <c r="UW397"/>
      <c r="UX397"/>
      <c r="UY397"/>
      <c r="UZ397"/>
      <c r="VA397"/>
      <c r="VB397"/>
      <c r="VC397"/>
      <c r="VD397"/>
      <c r="VE397"/>
      <c r="VF397"/>
      <c r="VG397"/>
      <c r="VH397"/>
      <c r="VI397"/>
      <c r="VJ397"/>
      <c r="VK397"/>
      <c r="VL397"/>
      <c r="VM397"/>
      <c r="VN397"/>
      <c r="VO397"/>
      <c r="VP397"/>
      <c r="VQ397"/>
      <c r="VR397"/>
      <c r="VS397"/>
      <c r="VT397"/>
      <c r="VU397"/>
      <c r="VV397"/>
      <c r="VW397"/>
      <c r="VX397"/>
      <c r="VY397"/>
      <c r="VZ397"/>
      <c r="WA397"/>
      <c r="WB397"/>
      <c r="WC397"/>
      <c r="WD397"/>
      <c r="WE397"/>
      <c r="WF397"/>
      <c r="WG397"/>
      <c r="WH397"/>
      <c r="WI397"/>
      <c r="WJ397"/>
      <c r="WK397"/>
      <c r="WL397"/>
      <c r="WM397"/>
      <c r="WN397"/>
      <c r="WO397"/>
      <c r="WP397"/>
      <c r="WQ397"/>
      <c r="WR397"/>
      <c r="WS397"/>
      <c r="WT397"/>
      <c r="WU397"/>
      <c r="WV397"/>
      <c r="WW397"/>
      <c r="WX397"/>
      <c r="WY397"/>
      <c r="WZ397"/>
      <c r="XA397"/>
      <c r="XB397"/>
      <c r="XC397"/>
      <c r="XD397"/>
      <c r="XE397"/>
      <c r="XF397"/>
      <c r="XG397"/>
      <c r="XH397"/>
      <c r="XI397"/>
      <c r="XJ397"/>
      <c r="XK397"/>
      <c r="XL397"/>
      <c r="XM397"/>
      <c r="XN397"/>
      <c r="XO397"/>
      <c r="XP397"/>
      <c r="XQ397"/>
      <c r="XR397"/>
      <c r="XS397"/>
      <c r="XT397"/>
      <c r="XU397"/>
      <c r="XV397"/>
      <c r="XW397"/>
      <c r="XX397"/>
      <c r="XY397"/>
      <c r="XZ397"/>
      <c r="YA397"/>
      <c r="YB397"/>
      <c r="YC397"/>
      <c r="YD397"/>
      <c r="YE397"/>
      <c r="YF397"/>
      <c r="YG397"/>
      <c r="YH397"/>
      <c r="YI397"/>
      <c r="YJ397"/>
      <c r="YK397"/>
      <c r="YL397"/>
      <c r="YM397"/>
      <c r="YN397"/>
      <c r="YO397"/>
      <c r="YP397"/>
      <c r="YQ397"/>
      <c r="YR397"/>
      <c r="YS397"/>
      <c r="YT397"/>
      <c r="YU397"/>
      <c r="YV397"/>
      <c r="YW397"/>
      <c r="YX397"/>
      <c r="YY397"/>
      <c r="YZ397"/>
      <c r="ZA397"/>
      <c r="ZB397"/>
      <c r="ZC397"/>
      <c r="ZD397"/>
      <c r="ZE397"/>
      <c r="ZF397"/>
      <c r="ZG397"/>
      <c r="ZH397"/>
      <c r="ZI397"/>
      <c r="ZJ397"/>
      <c r="ZK397"/>
      <c r="ZL397"/>
      <c r="ZM397"/>
      <c r="ZN397"/>
      <c r="ZO397"/>
      <c r="ZP397"/>
      <c r="ZQ397"/>
      <c r="ZR397"/>
      <c r="ZS397"/>
      <c r="ZT397"/>
      <c r="ZU397"/>
      <c r="ZV397"/>
      <c r="ZW397"/>
      <c r="ZX397"/>
      <c r="ZY397"/>
      <c r="ZZ397"/>
    </row>
    <row r="398" spans="1:702" s="18" customFormat="1">
      <c r="A398" s="16" t="s">
        <v>175</v>
      </c>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c r="KT398"/>
      <c r="KU398"/>
      <c r="KV398"/>
      <c r="KW398"/>
      <c r="KX398"/>
      <c r="KY398"/>
      <c r="KZ398"/>
      <c r="LA398"/>
      <c r="LB398"/>
      <c r="LC398"/>
      <c r="LD398"/>
      <c r="LE398"/>
      <c r="LF398"/>
      <c r="LG398"/>
      <c r="LH398"/>
      <c r="LI398"/>
      <c r="LJ398"/>
      <c r="LK398"/>
      <c r="LL398"/>
      <c r="LM398"/>
      <c r="LN398"/>
      <c r="LO398"/>
      <c r="LP398"/>
      <c r="LQ398"/>
      <c r="LR398"/>
      <c r="LS398"/>
      <c r="LT398"/>
      <c r="LU398"/>
      <c r="LV398"/>
      <c r="LW398"/>
      <c r="LX398"/>
      <c r="LY398"/>
      <c r="LZ398"/>
      <c r="MA398"/>
      <c r="MB398"/>
      <c r="MC398"/>
      <c r="MD398"/>
      <c r="ME398"/>
      <c r="MF398"/>
      <c r="MG398"/>
      <c r="MH398"/>
      <c r="MI398"/>
      <c r="MJ398"/>
      <c r="MK398"/>
      <c r="ML398"/>
      <c r="MM398"/>
      <c r="MN398"/>
      <c r="MO398"/>
      <c r="MP398"/>
      <c r="MQ398"/>
      <c r="MR398"/>
      <c r="MS398"/>
      <c r="MT398"/>
      <c r="MU398"/>
      <c r="MV398"/>
      <c r="MW398"/>
      <c r="MX398"/>
      <c r="MY398"/>
      <c r="MZ398"/>
      <c r="NA398"/>
      <c r="NB398"/>
      <c r="NC398"/>
      <c r="ND398"/>
      <c r="NE398"/>
      <c r="NF398"/>
      <c r="NG398"/>
      <c r="NH398"/>
      <c r="NI398"/>
      <c r="NJ398"/>
      <c r="NK398"/>
      <c r="NL398"/>
      <c r="NM398"/>
      <c r="NN398"/>
      <c r="NO398"/>
      <c r="NP398"/>
      <c r="NQ398"/>
      <c r="NR398"/>
      <c r="NS398"/>
      <c r="NT398"/>
      <c r="NU398"/>
      <c r="NV398"/>
      <c r="NW398"/>
      <c r="NX398"/>
      <c r="NY398"/>
      <c r="NZ398"/>
      <c r="OA398"/>
      <c r="OB398"/>
      <c r="OC398"/>
      <c r="OD398"/>
      <c r="OE398"/>
      <c r="OF398"/>
      <c r="OG398"/>
      <c r="OH398"/>
      <c r="OI398"/>
      <c r="OJ398"/>
      <c r="OK398"/>
      <c r="OL398"/>
      <c r="OM398"/>
      <c r="ON398"/>
      <c r="OO398"/>
      <c r="OP398"/>
      <c r="OQ398"/>
      <c r="OR398"/>
      <c r="OS398"/>
      <c r="OT398"/>
      <c r="OU398"/>
      <c r="OV398"/>
      <c r="OW398"/>
      <c r="OX398"/>
      <c r="OY398"/>
      <c r="OZ398"/>
      <c r="PA398"/>
      <c r="PB398"/>
      <c r="PC398"/>
      <c r="PD398"/>
      <c r="PE398"/>
      <c r="PF398"/>
      <c r="PG398"/>
      <c r="PH398"/>
      <c r="PI398"/>
      <c r="PJ398"/>
      <c r="PK398"/>
      <c r="PL398"/>
      <c r="PM398"/>
      <c r="PN398"/>
      <c r="PO398"/>
      <c r="PP398"/>
      <c r="PQ398"/>
      <c r="PR398"/>
      <c r="PS398"/>
      <c r="PT398"/>
      <c r="PU398"/>
      <c r="PV398"/>
      <c r="PW398"/>
      <c r="PX398"/>
      <c r="PY398"/>
      <c r="PZ398"/>
      <c r="QA398"/>
      <c r="QB398"/>
      <c r="QC398"/>
      <c r="QD398"/>
      <c r="QE398"/>
      <c r="QF398"/>
      <c r="QG398"/>
      <c r="QH398"/>
      <c r="QI398"/>
      <c r="QJ398"/>
      <c r="QK398"/>
      <c r="QL398"/>
      <c r="QM398"/>
      <c r="QN398"/>
      <c r="QO398"/>
      <c r="QP398"/>
      <c r="QQ398"/>
      <c r="QR398"/>
      <c r="QS398"/>
      <c r="QT398"/>
      <c r="QU398"/>
      <c r="QV398"/>
      <c r="QW398"/>
      <c r="QX398"/>
      <c r="QY398"/>
      <c r="QZ398"/>
      <c r="RA398"/>
      <c r="RB398"/>
      <c r="RC398"/>
      <c r="RD398"/>
      <c r="RE398"/>
      <c r="RF398"/>
      <c r="RG398"/>
      <c r="RH398"/>
      <c r="RI398"/>
      <c r="RJ398"/>
      <c r="RK398"/>
      <c r="RL398"/>
      <c r="RM398"/>
      <c r="RN398"/>
      <c r="RO398"/>
      <c r="RP398"/>
      <c r="RQ398"/>
      <c r="RR398"/>
      <c r="RS398"/>
      <c r="RT398"/>
      <c r="RU398"/>
      <c r="RV398"/>
      <c r="RW398"/>
      <c r="RX398"/>
      <c r="RY398"/>
      <c r="RZ398"/>
      <c r="SA398"/>
      <c r="SB398"/>
      <c r="SC398"/>
      <c r="SD398"/>
      <c r="SE398"/>
      <c r="SF398"/>
      <c r="SG398"/>
      <c r="SH398"/>
      <c r="SI398"/>
      <c r="SJ398"/>
      <c r="SK398"/>
      <c r="SL398"/>
      <c r="SM398"/>
      <c r="SN398"/>
      <c r="SO398"/>
      <c r="SP398"/>
      <c r="SQ398"/>
      <c r="SR398"/>
      <c r="SS398"/>
      <c r="ST398"/>
      <c r="SU398"/>
      <c r="SV398"/>
      <c r="SW398"/>
      <c r="SX398"/>
      <c r="SY398"/>
      <c r="SZ398"/>
      <c r="TA398"/>
      <c r="TB398"/>
      <c r="TC398"/>
      <c r="TD398"/>
      <c r="TE398"/>
      <c r="TF398"/>
      <c r="TG398"/>
      <c r="TH398"/>
      <c r="TI398"/>
      <c r="TJ398"/>
      <c r="TK398"/>
      <c r="TL398"/>
      <c r="TM398"/>
      <c r="TN398"/>
      <c r="TO398"/>
      <c r="TP398"/>
      <c r="TQ398"/>
      <c r="TR398"/>
      <c r="TS398"/>
      <c r="TT398"/>
      <c r="TU398"/>
      <c r="TV398"/>
      <c r="TW398"/>
      <c r="TX398"/>
      <c r="TY398"/>
      <c r="TZ398"/>
      <c r="UA398"/>
      <c r="UB398"/>
      <c r="UC398"/>
      <c r="UD398"/>
      <c r="UE398"/>
      <c r="UF398"/>
      <c r="UG398"/>
      <c r="UH398"/>
      <c r="UI398"/>
      <c r="UJ398"/>
      <c r="UK398"/>
      <c r="UL398"/>
      <c r="UM398"/>
      <c r="UN398"/>
      <c r="UO398"/>
      <c r="UP398"/>
      <c r="UQ398"/>
      <c r="UR398"/>
      <c r="US398"/>
      <c r="UT398"/>
      <c r="UU398"/>
      <c r="UV398"/>
      <c r="UW398"/>
      <c r="UX398"/>
      <c r="UY398"/>
      <c r="UZ398"/>
      <c r="VA398"/>
      <c r="VB398"/>
      <c r="VC398"/>
      <c r="VD398"/>
      <c r="VE398"/>
      <c r="VF398"/>
      <c r="VG398"/>
      <c r="VH398"/>
      <c r="VI398"/>
      <c r="VJ398"/>
      <c r="VK398"/>
      <c r="VL398"/>
      <c r="VM398"/>
      <c r="VN398"/>
      <c r="VO398"/>
      <c r="VP398"/>
      <c r="VQ398"/>
      <c r="VR398"/>
      <c r="VS398"/>
      <c r="VT398"/>
      <c r="VU398"/>
      <c r="VV398"/>
      <c r="VW398"/>
      <c r="VX398"/>
      <c r="VY398"/>
      <c r="VZ398"/>
      <c r="WA398"/>
      <c r="WB398"/>
      <c r="WC398"/>
      <c r="WD398"/>
      <c r="WE398"/>
      <c r="WF398"/>
      <c r="WG398"/>
      <c r="WH398"/>
      <c r="WI398"/>
      <c r="WJ398"/>
      <c r="WK398"/>
      <c r="WL398"/>
      <c r="WM398"/>
      <c r="WN398"/>
      <c r="WO398"/>
      <c r="WP398"/>
      <c r="WQ398"/>
      <c r="WR398"/>
      <c r="WS398"/>
      <c r="WT398"/>
      <c r="WU398"/>
      <c r="WV398"/>
      <c r="WW398"/>
      <c r="WX398"/>
      <c r="WY398"/>
      <c r="WZ398"/>
      <c r="XA398"/>
      <c r="XB398"/>
      <c r="XC398"/>
      <c r="XD398"/>
      <c r="XE398"/>
      <c r="XF398"/>
      <c r="XG398"/>
      <c r="XH398"/>
      <c r="XI398"/>
      <c r="XJ398"/>
      <c r="XK398"/>
      <c r="XL398"/>
      <c r="XM398"/>
      <c r="XN398"/>
      <c r="XO398"/>
      <c r="XP398"/>
      <c r="XQ398"/>
      <c r="XR398"/>
      <c r="XS398"/>
      <c r="XT398"/>
      <c r="XU398"/>
      <c r="XV398"/>
      <c r="XW398"/>
      <c r="XX398"/>
      <c r="XY398"/>
      <c r="XZ398"/>
      <c r="YA398"/>
      <c r="YB398"/>
      <c r="YC398"/>
      <c r="YD398"/>
      <c r="YE398"/>
      <c r="YF398"/>
      <c r="YG398"/>
      <c r="YH398"/>
      <c r="YI398"/>
      <c r="YJ398"/>
      <c r="YK398"/>
      <c r="YL398"/>
      <c r="YM398"/>
      <c r="YN398"/>
      <c r="YO398"/>
      <c r="YP398"/>
      <c r="YQ398"/>
      <c r="YR398"/>
      <c r="YS398"/>
      <c r="YT398"/>
      <c r="YU398"/>
      <c r="YV398"/>
      <c r="YW398"/>
      <c r="YX398"/>
      <c r="YY398"/>
      <c r="YZ398"/>
      <c r="ZA398"/>
      <c r="ZB398"/>
      <c r="ZC398"/>
      <c r="ZD398"/>
      <c r="ZE398"/>
      <c r="ZF398"/>
      <c r="ZG398"/>
      <c r="ZH398"/>
      <c r="ZI398"/>
      <c r="ZJ398"/>
      <c r="ZK398"/>
      <c r="ZL398"/>
      <c r="ZM398"/>
      <c r="ZN398"/>
      <c r="ZO398"/>
      <c r="ZP398"/>
      <c r="ZQ398"/>
      <c r="ZR398"/>
      <c r="ZS398"/>
      <c r="ZT398"/>
      <c r="ZU398"/>
      <c r="ZV398"/>
      <c r="ZW398"/>
      <c r="ZX398"/>
      <c r="ZY398"/>
      <c r="ZZ398"/>
    </row>
    <row r="399" spans="1:702" s="18" customFormat="1">
      <c r="A399" s="16" t="s">
        <v>68</v>
      </c>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c r="KT399"/>
      <c r="KU399"/>
      <c r="KV399"/>
      <c r="KW399"/>
      <c r="KX399"/>
      <c r="KY399"/>
      <c r="KZ399"/>
      <c r="LA399"/>
      <c r="LB399"/>
      <c r="LC399"/>
      <c r="LD399"/>
      <c r="LE399"/>
      <c r="LF399"/>
      <c r="LG399"/>
      <c r="LH399"/>
      <c r="LI399"/>
      <c r="LJ399"/>
      <c r="LK399"/>
      <c r="LL399"/>
      <c r="LM399"/>
      <c r="LN399"/>
      <c r="LO399"/>
      <c r="LP399"/>
      <c r="LQ399"/>
      <c r="LR399"/>
      <c r="LS399"/>
      <c r="LT399"/>
      <c r="LU399"/>
      <c r="LV399"/>
      <c r="LW399"/>
      <c r="LX399"/>
      <c r="LY399"/>
      <c r="LZ399"/>
      <c r="MA399"/>
      <c r="MB399"/>
      <c r="MC399"/>
      <c r="MD399"/>
      <c r="ME399"/>
      <c r="MF399"/>
      <c r="MG399"/>
      <c r="MH399"/>
      <c r="MI399"/>
      <c r="MJ399"/>
      <c r="MK399"/>
      <c r="ML399"/>
      <c r="MM399"/>
      <c r="MN399"/>
      <c r="MO399"/>
      <c r="MP399"/>
      <c r="MQ399"/>
      <c r="MR399"/>
      <c r="MS399"/>
      <c r="MT399"/>
      <c r="MU399"/>
      <c r="MV399"/>
      <c r="MW399"/>
      <c r="MX399"/>
      <c r="MY399"/>
      <c r="MZ399"/>
      <c r="NA399"/>
      <c r="NB399"/>
      <c r="NC399"/>
      <c r="ND399"/>
      <c r="NE399"/>
      <c r="NF399"/>
      <c r="NG399"/>
      <c r="NH399"/>
      <c r="NI399"/>
      <c r="NJ399"/>
      <c r="NK399"/>
      <c r="NL399"/>
      <c r="NM399"/>
      <c r="NN399"/>
      <c r="NO399"/>
      <c r="NP399"/>
      <c r="NQ399"/>
      <c r="NR399"/>
      <c r="NS399"/>
      <c r="NT399"/>
      <c r="NU399"/>
      <c r="NV399"/>
      <c r="NW399"/>
      <c r="NX399"/>
      <c r="NY399"/>
      <c r="NZ399"/>
      <c r="OA399"/>
      <c r="OB399"/>
      <c r="OC399"/>
      <c r="OD399"/>
      <c r="OE399"/>
      <c r="OF399"/>
      <c r="OG399"/>
      <c r="OH399"/>
      <c r="OI399"/>
      <c r="OJ399"/>
      <c r="OK399"/>
      <c r="OL399"/>
      <c r="OM399"/>
      <c r="ON399"/>
      <c r="OO399"/>
      <c r="OP399"/>
      <c r="OQ399"/>
      <c r="OR399"/>
      <c r="OS399"/>
      <c r="OT399"/>
      <c r="OU399"/>
      <c r="OV399"/>
      <c r="OW399"/>
      <c r="OX399"/>
      <c r="OY399"/>
      <c r="OZ399"/>
      <c r="PA399"/>
      <c r="PB399"/>
      <c r="PC399"/>
      <c r="PD399"/>
      <c r="PE399"/>
      <c r="PF399"/>
      <c r="PG399"/>
      <c r="PH399"/>
      <c r="PI399"/>
      <c r="PJ399"/>
      <c r="PK399"/>
      <c r="PL399"/>
      <c r="PM399"/>
      <c r="PN399"/>
      <c r="PO399"/>
      <c r="PP399"/>
      <c r="PQ399"/>
      <c r="PR399"/>
      <c r="PS399"/>
      <c r="PT399"/>
      <c r="PU399"/>
      <c r="PV399"/>
      <c r="PW399"/>
      <c r="PX399"/>
      <c r="PY399"/>
      <c r="PZ399"/>
      <c r="QA399"/>
      <c r="QB399"/>
      <c r="QC399"/>
      <c r="QD399"/>
      <c r="QE399"/>
      <c r="QF399"/>
      <c r="QG399"/>
      <c r="QH399"/>
      <c r="QI399"/>
      <c r="QJ399"/>
      <c r="QK399"/>
      <c r="QL399"/>
      <c r="QM399"/>
      <c r="QN399"/>
      <c r="QO399"/>
      <c r="QP399"/>
      <c r="QQ399"/>
      <c r="QR399"/>
      <c r="QS399"/>
      <c r="QT399"/>
      <c r="QU399"/>
      <c r="QV399"/>
      <c r="QW399"/>
      <c r="QX399"/>
      <c r="QY399"/>
      <c r="QZ399"/>
      <c r="RA399"/>
      <c r="RB399"/>
      <c r="RC399"/>
      <c r="RD399"/>
      <c r="RE399"/>
      <c r="RF399"/>
      <c r="RG399"/>
      <c r="RH399"/>
      <c r="RI399"/>
      <c r="RJ399"/>
      <c r="RK399"/>
      <c r="RL399"/>
      <c r="RM399"/>
      <c r="RN399"/>
      <c r="RO399"/>
      <c r="RP399"/>
      <c r="RQ399"/>
      <c r="RR399"/>
      <c r="RS399"/>
      <c r="RT399"/>
      <c r="RU399"/>
      <c r="RV399"/>
      <c r="RW399"/>
      <c r="RX399"/>
      <c r="RY399"/>
      <c r="RZ399"/>
      <c r="SA399"/>
      <c r="SB399"/>
      <c r="SC399"/>
      <c r="SD399"/>
      <c r="SE399"/>
      <c r="SF399"/>
      <c r="SG399"/>
      <c r="SH399"/>
      <c r="SI399"/>
      <c r="SJ399"/>
      <c r="SK399"/>
      <c r="SL399"/>
      <c r="SM399"/>
      <c r="SN399"/>
      <c r="SO399"/>
      <c r="SP399"/>
      <c r="SQ399"/>
      <c r="SR399"/>
      <c r="SS399"/>
      <c r="ST399"/>
      <c r="SU399"/>
      <c r="SV399"/>
      <c r="SW399"/>
      <c r="SX399"/>
      <c r="SY399"/>
      <c r="SZ399"/>
      <c r="TA399"/>
      <c r="TB399"/>
      <c r="TC399"/>
      <c r="TD399"/>
      <c r="TE399"/>
      <c r="TF399"/>
      <c r="TG399"/>
      <c r="TH399"/>
      <c r="TI399"/>
      <c r="TJ399"/>
      <c r="TK399"/>
      <c r="TL399"/>
      <c r="TM399"/>
      <c r="TN399"/>
      <c r="TO399"/>
      <c r="TP399"/>
      <c r="TQ399"/>
      <c r="TR399"/>
      <c r="TS399"/>
      <c r="TT399"/>
      <c r="TU399"/>
      <c r="TV399"/>
      <c r="TW399"/>
      <c r="TX399"/>
      <c r="TY399"/>
      <c r="TZ399"/>
      <c r="UA399"/>
      <c r="UB399"/>
      <c r="UC399"/>
      <c r="UD399"/>
      <c r="UE399"/>
      <c r="UF399"/>
      <c r="UG399"/>
      <c r="UH399"/>
      <c r="UI399"/>
      <c r="UJ399"/>
      <c r="UK399"/>
      <c r="UL399"/>
      <c r="UM399"/>
      <c r="UN399"/>
      <c r="UO399"/>
      <c r="UP399"/>
      <c r="UQ399"/>
      <c r="UR399"/>
      <c r="US399"/>
      <c r="UT399"/>
      <c r="UU399"/>
      <c r="UV399"/>
      <c r="UW399"/>
      <c r="UX399"/>
      <c r="UY399"/>
      <c r="UZ399"/>
      <c r="VA399"/>
      <c r="VB399"/>
      <c r="VC399"/>
      <c r="VD399"/>
      <c r="VE399"/>
      <c r="VF399"/>
      <c r="VG399"/>
      <c r="VH399"/>
      <c r="VI399"/>
      <c r="VJ399"/>
      <c r="VK399"/>
      <c r="VL399"/>
      <c r="VM399"/>
      <c r="VN399"/>
      <c r="VO399"/>
      <c r="VP399"/>
      <c r="VQ399"/>
      <c r="VR399"/>
      <c r="VS399"/>
      <c r="VT399"/>
      <c r="VU399"/>
      <c r="VV399"/>
      <c r="VW399"/>
      <c r="VX399"/>
      <c r="VY399"/>
      <c r="VZ399"/>
      <c r="WA399"/>
      <c r="WB399"/>
      <c r="WC399"/>
      <c r="WD399"/>
      <c r="WE399"/>
      <c r="WF399"/>
      <c r="WG399"/>
      <c r="WH399"/>
      <c r="WI399"/>
      <c r="WJ399"/>
      <c r="WK399"/>
      <c r="WL399"/>
      <c r="WM399"/>
      <c r="WN399"/>
      <c r="WO399"/>
      <c r="WP399"/>
      <c r="WQ399"/>
      <c r="WR399"/>
      <c r="WS399"/>
      <c r="WT399"/>
      <c r="WU399"/>
      <c r="WV399"/>
      <c r="WW399"/>
      <c r="WX399"/>
      <c r="WY399"/>
      <c r="WZ399"/>
      <c r="XA399"/>
      <c r="XB399"/>
      <c r="XC399"/>
      <c r="XD399"/>
      <c r="XE399"/>
      <c r="XF399"/>
      <c r="XG399"/>
      <c r="XH399"/>
      <c r="XI399"/>
      <c r="XJ399"/>
      <c r="XK399"/>
      <c r="XL399"/>
      <c r="XM399"/>
      <c r="XN399"/>
      <c r="XO399"/>
      <c r="XP399"/>
      <c r="XQ399"/>
      <c r="XR399"/>
      <c r="XS399"/>
      <c r="XT399"/>
      <c r="XU399"/>
      <c r="XV399"/>
      <c r="XW399"/>
      <c r="XX399"/>
      <c r="XY399"/>
      <c r="XZ399"/>
      <c r="YA399"/>
      <c r="YB399"/>
      <c r="YC399"/>
      <c r="YD399"/>
      <c r="YE399"/>
      <c r="YF399"/>
      <c r="YG399"/>
      <c r="YH399"/>
      <c r="YI399"/>
      <c r="YJ399"/>
      <c r="YK399"/>
      <c r="YL399"/>
      <c r="YM399"/>
      <c r="YN399"/>
      <c r="YO399"/>
      <c r="YP399"/>
      <c r="YQ399"/>
      <c r="YR399"/>
      <c r="YS399"/>
      <c r="YT399"/>
      <c r="YU399"/>
      <c r="YV399"/>
      <c r="YW399"/>
      <c r="YX399"/>
      <c r="YY399"/>
      <c r="YZ399"/>
      <c r="ZA399"/>
      <c r="ZB399"/>
      <c r="ZC399"/>
      <c r="ZD399"/>
      <c r="ZE399"/>
      <c r="ZF399"/>
      <c r="ZG399"/>
      <c r="ZH399"/>
      <c r="ZI399"/>
      <c r="ZJ399"/>
      <c r="ZK399"/>
      <c r="ZL399"/>
      <c r="ZM399"/>
      <c r="ZN399"/>
      <c r="ZO399"/>
      <c r="ZP399"/>
      <c r="ZQ399"/>
      <c r="ZR399"/>
      <c r="ZS399"/>
      <c r="ZT399"/>
      <c r="ZU399"/>
      <c r="ZV399"/>
      <c r="ZW399"/>
      <c r="ZX399"/>
      <c r="ZY399"/>
      <c r="ZZ399"/>
    </row>
    <row r="400" spans="1:702" s="18" customFormat="1">
      <c r="A400" s="16" t="s">
        <v>69</v>
      </c>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c r="KT400"/>
      <c r="KU400"/>
      <c r="KV400"/>
      <c r="KW400"/>
      <c r="KX400"/>
      <c r="KY400"/>
      <c r="KZ400"/>
      <c r="LA400"/>
      <c r="LB400"/>
      <c r="LC400"/>
      <c r="LD400"/>
      <c r="LE400"/>
      <c r="LF400"/>
      <c r="LG400"/>
      <c r="LH400"/>
      <c r="LI400"/>
      <c r="LJ400"/>
      <c r="LK400"/>
      <c r="LL400"/>
      <c r="LM400"/>
      <c r="LN400"/>
      <c r="LO400"/>
      <c r="LP400"/>
      <c r="LQ400"/>
      <c r="LR400"/>
      <c r="LS400"/>
      <c r="LT400"/>
      <c r="LU400"/>
      <c r="LV400"/>
      <c r="LW400"/>
      <c r="LX400"/>
      <c r="LY400"/>
      <c r="LZ400"/>
      <c r="MA400"/>
      <c r="MB400"/>
      <c r="MC400"/>
      <c r="MD400"/>
      <c r="ME400"/>
      <c r="MF400"/>
      <c r="MG400"/>
      <c r="MH400"/>
      <c r="MI400"/>
      <c r="MJ400"/>
      <c r="MK400"/>
      <c r="ML400"/>
      <c r="MM400"/>
      <c r="MN400"/>
      <c r="MO400"/>
      <c r="MP400"/>
      <c r="MQ400"/>
      <c r="MR400"/>
      <c r="MS400"/>
      <c r="MT400"/>
      <c r="MU400"/>
      <c r="MV400"/>
      <c r="MW400"/>
      <c r="MX400"/>
      <c r="MY400"/>
      <c r="MZ400"/>
      <c r="NA400"/>
      <c r="NB400"/>
      <c r="NC400"/>
      <c r="ND400"/>
      <c r="NE400"/>
      <c r="NF400"/>
      <c r="NG400"/>
      <c r="NH400"/>
      <c r="NI400"/>
      <c r="NJ400"/>
      <c r="NK400"/>
      <c r="NL400"/>
      <c r="NM400"/>
      <c r="NN400"/>
      <c r="NO400"/>
      <c r="NP400"/>
      <c r="NQ400"/>
      <c r="NR400"/>
      <c r="NS400"/>
      <c r="NT400"/>
      <c r="NU400"/>
      <c r="NV400"/>
      <c r="NW400"/>
      <c r="NX400"/>
      <c r="NY400"/>
      <c r="NZ400"/>
      <c r="OA400"/>
      <c r="OB400"/>
      <c r="OC400"/>
      <c r="OD400"/>
      <c r="OE400"/>
      <c r="OF400"/>
      <c r="OG400"/>
      <c r="OH400"/>
      <c r="OI400"/>
      <c r="OJ400"/>
      <c r="OK400"/>
      <c r="OL400"/>
      <c r="OM400"/>
      <c r="ON400"/>
      <c r="OO400"/>
      <c r="OP400"/>
      <c r="OQ400"/>
      <c r="OR400"/>
      <c r="OS400"/>
      <c r="OT400"/>
      <c r="OU400"/>
      <c r="OV400"/>
      <c r="OW400"/>
      <c r="OX400"/>
      <c r="OY400"/>
      <c r="OZ400"/>
      <c r="PA400"/>
      <c r="PB400"/>
      <c r="PC400"/>
      <c r="PD400"/>
      <c r="PE400"/>
      <c r="PF400"/>
      <c r="PG400"/>
      <c r="PH400"/>
      <c r="PI400"/>
      <c r="PJ400"/>
      <c r="PK400"/>
      <c r="PL400"/>
      <c r="PM400"/>
      <c r="PN400"/>
      <c r="PO400"/>
      <c r="PP400"/>
      <c r="PQ400"/>
      <c r="PR400"/>
      <c r="PS400"/>
      <c r="PT400"/>
      <c r="PU400"/>
      <c r="PV400"/>
      <c r="PW400"/>
      <c r="PX400"/>
      <c r="PY400"/>
      <c r="PZ400"/>
      <c r="QA400"/>
      <c r="QB400"/>
      <c r="QC400"/>
      <c r="QD400"/>
      <c r="QE400"/>
      <c r="QF400"/>
      <c r="QG400"/>
      <c r="QH400"/>
      <c r="QI400"/>
      <c r="QJ400"/>
      <c r="QK400"/>
      <c r="QL400"/>
      <c r="QM400"/>
      <c r="QN400"/>
      <c r="QO400"/>
      <c r="QP400"/>
      <c r="QQ400"/>
      <c r="QR400"/>
      <c r="QS400"/>
      <c r="QT400"/>
      <c r="QU400"/>
      <c r="QV400"/>
      <c r="QW400"/>
      <c r="QX400"/>
      <c r="QY400"/>
      <c r="QZ400"/>
      <c r="RA400"/>
      <c r="RB400"/>
      <c r="RC400"/>
      <c r="RD400"/>
      <c r="RE400"/>
      <c r="RF400"/>
      <c r="RG400"/>
      <c r="RH400"/>
      <c r="RI400"/>
      <c r="RJ400"/>
      <c r="RK400"/>
      <c r="RL400"/>
      <c r="RM400"/>
      <c r="RN400"/>
      <c r="RO400"/>
      <c r="RP400"/>
      <c r="RQ400"/>
      <c r="RR400"/>
      <c r="RS400"/>
      <c r="RT400"/>
      <c r="RU400"/>
      <c r="RV400"/>
      <c r="RW400"/>
      <c r="RX400"/>
      <c r="RY400"/>
      <c r="RZ400"/>
      <c r="SA400"/>
      <c r="SB400"/>
      <c r="SC400"/>
      <c r="SD400"/>
      <c r="SE400"/>
      <c r="SF400"/>
      <c r="SG400"/>
      <c r="SH400"/>
      <c r="SI400"/>
      <c r="SJ400"/>
      <c r="SK400"/>
      <c r="SL400"/>
      <c r="SM400"/>
      <c r="SN400"/>
      <c r="SO400"/>
      <c r="SP400"/>
      <c r="SQ400"/>
      <c r="SR400"/>
      <c r="SS400"/>
      <c r="ST400"/>
      <c r="SU400"/>
      <c r="SV400"/>
      <c r="SW400"/>
      <c r="SX400"/>
      <c r="SY400"/>
      <c r="SZ400"/>
      <c r="TA400"/>
      <c r="TB400"/>
      <c r="TC400"/>
      <c r="TD400"/>
      <c r="TE400"/>
      <c r="TF400"/>
      <c r="TG400"/>
      <c r="TH400"/>
      <c r="TI400"/>
      <c r="TJ400"/>
      <c r="TK400"/>
      <c r="TL400"/>
      <c r="TM400"/>
      <c r="TN400"/>
      <c r="TO400"/>
      <c r="TP400"/>
      <c r="TQ400"/>
      <c r="TR400"/>
      <c r="TS400"/>
      <c r="TT400"/>
      <c r="TU400"/>
      <c r="TV400"/>
      <c r="TW400"/>
      <c r="TX400"/>
      <c r="TY400"/>
      <c r="TZ400"/>
      <c r="UA400"/>
      <c r="UB400"/>
      <c r="UC400"/>
      <c r="UD400"/>
      <c r="UE400"/>
      <c r="UF400"/>
      <c r="UG400"/>
      <c r="UH400"/>
      <c r="UI400"/>
      <c r="UJ400"/>
      <c r="UK400"/>
      <c r="UL400"/>
      <c r="UM400"/>
      <c r="UN400"/>
      <c r="UO400"/>
      <c r="UP400"/>
      <c r="UQ400"/>
      <c r="UR400"/>
      <c r="US400"/>
      <c r="UT400"/>
      <c r="UU400"/>
      <c r="UV400"/>
      <c r="UW400"/>
      <c r="UX400"/>
      <c r="UY400"/>
      <c r="UZ400"/>
      <c r="VA400"/>
      <c r="VB400"/>
      <c r="VC400"/>
      <c r="VD400"/>
      <c r="VE400"/>
      <c r="VF400"/>
      <c r="VG400"/>
      <c r="VH400"/>
      <c r="VI400"/>
      <c r="VJ400"/>
      <c r="VK400"/>
      <c r="VL400"/>
      <c r="VM400"/>
      <c r="VN400"/>
      <c r="VO400"/>
      <c r="VP400"/>
      <c r="VQ400"/>
      <c r="VR400"/>
      <c r="VS400"/>
      <c r="VT400"/>
      <c r="VU400"/>
      <c r="VV400"/>
      <c r="VW400"/>
      <c r="VX400"/>
      <c r="VY400"/>
      <c r="VZ400"/>
      <c r="WA400"/>
      <c r="WB400"/>
      <c r="WC400"/>
      <c r="WD400"/>
      <c r="WE400"/>
      <c r="WF400"/>
      <c r="WG400"/>
      <c r="WH400"/>
      <c r="WI400"/>
      <c r="WJ400"/>
      <c r="WK400"/>
      <c r="WL400"/>
      <c r="WM400"/>
      <c r="WN400"/>
      <c r="WO400"/>
      <c r="WP400"/>
      <c r="WQ400"/>
      <c r="WR400"/>
      <c r="WS400"/>
      <c r="WT400"/>
      <c r="WU400"/>
      <c r="WV400"/>
      <c r="WW400"/>
      <c r="WX400"/>
      <c r="WY400"/>
      <c r="WZ400"/>
      <c r="XA400"/>
      <c r="XB400"/>
      <c r="XC400"/>
      <c r="XD400"/>
      <c r="XE400"/>
      <c r="XF400"/>
      <c r="XG400"/>
      <c r="XH400"/>
      <c r="XI400"/>
      <c r="XJ400"/>
      <c r="XK400"/>
      <c r="XL400"/>
      <c r="XM400"/>
      <c r="XN400"/>
      <c r="XO400"/>
      <c r="XP400"/>
      <c r="XQ400"/>
      <c r="XR400"/>
      <c r="XS400"/>
      <c r="XT400"/>
      <c r="XU400"/>
      <c r="XV400"/>
      <c r="XW400"/>
      <c r="XX400"/>
      <c r="XY400"/>
      <c r="XZ400"/>
      <c r="YA400"/>
      <c r="YB400"/>
      <c r="YC400"/>
      <c r="YD400"/>
      <c r="YE400"/>
      <c r="YF400"/>
      <c r="YG400"/>
      <c r="YH400"/>
      <c r="YI400"/>
      <c r="YJ400"/>
      <c r="YK400"/>
      <c r="YL400"/>
      <c r="YM400"/>
      <c r="YN400"/>
      <c r="YO400"/>
      <c r="YP400"/>
      <c r="YQ400"/>
      <c r="YR400"/>
      <c r="YS400"/>
      <c r="YT400"/>
      <c r="YU400"/>
      <c r="YV400"/>
      <c r="YW400"/>
      <c r="YX400"/>
      <c r="YY400"/>
      <c r="YZ400"/>
      <c r="ZA400"/>
      <c r="ZB400"/>
      <c r="ZC400"/>
      <c r="ZD400"/>
      <c r="ZE400"/>
      <c r="ZF400"/>
      <c r="ZG400"/>
      <c r="ZH400"/>
      <c r="ZI400"/>
      <c r="ZJ400"/>
      <c r="ZK400"/>
      <c r="ZL400"/>
      <c r="ZM400"/>
      <c r="ZN400"/>
      <c r="ZO400"/>
      <c r="ZP400"/>
      <c r="ZQ400"/>
      <c r="ZR400"/>
      <c r="ZS400"/>
      <c r="ZT400"/>
      <c r="ZU400"/>
      <c r="ZV400"/>
      <c r="ZW400"/>
      <c r="ZX400"/>
      <c r="ZY400"/>
      <c r="ZZ400"/>
    </row>
    <row r="401" spans="1:702" s="18" customFormat="1">
      <c r="A401" s="16" t="s">
        <v>189</v>
      </c>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c r="KT401"/>
      <c r="KU401"/>
      <c r="KV401"/>
      <c r="KW401"/>
      <c r="KX401"/>
      <c r="KY401"/>
      <c r="KZ401"/>
      <c r="LA401"/>
      <c r="LB401"/>
      <c r="LC401"/>
      <c r="LD401"/>
      <c r="LE401"/>
      <c r="LF401"/>
      <c r="LG401"/>
      <c r="LH401"/>
      <c r="LI401"/>
      <c r="LJ401"/>
      <c r="LK401"/>
      <c r="LL401"/>
      <c r="LM401"/>
      <c r="LN401"/>
      <c r="LO401"/>
      <c r="LP401"/>
      <c r="LQ401"/>
      <c r="LR401"/>
      <c r="LS401"/>
      <c r="LT401"/>
      <c r="LU401"/>
      <c r="LV401"/>
      <c r="LW401"/>
      <c r="LX401"/>
      <c r="LY401"/>
      <c r="LZ401"/>
      <c r="MA401"/>
      <c r="MB401"/>
      <c r="MC401"/>
      <c r="MD401"/>
      <c r="ME401"/>
      <c r="MF401"/>
      <c r="MG401"/>
      <c r="MH401"/>
      <c r="MI401"/>
      <c r="MJ401"/>
      <c r="MK401"/>
      <c r="ML401"/>
      <c r="MM401"/>
      <c r="MN401"/>
      <c r="MO401"/>
      <c r="MP401"/>
      <c r="MQ401"/>
      <c r="MR401"/>
      <c r="MS401"/>
      <c r="MT401"/>
      <c r="MU401"/>
      <c r="MV401"/>
      <c r="MW401"/>
      <c r="MX401"/>
      <c r="MY401"/>
      <c r="MZ401"/>
      <c r="NA401"/>
      <c r="NB401"/>
      <c r="NC401"/>
      <c r="ND401"/>
      <c r="NE401"/>
      <c r="NF401"/>
      <c r="NG401"/>
      <c r="NH401"/>
      <c r="NI401"/>
      <c r="NJ401"/>
      <c r="NK401"/>
      <c r="NL401"/>
      <c r="NM401"/>
      <c r="NN401"/>
      <c r="NO401"/>
      <c r="NP401"/>
      <c r="NQ401"/>
      <c r="NR401"/>
      <c r="NS401"/>
      <c r="NT401"/>
      <c r="NU401"/>
      <c r="NV401"/>
      <c r="NW401"/>
      <c r="NX401"/>
      <c r="NY401"/>
      <c r="NZ401"/>
      <c r="OA401"/>
      <c r="OB401"/>
      <c r="OC401"/>
      <c r="OD401"/>
      <c r="OE401"/>
      <c r="OF401"/>
      <c r="OG401"/>
      <c r="OH401"/>
      <c r="OI401"/>
      <c r="OJ401"/>
      <c r="OK401"/>
      <c r="OL401"/>
      <c r="OM401"/>
      <c r="ON401"/>
      <c r="OO401"/>
      <c r="OP401"/>
      <c r="OQ401"/>
      <c r="OR401"/>
      <c r="OS401"/>
      <c r="OT401"/>
      <c r="OU401"/>
      <c r="OV401"/>
      <c r="OW401"/>
      <c r="OX401"/>
      <c r="OY401"/>
      <c r="OZ401"/>
      <c r="PA401"/>
      <c r="PB401"/>
      <c r="PC401"/>
      <c r="PD401"/>
      <c r="PE401"/>
      <c r="PF401"/>
      <c r="PG401"/>
      <c r="PH401"/>
      <c r="PI401"/>
      <c r="PJ401"/>
      <c r="PK401"/>
      <c r="PL401"/>
      <c r="PM401"/>
      <c r="PN401"/>
      <c r="PO401"/>
      <c r="PP401"/>
      <c r="PQ401"/>
      <c r="PR401"/>
      <c r="PS401"/>
      <c r="PT401"/>
      <c r="PU401"/>
      <c r="PV401"/>
      <c r="PW401"/>
      <c r="PX401"/>
      <c r="PY401"/>
      <c r="PZ401"/>
      <c r="QA401"/>
      <c r="QB401"/>
      <c r="QC401"/>
      <c r="QD401"/>
      <c r="QE401"/>
      <c r="QF401"/>
      <c r="QG401"/>
      <c r="QH401"/>
      <c r="QI401"/>
      <c r="QJ401"/>
      <c r="QK401"/>
      <c r="QL401"/>
      <c r="QM401"/>
      <c r="QN401"/>
      <c r="QO401"/>
      <c r="QP401"/>
      <c r="QQ401"/>
      <c r="QR401"/>
      <c r="QS401"/>
      <c r="QT401"/>
      <c r="QU401"/>
      <c r="QV401"/>
      <c r="QW401"/>
      <c r="QX401"/>
      <c r="QY401"/>
      <c r="QZ401"/>
      <c r="RA401"/>
      <c r="RB401"/>
      <c r="RC401"/>
      <c r="RD401"/>
      <c r="RE401"/>
      <c r="RF401"/>
      <c r="RG401"/>
      <c r="RH401"/>
      <c r="RI401"/>
      <c r="RJ401"/>
      <c r="RK401"/>
      <c r="RL401"/>
      <c r="RM401"/>
      <c r="RN401"/>
      <c r="RO401"/>
      <c r="RP401"/>
      <c r="RQ401"/>
      <c r="RR401"/>
      <c r="RS401"/>
      <c r="RT401"/>
      <c r="RU401"/>
      <c r="RV401"/>
      <c r="RW401"/>
      <c r="RX401"/>
      <c r="RY401"/>
      <c r="RZ401"/>
      <c r="SA401"/>
      <c r="SB401"/>
      <c r="SC401"/>
      <c r="SD401"/>
      <c r="SE401"/>
      <c r="SF401"/>
      <c r="SG401"/>
      <c r="SH401"/>
      <c r="SI401"/>
      <c r="SJ401"/>
      <c r="SK401"/>
      <c r="SL401"/>
      <c r="SM401"/>
      <c r="SN401"/>
      <c r="SO401"/>
      <c r="SP401"/>
      <c r="SQ401"/>
      <c r="SR401"/>
      <c r="SS401"/>
      <c r="ST401"/>
      <c r="SU401"/>
      <c r="SV401"/>
      <c r="SW401"/>
      <c r="SX401"/>
      <c r="SY401"/>
      <c r="SZ401"/>
      <c r="TA401"/>
      <c r="TB401"/>
      <c r="TC401"/>
      <c r="TD401"/>
      <c r="TE401"/>
      <c r="TF401"/>
      <c r="TG401"/>
      <c r="TH401"/>
      <c r="TI401"/>
      <c r="TJ401"/>
      <c r="TK401"/>
      <c r="TL401"/>
      <c r="TM401"/>
      <c r="TN401"/>
      <c r="TO401"/>
      <c r="TP401"/>
      <c r="TQ401"/>
      <c r="TR401"/>
      <c r="TS401"/>
      <c r="TT401"/>
      <c r="TU401"/>
      <c r="TV401"/>
      <c r="TW401"/>
      <c r="TX401"/>
      <c r="TY401"/>
      <c r="TZ401"/>
      <c r="UA401"/>
      <c r="UB401"/>
      <c r="UC401"/>
      <c r="UD401"/>
      <c r="UE401"/>
      <c r="UF401"/>
      <c r="UG401"/>
      <c r="UH401"/>
      <c r="UI401"/>
      <c r="UJ401"/>
      <c r="UK401"/>
      <c r="UL401"/>
      <c r="UM401"/>
      <c r="UN401"/>
      <c r="UO401"/>
      <c r="UP401"/>
      <c r="UQ401"/>
      <c r="UR401"/>
      <c r="US401"/>
      <c r="UT401"/>
      <c r="UU401"/>
      <c r="UV401"/>
      <c r="UW401"/>
      <c r="UX401"/>
      <c r="UY401"/>
      <c r="UZ401"/>
      <c r="VA401"/>
      <c r="VB401"/>
      <c r="VC401"/>
      <c r="VD401"/>
      <c r="VE401"/>
      <c r="VF401"/>
      <c r="VG401"/>
      <c r="VH401"/>
      <c r="VI401"/>
      <c r="VJ401"/>
      <c r="VK401"/>
      <c r="VL401"/>
      <c r="VM401"/>
      <c r="VN401"/>
      <c r="VO401"/>
      <c r="VP401"/>
      <c r="VQ401"/>
      <c r="VR401"/>
      <c r="VS401"/>
      <c r="VT401"/>
      <c r="VU401"/>
      <c r="VV401"/>
      <c r="VW401"/>
      <c r="VX401"/>
      <c r="VY401"/>
      <c r="VZ401"/>
      <c r="WA401"/>
      <c r="WB401"/>
      <c r="WC401"/>
      <c r="WD401"/>
      <c r="WE401"/>
      <c r="WF401"/>
      <c r="WG401"/>
      <c r="WH401"/>
      <c r="WI401"/>
      <c r="WJ401"/>
      <c r="WK401"/>
      <c r="WL401"/>
      <c r="WM401"/>
      <c r="WN401"/>
      <c r="WO401"/>
      <c r="WP401"/>
      <c r="WQ401"/>
      <c r="WR401"/>
      <c r="WS401"/>
      <c r="WT401"/>
      <c r="WU401"/>
      <c r="WV401"/>
      <c r="WW401"/>
      <c r="WX401"/>
      <c r="WY401"/>
      <c r="WZ401"/>
      <c r="XA401"/>
      <c r="XB401"/>
      <c r="XC401"/>
      <c r="XD401"/>
      <c r="XE401"/>
      <c r="XF401"/>
      <c r="XG401"/>
      <c r="XH401"/>
      <c r="XI401"/>
      <c r="XJ401"/>
      <c r="XK401"/>
      <c r="XL401"/>
      <c r="XM401"/>
      <c r="XN401"/>
      <c r="XO401"/>
      <c r="XP401"/>
      <c r="XQ401"/>
      <c r="XR401"/>
      <c r="XS401"/>
      <c r="XT401"/>
      <c r="XU401"/>
      <c r="XV401"/>
      <c r="XW401"/>
      <c r="XX401"/>
      <c r="XY401"/>
      <c r="XZ401"/>
      <c r="YA401"/>
      <c r="YB401"/>
      <c r="YC401"/>
      <c r="YD401"/>
      <c r="YE401"/>
      <c r="YF401"/>
      <c r="YG401"/>
      <c r="YH401"/>
      <c r="YI401"/>
      <c r="YJ401"/>
      <c r="YK401"/>
      <c r="YL401"/>
      <c r="YM401"/>
      <c r="YN401"/>
      <c r="YO401"/>
      <c r="YP401"/>
      <c r="YQ401"/>
      <c r="YR401"/>
      <c r="YS401"/>
      <c r="YT401"/>
      <c r="YU401"/>
      <c r="YV401"/>
      <c r="YW401"/>
      <c r="YX401"/>
      <c r="YY401"/>
      <c r="YZ401"/>
      <c r="ZA401"/>
      <c r="ZB401"/>
      <c r="ZC401"/>
      <c r="ZD401"/>
      <c r="ZE401"/>
      <c r="ZF401"/>
      <c r="ZG401"/>
      <c r="ZH401"/>
      <c r="ZI401"/>
      <c r="ZJ401"/>
      <c r="ZK401"/>
      <c r="ZL401"/>
      <c r="ZM401"/>
      <c r="ZN401"/>
      <c r="ZO401"/>
      <c r="ZP401"/>
      <c r="ZQ401"/>
      <c r="ZR401"/>
      <c r="ZS401"/>
      <c r="ZT401"/>
      <c r="ZU401"/>
      <c r="ZV401"/>
      <c r="ZW401"/>
      <c r="ZX401"/>
      <c r="ZY401"/>
      <c r="ZZ401"/>
    </row>
    <row r="402" spans="1:702" s="18" customFormat="1">
      <c r="A402" s="63" t="s">
        <v>326</v>
      </c>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c r="KT402"/>
      <c r="KU402"/>
      <c r="KV402"/>
      <c r="KW402"/>
      <c r="KX402"/>
      <c r="KY402"/>
      <c r="KZ402"/>
      <c r="LA402"/>
      <c r="LB402"/>
      <c r="LC402"/>
      <c r="LD402"/>
      <c r="LE402"/>
      <c r="LF402"/>
      <c r="LG402"/>
      <c r="LH402"/>
      <c r="LI402"/>
      <c r="LJ402"/>
      <c r="LK402"/>
      <c r="LL402"/>
      <c r="LM402"/>
      <c r="LN402"/>
      <c r="LO402"/>
      <c r="LP402"/>
      <c r="LQ402"/>
      <c r="LR402"/>
      <c r="LS402"/>
      <c r="LT402"/>
      <c r="LU402"/>
      <c r="LV402"/>
      <c r="LW402"/>
      <c r="LX402"/>
      <c r="LY402"/>
      <c r="LZ402"/>
      <c r="MA402"/>
      <c r="MB402"/>
      <c r="MC402"/>
      <c r="MD402"/>
      <c r="ME402"/>
      <c r="MF402"/>
      <c r="MG402"/>
      <c r="MH402"/>
      <c r="MI402"/>
      <c r="MJ402"/>
      <c r="MK402"/>
      <c r="ML402"/>
      <c r="MM402"/>
      <c r="MN402"/>
      <c r="MO402"/>
      <c r="MP402"/>
      <c r="MQ402"/>
      <c r="MR402"/>
      <c r="MS402"/>
      <c r="MT402"/>
      <c r="MU402"/>
      <c r="MV402"/>
      <c r="MW402"/>
      <c r="MX402"/>
      <c r="MY402"/>
      <c r="MZ402"/>
      <c r="NA402"/>
      <c r="NB402"/>
      <c r="NC402"/>
      <c r="ND402"/>
      <c r="NE402"/>
      <c r="NF402"/>
      <c r="NG402"/>
      <c r="NH402"/>
      <c r="NI402"/>
      <c r="NJ402"/>
      <c r="NK402"/>
      <c r="NL402"/>
      <c r="NM402"/>
      <c r="NN402"/>
      <c r="NO402"/>
      <c r="NP402"/>
      <c r="NQ402"/>
      <c r="NR402"/>
      <c r="NS402"/>
      <c r="NT402"/>
      <c r="NU402"/>
      <c r="NV402"/>
      <c r="NW402"/>
      <c r="NX402"/>
      <c r="NY402"/>
      <c r="NZ402"/>
      <c r="OA402"/>
      <c r="OB402"/>
      <c r="OC402"/>
      <c r="OD402"/>
      <c r="OE402"/>
      <c r="OF402"/>
      <c r="OG402"/>
      <c r="OH402"/>
      <c r="OI402"/>
      <c r="OJ402"/>
      <c r="OK402"/>
      <c r="OL402"/>
      <c r="OM402"/>
      <c r="ON402"/>
      <c r="OO402"/>
      <c r="OP402"/>
      <c r="OQ402"/>
      <c r="OR402"/>
      <c r="OS402"/>
      <c r="OT402"/>
      <c r="OU402"/>
      <c r="OV402"/>
      <c r="OW402"/>
      <c r="OX402"/>
      <c r="OY402"/>
      <c r="OZ402"/>
      <c r="PA402"/>
      <c r="PB402"/>
      <c r="PC402"/>
      <c r="PD402"/>
      <c r="PE402"/>
      <c r="PF402"/>
      <c r="PG402"/>
      <c r="PH402"/>
      <c r="PI402"/>
      <c r="PJ402"/>
      <c r="PK402"/>
      <c r="PL402"/>
      <c r="PM402"/>
      <c r="PN402"/>
      <c r="PO402"/>
      <c r="PP402"/>
      <c r="PQ402"/>
      <c r="PR402"/>
      <c r="PS402"/>
      <c r="PT402"/>
      <c r="PU402"/>
      <c r="PV402"/>
      <c r="PW402"/>
      <c r="PX402"/>
      <c r="PY402"/>
      <c r="PZ402"/>
      <c r="QA402"/>
      <c r="QB402"/>
      <c r="QC402"/>
      <c r="QD402"/>
      <c r="QE402"/>
      <c r="QF402"/>
      <c r="QG402"/>
      <c r="QH402"/>
      <c r="QI402"/>
      <c r="QJ402"/>
      <c r="QK402"/>
      <c r="QL402"/>
      <c r="QM402"/>
      <c r="QN402"/>
      <c r="QO402"/>
      <c r="QP402"/>
      <c r="QQ402"/>
      <c r="QR402"/>
      <c r="QS402"/>
      <c r="QT402"/>
      <c r="QU402"/>
      <c r="QV402"/>
      <c r="QW402"/>
      <c r="QX402"/>
      <c r="QY402"/>
      <c r="QZ402"/>
      <c r="RA402"/>
      <c r="RB402"/>
      <c r="RC402"/>
      <c r="RD402"/>
      <c r="RE402"/>
      <c r="RF402"/>
      <c r="RG402"/>
      <c r="RH402"/>
      <c r="RI402"/>
      <c r="RJ402"/>
      <c r="RK402"/>
      <c r="RL402"/>
      <c r="RM402"/>
      <c r="RN402"/>
      <c r="RO402"/>
      <c r="RP402"/>
      <c r="RQ402"/>
      <c r="RR402"/>
      <c r="RS402"/>
      <c r="RT402"/>
      <c r="RU402"/>
      <c r="RV402"/>
      <c r="RW402"/>
      <c r="RX402"/>
      <c r="RY402"/>
      <c r="RZ402"/>
      <c r="SA402"/>
      <c r="SB402"/>
      <c r="SC402"/>
      <c r="SD402"/>
      <c r="SE402"/>
      <c r="SF402"/>
      <c r="SG402"/>
      <c r="SH402"/>
      <c r="SI402"/>
      <c r="SJ402"/>
      <c r="SK402"/>
      <c r="SL402"/>
      <c r="SM402"/>
      <c r="SN402"/>
      <c r="SO402"/>
      <c r="SP402"/>
      <c r="SQ402"/>
      <c r="SR402"/>
      <c r="SS402"/>
      <c r="ST402"/>
      <c r="SU402"/>
      <c r="SV402"/>
      <c r="SW402"/>
      <c r="SX402"/>
      <c r="SY402"/>
      <c r="SZ402"/>
      <c r="TA402"/>
      <c r="TB402"/>
      <c r="TC402"/>
      <c r="TD402"/>
      <c r="TE402"/>
      <c r="TF402"/>
      <c r="TG402"/>
      <c r="TH402"/>
      <c r="TI402"/>
      <c r="TJ402"/>
      <c r="TK402"/>
      <c r="TL402"/>
      <c r="TM402"/>
      <c r="TN402"/>
      <c r="TO402"/>
      <c r="TP402"/>
      <c r="TQ402"/>
      <c r="TR402"/>
      <c r="TS402"/>
      <c r="TT402"/>
      <c r="TU402"/>
      <c r="TV402"/>
      <c r="TW402"/>
      <c r="TX402"/>
      <c r="TY402"/>
      <c r="TZ402"/>
      <c r="UA402"/>
      <c r="UB402"/>
      <c r="UC402"/>
      <c r="UD402"/>
      <c r="UE402"/>
      <c r="UF402"/>
      <c r="UG402"/>
      <c r="UH402"/>
      <c r="UI402"/>
      <c r="UJ402"/>
      <c r="UK402"/>
      <c r="UL402"/>
      <c r="UM402"/>
      <c r="UN402"/>
      <c r="UO402"/>
      <c r="UP402"/>
      <c r="UQ402"/>
      <c r="UR402"/>
      <c r="US402"/>
      <c r="UT402"/>
      <c r="UU402"/>
      <c r="UV402"/>
      <c r="UW402"/>
      <c r="UX402"/>
      <c r="UY402"/>
      <c r="UZ402"/>
      <c r="VA402"/>
      <c r="VB402"/>
      <c r="VC402"/>
      <c r="VD402"/>
      <c r="VE402"/>
      <c r="VF402"/>
      <c r="VG402"/>
      <c r="VH402"/>
      <c r="VI402"/>
      <c r="VJ402"/>
      <c r="VK402"/>
      <c r="VL402"/>
      <c r="VM402"/>
      <c r="VN402"/>
      <c r="VO402"/>
      <c r="VP402"/>
      <c r="VQ402"/>
      <c r="VR402"/>
      <c r="VS402"/>
      <c r="VT402"/>
      <c r="VU402"/>
      <c r="VV402"/>
      <c r="VW402"/>
      <c r="VX402"/>
      <c r="VY402"/>
      <c r="VZ402"/>
      <c r="WA402"/>
      <c r="WB402"/>
      <c r="WC402"/>
      <c r="WD402"/>
      <c r="WE402"/>
      <c r="WF402"/>
      <c r="WG402"/>
      <c r="WH402"/>
      <c r="WI402"/>
      <c r="WJ402"/>
      <c r="WK402"/>
      <c r="WL402"/>
      <c r="WM402"/>
      <c r="WN402"/>
      <c r="WO402"/>
      <c r="WP402"/>
      <c r="WQ402"/>
      <c r="WR402"/>
      <c r="WS402"/>
      <c r="WT402"/>
      <c r="WU402"/>
      <c r="WV402"/>
      <c r="WW402"/>
      <c r="WX402"/>
      <c r="WY402"/>
      <c r="WZ402"/>
      <c r="XA402"/>
      <c r="XB402"/>
      <c r="XC402"/>
      <c r="XD402"/>
      <c r="XE402"/>
      <c r="XF402"/>
      <c r="XG402"/>
      <c r="XH402"/>
      <c r="XI402"/>
      <c r="XJ402"/>
      <c r="XK402"/>
      <c r="XL402"/>
      <c r="XM402"/>
      <c r="XN402"/>
      <c r="XO402"/>
      <c r="XP402"/>
      <c r="XQ402"/>
      <c r="XR402"/>
      <c r="XS402"/>
      <c r="XT402"/>
      <c r="XU402"/>
      <c r="XV402"/>
      <c r="XW402"/>
      <c r="XX402"/>
      <c r="XY402"/>
      <c r="XZ402"/>
      <c r="YA402"/>
      <c r="YB402"/>
      <c r="YC402"/>
      <c r="YD402"/>
      <c r="YE402"/>
      <c r="YF402"/>
      <c r="YG402"/>
      <c r="YH402"/>
      <c r="YI402"/>
      <c r="YJ402"/>
      <c r="YK402"/>
      <c r="YL402"/>
      <c r="YM402"/>
      <c r="YN402"/>
      <c r="YO402"/>
      <c r="YP402"/>
      <c r="YQ402"/>
      <c r="YR402"/>
      <c r="YS402"/>
      <c r="YT402"/>
      <c r="YU402"/>
      <c r="YV402"/>
      <c r="YW402"/>
      <c r="YX402"/>
      <c r="YY402"/>
      <c r="YZ402"/>
      <c r="ZA402"/>
      <c r="ZB402"/>
      <c r="ZC402"/>
      <c r="ZD402"/>
      <c r="ZE402"/>
      <c r="ZF402"/>
      <c r="ZG402"/>
      <c r="ZH402"/>
      <c r="ZI402"/>
      <c r="ZJ402"/>
      <c r="ZK402"/>
      <c r="ZL402"/>
      <c r="ZM402"/>
      <c r="ZN402"/>
      <c r="ZO402"/>
      <c r="ZP402"/>
      <c r="ZQ402"/>
      <c r="ZR402"/>
      <c r="ZS402"/>
      <c r="ZT402"/>
      <c r="ZU402"/>
      <c r="ZV402"/>
      <c r="ZW402"/>
      <c r="ZX402"/>
      <c r="ZY402"/>
      <c r="ZZ402"/>
    </row>
    <row r="403" spans="1:702" s="18" customFormat="1">
      <c r="A403" s="149" t="s">
        <v>327</v>
      </c>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c r="KT403"/>
      <c r="KU403"/>
      <c r="KV403"/>
      <c r="KW403"/>
      <c r="KX403"/>
      <c r="KY403"/>
      <c r="KZ403"/>
      <c r="LA403"/>
      <c r="LB403"/>
      <c r="LC403"/>
      <c r="LD403"/>
      <c r="LE403"/>
      <c r="LF403"/>
      <c r="LG403"/>
      <c r="LH403"/>
      <c r="LI403"/>
      <c r="LJ403"/>
      <c r="LK403"/>
      <c r="LL403"/>
      <c r="LM403"/>
      <c r="LN403"/>
      <c r="LO403"/>
      <c r="LP403"/>
      <c r="LQ403"/>
      <c r="LR403"/>
      <c r="LS403"/>
      <c r="LT403"/>
      <c r="LU403"/>
      <c r="LV403"/>
      <c r="LW403"/>
      <c r="LX403"/>
      <c r="LY403"/>
      <c r="LZ403"/>
      <c r="MA403"/>
      <c r="MB403"/>
      <c r="MC403"/>
      <c r="MD403"/>
      <c r="ME403"/>
      <c r="MF403"/>
      <c r="MG403"/>
      <c r="MH403"/>
      <c r="MI403"/>
      <c r="MJ403"/>
      <c r="MK403"/>
      <c r="ML403"/>
      <c r="MM403"/>
      <c r="MN403"/>
      <c r="MO403"/>
      <c r="MP403"/>
      <c r="MQ403"/>
      <c r="MR403"/>
      <c r="MS403"/>
      <c r="MT403"/>
      <c r="MU403"/>
      <c r="MV403"/>
      <c r="MW403"/>
      <c r="MX403"/>
      <c r="MY403"/>
      <c r="MZ403"/>
      <c r="NA403"/>
      <c r="NB403"/>
      <c r="NC403"/>
      <c r="ND403"/>
      <c r="NE403"/>
      <c r="NF403"/>
      <c r="NG403"/>
      <c r="NH403"/>
      <c r="NI403"/>
      <c r="NJ403"/>
      <c r="NK403"/>
      <c r="NL403"/>
      <c r="NM403"/>
      <c r="NN403"/>
      <c r="NO403"/>
      <c r="NP403"/>
      <c r="NQ403"/>
      <c r="NR403"/>
      <c r="NS403"/>
      <c r="NT403"/>
      <c r="NU403"/>
      <c r="NV403"/>
      <c r="NW403"/>
      <c r="NX403"/>
      <c r="NY403"/>
      <c r="NZ403"/>
      <c r="OA403"/>
      <c r="OB403"/>
      <c r="OC403"/>
      <c r="OD403"/>
      <c r="OE403"/>
      <c r="OF403"/>
      <c r="OG403"/>
      <c r="OH403"/>
      <c r="OI403"/>
      <c r="OJ403"/>
      <c r="OK403"/>
      <c r="OL403"/>
      <c r="OM403"/>
      <c r="ON403"/>
      <c r="OO403"/>
      <c r="OP403"/>
      <c r="OQ403"/>
      <c r="OR403"/>
      <c r="OS403"/>
      <c r="OT403"/>
      <c r="OU403"/>
      <c r="OV403"/>
      <c r="OW403"/>
      <c r="OX403"/>
      <c r="OY403"/>
      <c r="OZ403"/>
      <c r="PA403"/>
      <c r="PB403"/>
      <c r="PC403"/>
      <c r="PD403"/>
      <c r="PE403"/>
      <c r="PF403"/>
      <c r="PG403"/>
      <c r="PH403"/>
      <c r="PI403"/>
      <c r="PJ403"/>
      <c r="PK403"/>
      <c r="PL403"/>
      <c r="PM403"/>
      <c r="PN403"/>
      <c r="PO403"/>
      <c r="PP403"/>
      <c r="PQ403"/>
      <c r="PR403"/>
      <c r="PS403"/>
      <c r="PT403"/>
      <c r="PU403"/>
      <c r="PV403"/>
      <c r="PW403"/>
      <c r="PX403"/>
      <c r="PY403"/>
      <c r="PZ403"/>
      <c r="QA403"/>
      <c r="QB403"/>
      <c r="QC403"/>
      <c r="QD403"/>
      <c r="QE403"/>
      <c r="QF403"/>
      <c r="QG403"/>
      <c r="QH403"/>
      <c r="QI403"/>
      <c r="QJ403"/>
      <c r="QK403"/>
      <c r="QL403"/>
      <c r="QM403"/>
      <c r="QN403"/>
      <c r="QO403"/>
      <c r="QP403"/>
      <c r="QQ403"/>
      <c r="QR403"/>
      <c r="QS403"/>
      <c r="QT403"/>
      <c r="QU403"/>
      <c r="QV403"/>
      <c r="QW403"/>
      <c r="QX403"/>
      <c r="QY403"/>
      <c r="QZ403"/>
      <c r="RA403"/>
      <c r="RB403"/>
      <c r="RC403"/>
      <c r="RD403"/>
      <c r="RE403"/>
      <c r="RF403"/>
      <c r="RG403"/>
      <c r="RH403"/>
      <c r="RI403"/>
      <c r="RJ403"/>
      <c r="RK403"/>
      <c r="RL403"/>
      <c r="RM403"/>
      <c r="RN403"/>
      <c r="RO403"/>
      <c r="RP403"/>
      <c r="RQ403"/>
      <c r="RR403"/>
      <c r="RS403"/>
      <c r="RT403"/>
      <c r="RU403"/>
      <c r="RV403"/>
      <c r="RW403"/>
      <c r="RX403"/>
      <c r="RY403"/>
      <c r="RZ403"/>
      <c r="SA403"/>
      <c r="SB403"/>
      <c r="SC403"/>
      <c r="SD403"/>
      <c r="SE403"/>
      <c r="SF403"/>
      <c r="SG403"/>
      <c r="SH403"/>
      <c r="SI403"/>
      <c r="SJ403"/>
      <c r="SK403"/>
      <c r="SL403"/>
      <c r="SM403"/>
      <c r="SN403"/>
      <c r="SO403"/>
      <c r="SP403"/>
      <c r="SQ403"/>
      <c r="SR403"/>
      <c r="SS403"/>
      <c r="ST403"/>
      <c r="SU403"/>
      <c r="SV403"/>
      <c r="SW403"/>
      <c r="SX403"/>
      <c r="SY403"/>
      <c r="SZ403"/>
      <c r="TA403"/>
      <c r="TB403"/>
      <c r="TC403"/>
      <c r="TD403"/>
      <c r="TE403"/>
      <c r="TF403"/>
      <c r="TG403"/>
      <c r="TH403"/>
      <c r="TI403"/>
      <c r="TJ403"/>
      <c r="TK403"/>
      <c r="TL403"/>
      <c r="TM403"/>
      <c r="TN403"/>
      <c r="TO403"/>
      <c r="TP403"/>
      <c r="TQ403"/>
      <c r="TR403"/>
      <c r="TS403"/>
      <c r="TT403"/>
      <c r="TU403"/>
      <c r="TV403"/>
      <c r="TW403"/>
      <c r="TX403"/>
      <c r="TY403"/>
      <c r="TZ403"/>
      <c r="UA403"/>
      <c r="UB403"/>
      <c r="UC403"/>
      <c r="UD403"/>
      <c r="UE403"/>
      <c r="UF403"/>
      <c r="UG403"/>
      <c r="UH403"/>
      <c r="UI403"/>
      <c r="UJ403"/>
      <c r="UK403"/>
      <c r="UL403"/>
      <c r="UM403"/>
      <c r="UN403"/>
      <c r="UO403"/>
      <c r="UP403"/>
      <c r="UQ403"/>
      <c r="UR403"/>
      <c r="US403"/>
      <c r="UT403"/>
      <c r="UU403"/>
      <c r="UV403"/>
      <c r="UW403"/>
      <c r="UX403"/>
      <c r="UY403"/>
      <c r="UZ403"/>
      <c r="VA403"/>
      <c r="VB403"/>
      <c r="VC403"/>
      <c r="VD403"/>
      <c r="VE403"/>
      <c r="VF403"/>
      <c r="VG403"/>
      <c r="VH403"/>
      <c r="VI403"/>
      <c r="VJ403"/>
      <c r="VK403"/>
      <c r="VL403"/>
      <c r="VM403"/>
      <c r="VN403"/>
      <c r="VO403"/>
      <c r="VP403"/>
      <c r="VQ403"/>
      <c r="VR403"/>
      <c r="VS403"/>
      <c r="VT403"/>
      <c r="VU403"/>
      <c r="VV403"/>
      <c r="VW403"/>
      <c r="VX403"/>
      <c r="VY403"/>
      <c r="VZ403"/>
      <c r="WA403"/>
      <c r="WB403"/>
      <c r="WC403"/>
      <c r="WD403"/>
      <c r="WE403"/>
      <c r="WF403"/>
      <c r="WG403"/>
      <c r="WH403"/>
      <c r="WI403"/>
      <c r="WJ403"/>
      <c r="WK403"/>
      <c r="WL403"/>
      <c r="WM403"/>
      <c r="WN403"/>
      <c r="WO403"/>
      <c r="WP403"/>
      <c r="WQ403"/>
      <c r="WR403"/>
      <c r="WS403"/>
      <c r="WT403"/>
      <c r="WU403"/>
      <c r="WV403"/>
      <c r="WW403"/>
      <c r="WX403"/>
      <c r="WY403"/>
      <c r="WZ403"/>
      <c r="XA403"/>
      <c r="XB403"/>
      <c r="XC403"/>
      <c r="XD403"/>
      <c r="XE403"/>
      <c r="XF403"/>
      <c r="XG403"/>
      <c r="XH403"/>
      <c r="XI403"/>
      <c r="XJ403"/>
      <c r="XK403"/>
      <c r="XL403"/>
      <c r="XM403"/>
      <c r="XN403"/>
      <c r="XO403"/>
      <c r="XP403"/>
      <c r="XQ403"/>
      <c r="XR403"/>
      <c r="XS403"/>
      <c r="XT403"/>
      <c r="XU403"/>
      <c r="XV403"/>
      <c r="XW403"/>
      <c r="XX403"/>
      <c r="XY403"/>
      <c r="XZ403"/>
      <c r="YA403"/>
      <c r="YB403"/>
      <c r="YC403"/>
      <c r="YD403"/>
      <c r="YE403"/>
      <c r="YF403"/>
      <c r="YG403"/>
      <c r="YH403"/>
      <c r="YI403"/>
      <c r="YJ403"/>
      <c r="YK403"/>
      <c r="YL403"/>
      <c r="YM403"/>
      <c r="YN403"/>
      <c r="YO403"/>
      <c r="YP403"/>
      <c r="YQ403"/>
      <c r="YR403"/>
      <c r="YS403"/>
      <c r="YT403"/>
      <c r="YU403"/>
      <c r="YV403"/>
      <c r="YW403"/>
      <c r="YX403"/>
      <c r="YY403"/>
      <c r="YZ403"/>
      <c r="ZA403"/>
      <c r="ZB403"/>
      <c r="ZC403"/>
      <c r="ZD403"/>
      <c r="ZE403"/>
      <c r="ZF403"/>
      <c r="ZG403"/>
      <c r="ZH403"/>
      <c r="ZI403"/>
      <c r="ZJ403"/>
      <c r="ZK403"/>
      <c r="ZL403"/>
      <c r="ZM403"/>
      <c r="ZN403"/>
      <c r="ZO403"/>
      <c r="ZP403"/>
      <c r="ZQ403"/>
      <c r="ZR403"/>
      <c r="ZS403"/>
      <c r="ZT403"/>
      <c r="ZU403"/>
      <c r="ZV403"/>
      <c r="ZW403"/>
      <c r="ZX403"/>
      <c r="ZY403"/>
      <c r="ZZ403"/>
    </row>
    <row r="404" spans="1:702">
      <c r="A404" s="16" t="s">
        <v>175</v>
      </c>
    </row>
    <row r="405" spans="1:702">
      <c r="A405" s="16" t="s">
        <v>68</v>
      </c>
    </row>
    <row r="406" spans="1:702">
      <c r="A406" s="16" t="s">
        <v>69</v>
      </c>
    </row>
    <row r="407" spans="1:702">
      <c r="A407" s="16" t="s">
        <v>189</v>
      </c>
    </row>
    <row r="408" spans="1:702">
      <c r="A408" s="63" t="s">
        <v>326</v>
      </c>
    </row>
    <row r="409" spans="1:702">
      <c r="A409" s="149" t="s">
        <v>327</v>
      </c>
    </row>
    <row r="410" spans="1:702">
      <c r="A410" s="16" t="s">
        <v>175</v>
      </c>
    </row>
    <row r="411" spans="1:702">
      <c r="A411" s="16" t="s">
        <v>68</v>
      </c>
    </row>
    <row r="412" spans="1:702">
      <c r="A412" s="16" t="s">
        <v>69</v>
      </c>
    </row>
    <row r="413" spans="1:702">
      <c r="A413" s="16" t="s">
        <v>189</v>
      </c>
    </row>
    <row r="414" spans="1:702">
      <c r="A414" s="63" t="s">
        <v>326</v>
      </c>
    </row>
    <row r="415" spans="1:702">
      <c r="A415" s="149" t="s">
        <v>327</v>
      </c>
    </row>
    <row r="416" spans="1:702">
      <c r="A416" s="16" t="s">
        <v>175</v>
      </c>
    </row>
    <row r="417" spans="1:1">
      <c r="A417" s="16" t="s">
        <v>68</v>
      </c>
    </row>
    <row r="418" spans="1:1">
      <c r="A418" s="16" t="s">
        <v>69</v>
      </c>
    </row>
    <row r="419" spans="1:1">
      <c r="A419" s="16" t="s">
        <v>189</v>
      </c>
    </row>
    <row r="420" spans="1:1">
      <c r="A420" s="63" t="s">
        <v>326</v>
      </c>
    </row>
    <row r="421" spans="1:1">
      <c r="A421" s="149" t="s">
        <v>327</v>
      </c>
    </row>
    <row r="422" spans="1:1">
      <c r="A422" s="16" t="s">
        <v>175</v>
      </c>
    </row>
    <row r="423" spans="1:1">
      <c r="A423" s="16" t="s">
        <v>68</v>
      </c>
    </row>
    <row r="424" spans="1:1">
      <c r="A424" s="16" t="s">
        <v>69</v>
      </c>
    </row>
    <row r="425" spans="1:1">
      <c r="A425" s="16" t="s">
        <v>189</v>
      </c>
    </row>
    <row r="426" spans="1:1">
      <c r="A426" s="63" t="s">
        <v>326</v>
      </c>
    </row>
    <row r="427" spans="1:1">
      <c r="A427" s="149" t="s">
        <v>327</v>
      </c>
    </row>
    <row r="428" spans="1:1">
      <c r="A428" s="16" t="s">
        <v>175</v>
      </c>
    </row>
    <row r="429" spans="1:1">
      <c r="A429" s="16" t="s">
        <v>68</v>
      </c>
    </row>
    <row r="430" spans="1:1">
      <c r="A430" s="16" t="s">
        <v>69</v>
      </c>
    </row>
    <row r="431" spans="1:1">
      <c r="A431" s="16" t="s">
        <v>189</v>
      </c>
    </row>
    <row r="432" spans="1:1">
      <c r="A432" s="63" t="s">
        <v>326</v>
      </c>
    </row>
    <row r="433" spans="1:1">
      <c r="A433" s="149" t="s">
        <v>327</v>
      </c>
    </row>
    <row r="434" spans="1:1">
      <c r="A434" s="16" t="s">
        <v>175</v>
      </c>
    </row>
    <row r="435" spans="1:1">
      <c r="A435" s="16" t="s">
        <v>68</v>
      </c>
    </row>
    <row r="436" spans="1:1">
      <c r="A436" s="16" t="s">
        <v>69</v>
      </c>
    </row>
    <row r="437" spans="1:1">
      <c r="A437" s="16" t="s">
        <v>189</v>
      </c>
    </row>
    <row r="438" spans="1:1">
      <c r="A438" s="63" t="s">
        <v>326</v>
      </c>
    </row>
    <row r="439" spans="1:1">
      <c r="A439" s="149" t="s">
        <v>327</v>
      </c>
    </row>
    <row r="440" spans="1:1">
      <c r="A440" s="16" t="s">
        <v>175</v>
      </c>
    </row>
    <row r="441" spans="1:1">
      <c r="A441" s="16" t="s">
        <v>68</v>
      </c>
    </row>
    <row r="442" spans="1:1">
      <c r="A442" s="16" t="s">
        <v>69</v>
      </c>
    </row>
    <row r="443" spans="1:1">
      <c r="A443" s="16" t="s">
        <v>189</v>
      </c>
    </row>
    <row r="444" spans="1:1">
      <c r="A444" s="63" t="s">
        <v>326</v>
      </c>
    </row>
    <row r="445" spans="1:1">
      <c r="A445" s="149" t="s">
        <v>327</v>
      </c>
    </row>
    <row r="446" spans="1:1">
      <c r="A446" s="16" t="s">
        <v>175</v>
      </c>
    </row>
    <row r="447" spans="1:1">
      <c r="A447" s="16" t="s">
        <v>68</v>
      </c>
    </row>
    <row r="448" spans="1:1">
      <c r="A448" s="16" t="s">
        <v>69</v>
      </c>
    </row>
    <row r="449" spans="1:1">
      <c r="A449" s="16" t="s">
        <v>189</v>
      </c>
    </row>
    <row r="450" spans="1:1">
      <c r="A450" s="63" t="s">
        <v>326</v>
      </c>
    </row>
    <row r="451" spans="1:1">
      <c r="A451" s="149" t="s">
        <v>327</v>
      </c>
    </row>
    <row r="452" spans="1:1">
      <c r="A452" s="16" t="s">
        <v>175</v>
      </c>
    </row>
    <row r="453" spans="1:1">
      <c r="A453" s="16" t="s">
        <v>68</v>
      </c>
    </row>
    <row r="454" spans="1:1">
      <c r="A454" s="16" t="s">
        <v>69</v>
      </c>
    </row>
    <row r="455" spans="1:1">
      <c r="A455" s="16" t="s">
        <v>189</v>
      </c>
    </row>
    <row r="456" spans="1:1">
      <c r="A456" s="63" t="s">
        <v>326</v>
      </c>
    </row>
    <row r="457" spans="1:1">
      <c r="A457" s="149" t="s">
        <v>327</v>
      </c>
    </row>
    <row r="458" spans="1:1">
      <c r="A458" s="16" t="s">
        <v>175</v>
      </c>
    </row>
    <row r="459" spans="1:1">
      <c r="A459" s="16" t="s">
        <v>68</v>
      </c>
    </row>
    <row r="460" spans="1:1">
      <c r="A460" s="16" t="s">
        <v>69</v>
      </c>
    </row>
    <row r="461" spans="1:1">
      <c r="A461" s="16" t="s">
        <v>189</v>
      </c>
    </row>
    <row r="462" spans="1:1">
      <c r="A462" s="63" t="s">
        <v>326</v>
      </c>
    </row>
    <row r="463" spans="1:1">
      <c r="A463" s="149" t="s">
        <v>327</v>
      </c>
    </row>
    <row r="464" spans="1:1">
      <c r="A464" s="16" t="s">
        <v>175</v>
      </c>
    </row>
    <row r="465" spans="1:1">
      <c r="A465" s="16" t="s">
        <v>68</v>
      </c>
    </row>
    <row r="466" spans="1:1">
      <c r="A466" s="16" t="s">
        <v>69</v>
      </c>
    </row>
    <row r="467" spans="1:1">
      <c r="A467" s="16" t="s">
        <v>189</v>
      </c>
    </row>
    <row r="468" spans="1:1">
      <c r="A468" s="63" t="s">
        <v>326</v>
      </c>
    </row>
    <row r="469" spans="1:1">
      <c r="A469" s="149" t="s">
        <v>327</v>
      </c>
    </row>
    <row r="470" spans="1:1">
      <c r="A470" s="16" t="s">
        <v>175</v>
      </c>
    </row>
    <row r="471" spans="1:1">
      <c r="A471" s="16" t="s">
        <v>68</v>
      </c>
    </row>
    <row r="472" spans="1:1">
      <c r="A472" s="16" t="s">
        <v>69</v>
      </c>
    </row>
    <row r="473" spans="1:1">
      <c r="A473" s="16" t="s">
        <v>189</v>
      </c>
    </row>
    <row r="474" spans="1:1">
      <c r="A474" s="63" t="s">
        <v>326</v>
      </c>
    </row>
    <row r="475" spans="1:1">
      <c r="A475" s="149" t="s">
        <v>327</v>
      </c>
    </row>
    <row r="476" spans="1:1">
      <c r="A476" s="16" t="s">
        <v>175</v>
      </c>
    </row>
    <row r="477" spans="1:1">
      <c r="A477" s="16" t="s">
        <v>68</v>
      </c>
    </row>
    <row r="478" spans="1:1">
      <c r="A478" s="16" t="s">
        <v>69</v>
      </c>
    </row>
    <row r="479" spans="1:1">
      <c r="A479" s="16" t="s">
        <v>189</v>
      </c>
    </row>
    <row r="480" spans="1:1">
      <c r="A480" s="63" t="s">
        <v>326</v>
      </c>
    </row>
    <row r="481" spans="1:1">
      <c r="A481" s="149" t="s">
        <v>327</v>
      </c>
    </row>
    <row r="482" spans="1:1">
      <c r="A482" s="16" t="s">
        <v>175</v>
      </c>
    </row>
    <row r="483" spans="1:1">
      <c r="A483" s="16" t="s">
        <v>68</v>
      </c>
    </row>
    <row r="484" spans="1:1">
      <c r="A484" s="16" t="s">
        <v>69</v>
      </c>
    </row>
    <row r="485" spans="1:1">
      <c r="A485" s="16" t="s">
        <v>189</v>
      </c>
    </row>
    <row r="486" spans="1:1">
      <c r="A486" s="63" t="s">
        <v>326</v>
      </c>
    </row>
    <row r="487" spans="1:1">
      <c r="A487" s="149" t="s">
        <v>327</v>
      </c>
    </row>
    <row r="488" spans="1:1">
      <c r="A488" s="16" t="s">
        <v>175</v>
      </c>
    </row>
    <row r="489" spans="1:1">
      <c r="A489" s="16" t="s">
        <v>68</v>
      </c>
    </row>
    <row r="490" spans="1:1">
      <c r="A490" s="16" t="s">
        <v>69</v>
      </c>
    </row>
    <row r="491" spans="1:1">
      <c r="A491" s="16" t="s">
        <v>189</v>
      </c>
    </row>
    <row r="492" spans="1:1">
      <c r="A492" s="63" t="s">
        <v>326</v>
      </c>
    </row>
    <row r="493" spans="1:1">
      <c r="A493" s="149" t="s">
        <v>327</v>
      </c>
    </row>
    <row r="494" spans="1:1">
      <c r="A494" s="16" t="s">
        <v>175</v>
      </c>
    </row>
    <row r="495" spans="1:1">
      <c r="A495" s="16" t="s">
        <v>68</v>
      </c>
    </row>
    <row r="496" spans="1:1">
      <c r="A496" s="16" t="s">
        <v>69</v>
      </c>
    </row>
    <row r="497" spans="1:1">
      <c r="A497" s="16" t="s">
        <v>189</v>
      </c>
    </row>
    <row r="498" spans="1:1">
      <c r="A498" s="63" t="s">
        <v>326</v>
      </c>
    </row>
    <row r="499" spans="1:1">
      <c r="A499" s="149" t="s">
        <v>327</v>
      </c>
    </row>
    <row r="500" spans="1:1">
      <c r="A500" s="16" t="s">
        <v>175</v>
      </c>
    </row>
    <row r="501" spans="1:1">
      <c r="A501" s="16" t="s">
        <v>68</v>
      </c>
    </row>
    <row r="502" spans="1:1">
      <c r="A502" s="16" t="s">
        <v>69</v>
      </c>
    </row>
    <row r="503" spans="1:1">
      <c r="A503" s="16" t="s">
        <v>189</v>
      </c>
    </row>
    <row r="504" spans="1:1">
      <c r="A504" s="63" t="s">
        <v>326</v>
      </c>
    </row>
    <row r="505" spans="1:1">
      <c r="A505" s="149" t="s">
        <v>327</v>
      </c>
    </row>
    <row r="506" spans="1:1">
      <c r="A506" s="16" t="s">
        <v>175</v>
      </c>
    </row>
    <row r="507" spans="1:1">
      <c r="A507" s="16" t="s">
        <v>68</v>
      </c>
    </row>
    <row r="508" spans="1:1">
      <c r="A508" s="16" t="s">
        <v>69</v>
      </c>
    </row>
    <row r="509" spans="1:1">
      <c r="A509" s="16" t="s">
        <v>189</v>
      </c>
    </row>
    <row r="510" spans="1:1">
      <c r="A510" s="63" t="s">
        <v>326</v>
      </c>
    </row>
    <row r="511" spans="1:1">
      <c r="A511" s="149" t="s">
        <v>327</v>
      </c>
    </row>
    <row r="512" spans="1:1">
      <c r="A512" s="16" t="s">
        <v>175</v>
      </c>
    </row>
    <row r="513" spans="1:1">
      <c r="A513" s="16" t="s">
        <v>68</v>
      </c>
    </row>
    <row r="514" spans="1:1">
      <c r="A514" s="16" t="s">
        <v>69</v>
      </c>
    </row>
    <row r="515" spans="1:1">
      <c r="A515" s="16" t="s">
        <v>189</v>
      </c>
    </row>
    <row r="516" spans="1:1">
      <c r="A516" s="63" t="s">
        <v>326</v>
      </c>
    </row>
    <row r="517" spans="1:1">
      <c r="A517" s="149" t="s">
        <v>327</v>
      </c>
    </row>
    <row r="518" spans="1:1">
      <c r="A518" s="16" t="s">
        <v>175</v>
      </c>
    </row>
    <row r="519" spans="1:1">
      <c r="A519" s="16" t="s">
        <v>68</v>
      </c>
    </row>
    <row r="520" spans="1:1">
      <c r="A520" s="16" t="s">
        <v>69</v>
      </c>
    </row>
    <row r="521" spans="1:1">
      <c r="A521" s="16" t="s">
        <v>189</v>
      </c>
    </row>
    <row r="522" spans="1:1">
      <c r="A522" s="63" t="s">
        <v>326</v>
      </c>
    </row>
    <row r="523" spans="1:1">
      <c r="A523" s="149" t="s">
        <v>327</v>
      </c>
    </row>
    <row r="524" spans="1:1">
      <c r="A524" s="16" t="s">
        <v>175</v>
      </c>
    </row>
    <row r="525" spans="1:1">
      <c r="A525" s="16" t="s">
        <v>68</v>
      </c>
    </row>
    <row r="526" spans="1:1">
      <c r="A526" s="16" t="s">
        <v>69</v>
      </c>
    </row>
    <row r="527" spans="1:1">
      <c r="A527" s="16" t="s">
        <v>189</v>
      </c>
    </row>
    <row r="528" spans="1:1">
      <c r="A528" s="63" t="s">
        <v>326</v>
      </c>
    </row>
    <row r="529" spans="1:1">
      <c r="A529" s="149" t="s">
        <v>327</v>
      </c>
    </row>
    <row r="530" spans="1:1">
      <c r="A530" s="16" t="s">
        <v>175</v>
      </c>
    </row>
    <row r="531" spans="1:1">
      <c r="A531" s="16" t="s">
        <v>68</v>
      </c>
    </row>
    <row r="532" spans="1:1">
      <c r="A532" s="16" t="s">
        <v>69</v>
      </c>
    </row>
    <row r="533" spans="1:1">
      <c r="A533" s="16" t="s">
        <v>189</v>
      </c>
    </row>
    <row r="534" spans="1:1">
      <c r="A534" s="63" t="s">
        <v>326</v>
      </c>
    </row>
    <row r="535" spans="1:1">
      <c r="A535" s="149" t="s">
        <v>327</v>
      </c>
    </row>
    <row r="536" spans="1:1">
      <c r="A536" s="16" t="s">
        <v>175</v>
      </c>
    </row>
    <row r="537" spans="1:1">
      <c r="A537" s="16" t="s">
        <v>68</v>
      </c>
    </row>
    <row r="538" spans="1:1">
      <c r="A538" s="16" t="s">
        <v>69</v>
      </c>
    </row>
    <row r="539" spans="1:1">
      <c r="A539" s="16" t="s">
        <v>189</v>
      </c>
    </row>
    <row r="540" spans="1:1">
      <c r="A540" s="63" t="s">
        <v>326</v>
      </c>
    </row>
    <row r="541" spans="1:1">
      <c r="A541" s="149" t="s">
        <v>327</v>
      </c>
    </row>
    <row r="542" spans="1:1">
      <c r="A542" s="16" t="s">
        <v>175</v>
      </c>
    </row>
    <row r="543" spans="1:1">
      <c r="A543" s="16" t="s">
        <v>68</v>
      </c>
    </row>
    <row r="544" spans="1:1">
      <c r="A544" s="16" t="s">
        <v>69</v>
      </c>
    </row>
    <row r="545" spans="1:1">
      <c r="A545" s="16" t="s">
        <v>189</v>
      </c>
    </row>
    <row r="546" spans="1:1">
      <c r="A546" s="63" t="s">
        <v>326</v>
      </c>
    </row>
    <row r="547" spans="1:1">
      <c r="A547" s="149" t="s">
        <v>327</v>
      </c>
    </row>
    <row r="548" spans="1:1">
      <c r="A548" s="16" t="s">
        <v>175</v>
      </c>
    </row>
    <row r="549" spans="1:1">
      <c r="A549" s="16" t="s">
        <v>68</v>
      </c>
    </row>
    <row r="550" spans="1:1">
      <c r="A550" s="16" t="s">
        <v>69</v>
      </c>
    </row>
    <row r="551" spans="1:1">
      <c r="A551" s="16" t="s">
        <v>189</v>
      </c>
    </row>
    <row r="552" spans="1:1">
      <c r="A552" s="63" t="s">
        <v>326</v>
      </c>
    </row>
    <row r="553" spans="1:1">
      <c r="A553" s="149" t="s">
        <v>327</v>
      </c>
    </row>
    <row r="554" spans="1:1">
      <c r="A554" s="16" t="s">
        <v>175</v>
      </c>
    </row>
    <row r="555" spans="1:1">
      <c r="A555" s="16" t="s">
        <v>68</v>
      </c>
    </row>
    <row r="556" spans="1:1">
      <c r="A556" s="16" t="s">
        <v>69</v>
      </c>
    </row>
    <row r="557" spans="1:1">
      <c r="A557" s="16" t="s">
        <v>189</v>
      </c>
    </row>
    <row r="558" spans="1:1">
      <c r="A558" s="63" t="s">
        <v>326</v>
      </c>
    </row>
    <row r="559" spans="1:1">
      <c r="A559" s="149" t="s">
        <v>327</v>
      </c>
    </row>
    <row r="560" spans="1:1">
      <c r="A560" s="16" t="s">
        <v>175</v>
      </c>
    </row>
    <row r="561" spans="1:1">
      <c r="A561" s="16" t="s">
        <v>68</v>
      </c>
    </row>
    <row r="562" spans="1:1">
      <c r="A562" s="16" t="s">
        <v>69</v>
      </c>
    </row>
    <row r="563" spans="1:1">
      <c r="A563" s="16" t="s">
        <v>189</v>
      </c>
    </row>
    <row r="564" spans="1:1">
      <c r="A564" s="63" t="s">
        <v>326</v>
      </c>
    </row>
    <row r="565" spans="1:1">
      <c r="A565" s="149" t="s">
        <v>327</v>
      </c>
    </row>
    <row r="566" spans="1:1">
      <c r="A566" s="16" t="s">
        <v>175</v>
      </c>
    </row>
    <row r="567" spans="1:1">
      <c r="A567" s="16" t="s">
        <v>68</v>
      </c>
    </row>
    <row r="568" spans="1:1">
      <c r="A568" s="16" t="s">
        <v>69</v>
      </c>
    </row>
    <row r="569" spans="1:1">
      <c r="A569" s="16" t="s">
        <v>189</v>
      </c>
    </row>
    <row r="570" spans="1:1">
      <c r="A570" s="63" t="s">
        <v>326</v>
      </c>
    </row>
    <row r="571" spans="1:1">
      <c r="A571" s="149" t="s">
        <v>327</v>
      </c>
    </row>
    <row r="572" spans="1:1">
      <c r="A572" s="16" t="s">
        <v>175</v>
      </c>
    </row>
    <row r="573" spans="1:1">
      <c r="A573" s="16" t="s">
        <v>68</v>
      </c>
    </row>
    <row r="574" spans="1:1">
      <c r="A574" s="16" t="s">
        <v>69</v>
      </c>
    </row>
    <row r="575" spans="1:1">
      <c r="A575" s="16" t="s">
        <v>189</v>
      </c>
    </row>
    <row r="576" spans="1:1">
      <c r="A576" s="63" t="s">
        <v>326</v>
      </c>
    </row>
    <row r="577" spans="1:1">
      <c r="A577" s="149" t="s">
        <v>327</v>
      </c>
    </row>
    <row r="578" spans="1:1">
      <c r="A578" s="16" t="s">
        <v>175</v>
      </c>
    </row>
    <row r="579" spans="1:1">
      <c r="A579" s="16" t="s">
        <v>68</v>
      </c>
    </row>
    <row r="580" spans="1:1">
      <c r="A580" s="16" t="s">
        <v>69</v>
      </c>
    </row>
    <row r="581" spans="1:1">
      <c r="A581" s="16" t="s">
        <v>189</v>
      </c>
    </row>
    <row r="582" spans="1:1">
      <c r="A582" s="63" t="s">
        <v>326</v>
      </c>
    </row>
    <row r="583" spans="1:1">
      <c r="A583" s="149" t="s">
        <v>327</v>
      </c>
    </row>
    <row r="584" spans="1:1">
      <c r="A584" s="16" t="s">
        <v>175</v>
      </c>
    </row>
    <row r="585" spans="1:1">
      <c r="A585" s="16" t="s">
        <v>68</v>
      </c>
    </row>
    <row r="586" spans="1:1">
      <c r="A586" s="16" t="s">
        <v>69</v>
      </c>
    </row>
    <row r="587" spans="1:1">
      <c r="A587" s="16" t="s">
        <v>189</v>
      </c>
    </row>
    <row r="588" spans="1:1">
      <c r="A588" s="63" t="s">
        <v>326</v>
      </c>
    </row>
    <row r="589" spans="1:1">
      <c r="A589" s="149" t="s">
        <v>327</v>
      </c>
    </row>
    <row r="590" spans="1:1">
      <c r="A590" s="16" t="s">
        <v>175</v>
      </c>
    </row>
    <row r="591" spans="1:1">
      <c r="A591" s="16" t="s">
        <v>68</v>
      </c>
    </row>
    <row r="592" spans="1:1">
      <c r="A592" s="16" t="s">
        <v>69</v>
      </c>
    </row>
    <row r="593" spans="1:1">
      <c r="A593" s="16" t="s">
        <v>189</v>
      </c>
    </row>
    <row r="594" spans="1:1">
      <c r="A594" s="63" t="s">
        <v>326</v>
      </c>
    </row>
    <row r="595" spans="1:1">
      <c r="A595" s="149" t="s">
        <v>327</v>
      </c>
    </row>
    <row r="596" spans="1:1">
      <c r="A596" s="16" t="s">
        <v>175</v>
      </c>
    </row>
    <row r="597" spans="1:1">
      <c r="A597" s="16" t="s">
        <v>68</v>
      </c>
    </row>
    <row r="598" spans="1:1">
      <c r="A598" s="16" t="s">
        <v>69</v>
      </c>
    </row>
    <row r="599" spans="1:1">
      <c r="A599" s="16" t="s">
        <v>189</v>
      </c>
    </row>
    <row r="600" spans="1:1">
      <c r="A600" s="63" t="s">
        <v>326</v>
      </c>
    </row>
    <row r="601" spans="1:1">
      <c r="A601" s="149" t="s">
        <v>327</v>
      </c>
    </row>
    <row r="602" spans="1:1">
      <c r="A602" s="16" t="s">
        <v>175</v>
      </c>
    </row>
    <row r="603" spans="1:1">
      <c r="A603" s="16" t="s">
        <v>68</v>
      </c>
    </row>
    <row r="604" spans="1:1">
      <c r="A604" s="16" t="s">
        <v>69</v>
      </c>
    </row>
    <row r="605" spans="1:1">
      <c r="A605" s="16" t="s">
        <v>189</v>
      </c>
    </row>
    <row r="606" spans="1:1">
      <c r="A606" s="63" t="s">
        <v>326</v>
      </c>
    </row>
    <row r="607" spans="1:1">
      <c r="A607" s="149" t="s">
        <v>327</v>
      </c>
    </row>
    <row r="608" spans="1:1">
      <c r="A608" s="16" t="s">
        <v>175</v>
      </c>
    </row>
    <row r="609" spans="1:1">
      <c r="A609" s="16" t="s">
        <v>68</v>
      </c>
    </row>
    <row r="610" spans="1:1">
      <c r="A610" s="16" t="s">
        <v>69</v>
      </c>
    </row>
    <row r="611" spans="1:1">
      <c r="A611" s="16" t="s">
        <v>189</v>
      </c>
    </row>
    <row r="612" spans="1:1">
      <c r="A612" s="63" t="s">
        <v>326</v>
      </c>
    </row>
    <row r="613" spans="1:1">
      <c r="A613" s="149" t="s">
        <v>327</v>
      </c>
    </row>
    <row r="614" spans="1:1">
      <c r="A614" s="16" t="s">
        <v>175</v>
      </c>
    </row>
    <row r="615" spans="1:1">
      <c r="A615" s="16" t="s">
        <v>68</v>
      </c>
    </row>
    <row r="616" spans="1:1">
      <c r="A616" s="16" t="s">
        <v>69</v>
      </c>
    </row>
    <row r="617" spans="1:1">
      <c r="A617" s="16" t="s">
        <v>189</v>
      </c>
    </row>
    <row r="618" spans="1:1">
      <c r="A618" s="63" t="s">
        <v>326</v>
      </c>
    </row>
    <row r="619" spans="1:1">
      <c r="A619" s="149" t="s">
        <v>327</v>
      </c>
    </row>
    <row r="620" spans="1:1">
      <c r="A620" s="16" t="s">
        <v>175</v>
      </c>
    </row>
    <row r="621" spans="1:1">
      <c r="A621" s="16" t="s">
        <v>68</v>
      </c>
    </row>
    <row r="622" spans="1:1">
      <c r="A622" s="16" t="s">
        <v>69</v>
      </c>
    </row>
    <row r="623" spans="1:1">
      <c r="A623" s="16" t="s">
        <v>189</v>
      </c>
    </row>
    <row r="624" spans="1:1">
      <c r="A624" s="63" t="s">
        <v>326</v>
      </c>
    </row>
    <row r="625" spans="1:1">
      <c r="A625" s="149" t="s">
        <v>327</v>
      </c>
    </row>
    <row r="626" spans="1:1">
      <c r="A626" s="16" t="s">
        <v>175</v>
      </c>
    </row>
    <row r="627" spans="1:1">
      <c r="A627" s="16" t="s">
        <v>68</v>
      </c>
    </row>
    <row r="628" spans="1:1">
      <c r="A628" s="16" t="s">
        <v>69</v>
      </c>
    </row>
    <row r="629" spans="1:1">
      <c r="A629" s="16" t="s">
        <v>189</v>
      </c>
    </row>
    <row r="630" spans="1:1">
      <c r="A630" s="63" t="s">
        <v>326</v>
      </c>
    </row>
    <row r="631" spans="1:1">
      <c r="A631" s="149" t="s">
        <v>327</v>
      </c>
    </row>
    <row r="632" spans="1:1">
      <c r="A632" s="16" t="s">
        <v>175</v>
      </c>
    </row>
    <row r="633" spans="1:1">
      <c r="A633" s="16" t="s">
        <v>68</v>
      </c>
    </row>
    <row r="634" spans="1:1">
      <c r="A634" s="16" t="s">
        <v>69</v>
      </c>
    </row>
    <row r="635" spans="1:1">
      <c r="A635" s="16" t="s">
        <v>189</v>
      </c>
    </row>
    <row r="636" spans="1:1">
      <c r="A636" s="63" t="s">
        <v>326</v>
      </c>
    </row>
    <row r="637" spans="1:1">
      <c r="A637" s="149" t="s">
        <v>327</v>
      </c>
    </row>
    <row r="638" spans="1:1">
      <c r="A638" s="16" t="s">
        <v>175</v>
      </c>
    </row>
    <row r="639" spans="1:1">
      <c r="A639" s="16" t="s">
        <v>68</v>
      </c>
    </row>
    <row r="640" spans="1:1">
      <c r="A640" s="16" t="s">
        <v>69</v>
      </c>
    </row>
    <row r="641" spans="1:1">
      <c r="A641" s="16" t="s">
        <v>189</v>
      </c>
    </row>
    <row r="642" spans="1:1">
      <c r="A642" s="63" t="s">
        <v>326</v>
      </c>
    </row>
    <row r="643" spans="1:1">
      <c r="A643" s="149" t="s">
        <v>327</v>
      </c>
    </row>
    <row r="644" spans="1:1">
      <c r="A644" s="16" t="s">
        <v>175</v>
      </c>
    </row>
    <row r="645" spans="1:1">
      <c r="A645" s="16" t="s">
        <v>68</v>
      </c>
    </row>
    <row r="646" spans="1:1">
      <c r="A646" s="16" t="s">
        <v>69</v>
      </c>
    </row>
    <row r="647" spans="1:1">
      <c r="A647" s="16" t="s">
        <v>189</v>
      </c>
    </row>
    <row r="648" spans="1:1">
      <c r="A648" s="63" t="s">
        <v>326</v>
      </c>
    </row>
    <row r="649" spans="1:1">
      <c r="A649" s="149" t="s">
        <v>327</v>
      </c>
    </row>
    <row r="650" spans="1:1">
      <c r="A650" s="16" t="s">
        <v>175</v>
      </c>
    </row>
    <row r="651" spans="1:1">
      <c r="A651" s="16" t="s">
        <v>68</v>
      </c>
    </row>
    <row r="652" spans="1:1">
      <c r="A652" s="16" t="s">
        <v>69</v>
      </c>
    </row>
    <row r="653" spans="1:1">
      <c r="A653" s="16" t="s">
        <v>189</v>
      </c>
    </row>
    <row r="654" spans="1:1">
      <c r="A654" s="63" t="s">
        <v>326</v>
      </c>
    </row>
    <row r="655" spans="1:1">
      <c r="A655" s="149" t="s">
        <v>327</v>
      </c>
    </row>
    <row r="656" spans="1:1">
      <c r="A656" s="16" t="s">
        <v>175</v>
      </c>
    </row>
    <row r="657" spans="1:1">
      <c r="A657" s="16" t="s">
        <v>68</v>
      </c>
    </row>
    <row r="658" spans="1:1">
      <c r="A658" s="16" t="s">
        <v>69</v>
      </c>
    </row>
    <row r="659" spans="1:1">
      <c r="A659" s="16" t="s">
        <v>189</v>
      </c>
    </row>
    <row r="660" spans="1:1">
      <c r="A660" s="63" t="s">
        <v>326</v>
      </c>
    </row>
    <row r="661" spans="1:1">
      <c r="A661" s="149" t="s">
        <v>327</v>
      </c>
    </row>
    <row r="662" spans="1:1">
      <c r="A662" s="16" t="s">
        <v>175</v>
      </c>
    </row>
    <row r="663" spans="1:1">
      <c r="A663" s="16" t="s">
        <v>68</v>
      </c>
    </row>
    <row r="664" spans="1:1">
      <c r="A664" s="16" t="s">
        <v>69</v>
      </c>
    </row>
    <row r="665" spans="1:1">
      <c r="A665" s="16" t="s">
        <v>189</v>
      </c>
    </row>
    <row r="666" spans="1:1">
      <c r="A666" s="63" t="s">
        <v>326</v>
      </c>
    </row>
    <row r="667" spans="1:1">
      <c r="A667" s="149" t="s">
        <v>327</v>
      </c>
    </row>
    <row r="668" spans="1:1">
      <c r="A668" s="16" t="s">
        <v>175</v>
      </c>
    </row>
    <row r="669" spans="1:1">
      <c r="A669" s="16" t="s">
        <v>68</v>
      </c>
    </row>
    <row r="670" spans="1:1">
      <c r="A670" s="16" t="s">
        <v>69</v>
      </c>
    </row>
    <row r="671" spans="1:1">
      <c r="A671" s="16" t="s">
        <v>189</v>
      </c>
    </row>
    <row r="672" spans="1:1">
      <c r="A672" s="63" t="s">
        <v>326</v>
      </c>
    </row>
    <row r="673" spans="1:1">
      <c r="A673" s="149" t="s">
        <v>327</v>
      </c>
    </row>
    <row r="674" spans="1:1">
      <c r="A674" s="16" t="s">
        <v>175</v>
      </c>
    </row>
    <row r="675" spans="1:1">
      <c r="A675" s="16" t="s">
        <v>68</v>
      </c>
    </row>
    <row r="676" spans="1:1">
      <c r="A676" s="16" t="s">
        <v>69</v>
      </c>
    </row>
    <row r="677" spans="1:1">
      <c r="A677" s="16" t="s">
        <v>189</v>
      </c>
    </row>
    <row r="678" spans="1:1">
      <c r="A678" s="63" t="s">
        <v>326</v>
      </c>
    </row>
    <row r="679" spans="1:1">
      <c r="A679" s="149" t="s">
        <v>327</v>
      </c>
    </row>
    <row r="680" spans="1:1">
      <c r="A680" s="16" t="s">
        <v>175</v>
      </c>
    </row>
    <row r="681" spans="1:1">
      <c r="A681" s="16" t="s">
        <v>68</v>
      </c>
    </row>
    <row r="682" spans="1:1">
      <c r="A682" s="16" t="s">
        <v>69</v>
      </c>
    </row>
    <row r="683" spans="1:1">
      <c r="A683" s="16" t="s">
        <v>189</v>
      </c>
    </row>
    <row r="684" spans="1:1">
      <c r="A684" s="63" t="s">
        <v>326</v>
      </c>
    </row>
    <row r="685" spans="1:1">
      <c r="A685" s="149" t="s">
        <v>327</v>
      </c>
    </row>
    <row r="686" spans="1:1">
      <c r="A686" s="16" t="s">
        <v>175</v>
      </c>
    </row>
    <row r="687" spans="1:1">
      <c r="A687" s="16" t="s">
        <v>68</v>
      </c>
    </row>
    <row r="688" spans="1:1">
      <c r="A688" s="16" t="s">
        <v>69</v>
      </c>
    </row>
    <row r="689" spans="1:1">
      <c r="A689" s="16" t="s">
        <v>189</v>
      </c>
    </row>
    <row r="690" spans="1:1">
      <c r="A690" s="63" t="s">
        <v>326</v>
      </c>
    </row>
    <row r="691" spans="1:1">
      <c r="A691" s="149" t="s">
        <v>327</v>
      </c>
    </row>
    <row r="692" spans="1:1">
      <c r="A692" s="16" t="s">
        <v>175</v>
      </c>
    </row>
    <row r="693" spans="1:1">
      <c r="A693" s="16" t="s">
        <v>68</v>
      </c>
    </row>
    <row r="694" spans="1:1">
      <c r="A694" s="16" t="s">
        <v>69</v>
      </c>
    </row>
    <row r="695" spans="1:1">
      <c r="A695" s="16" t="s">
        <v>189</v>
      </c>
    </row>
    <row r="696" spans="1:1">
      <c r="A696" s="63" t="s">
        <v>326</v>
      </c>
    </row>
    <row r="697" spans="1:1">
      <c r="A697" s="149" t="s">
        <v>327</v>
      </c>
    </row>
    <row r="698" spans="1:1">
      <c r="A698" s="16" t="s">
        <v>175</v>
      </c>
    </row>
    <row r="699" spans="1:1">
      <c r="A699" s="16" t="s">
        <v>68</v>
      </c>
    </row>
    <row r="700" spans="1:1">
      <c r="A700" s="16" t="s">
        <v>69</v>
      </c>
    </row>
    <row r="701" spans="1:1">
      <c r="A701" s="16" t="s">
        <v>189</v>
      </c>
    </row>
    <row r="702" spans="1:1">
      <c r="A702" s="63" t="s">
        <v>326</v>
      </c>
    </row>
    <row r="703" spans="1:1">
      <c r="A703" s="149" t="s">
        <v>327</v>
      </c>
    </row>
    <row r="704" spans="1:1">
      <c r="A704" s="16" t="s">
        <v>175</v>
      </c>
    </row>
    <row r="705" spans="1:1">
      <c r="A705" s="16" t="s">
        <v>68</v>
      </c>
    </row>
    <row r="706" spans="1:1">
      <c r="A706" s="16" t="s">
        <v>69</v>
      </c>
    </row>
    <row r="707" spans="1:1">
      <c r="A707" s="16" t="s">
        <v>189</v>
      </c>
    </row>
    <row r="708" spans="1:1">
      <c r="A708" s="63" t="s">
        <v>326</v>
      </c>
    </row>
    <row r="709" spans="1:1">
      <c r="A709" s="149" t="s">
        <v>327</v>
      </c>
    </row>
    <row r="710" spans="1:1">
      <c r="A710" s="16" t="s">
        <v>175</v>
      </c>
    </row>
    <row r="711" spans="1:1">
      <c r="A711" s="16" t="s">
        <v>68</v>
      </c>
    </row>
    <row r="712" spans="1:1">
      <c r="A712" s="16" t="s">
        <v>69</v>
      </c>
    </row>
    <row r="713" spans="1:1">
      <c r="A713" s="16" t="s">
        <v>189</v>
      </c>
    </row>
    <row r="714" spans="1:1">
      <c r="A714" s="63" t="s">
        <v>326</v>
      </c>
    </row>
    <row r="715" spans="1:1">
      <c r="A715" s="149" t="s">
        <v>327</v>
      </c>
    </row>
    <row r="716" spans="1:1">
      <c r="A716" s="16" t="s">
        <v>175</v>
      </c>
    </row>
    <row r="717" spans="1:1">
      <c r="A717" s="16" t="s">
        <v>68</v>
      </c>
    </row>
    <row r="718" spans="1:1">
      <c r="A718" s="16" t="s">
        <v>69</v>
      </c>
    </row>
    <row r="719" spans="1:1">
      <c r="A719" s="16" t="s">
        <v>189</v>
      </c>
    </row>
    <row r="720" spans="1:1">
      <c r="A720" s="63" t="s">
        <v>326</v>
      </c>
    </row>
    <row r="721" spans="1:1">
      <c r="A721" s="149" t="s">
        <v>327</v>
      </c>
    </row>
    <row r="722" spans="1:1">
      <c r="A722" s="16" t="s">
        <v>175</v>
      </c>
    </row>
    <row r="723" spans="1:1">
      <c r="A723" s="16" t="s">
        <v>68</v>
      </c>
    </row>
    <row r="724" spans="1:1">
      <c r="A724" s="16" t="s">
        <v>69</v>
      </c>
    </row>
    <row r="725" spans="1:1">
      <c r="A725" s="16" t="s">
        <v>189</v>
      </c>
    </row>
    <row r="726" spans="1:1">
      <c r="A726" s="63" t="s">
        <v>326</v>
      </c>
    </row>
    <row r="727" spans="1:1">
      <c r="A727" s="149" t="s">
        <v>327</v>
      </c>
    </row>
    <row r="728" spans="1:1">
      <c r="A728" s="16" t="s">
        <v>175</v>
      </c>
    </row>
    <row r="729" spans="1:1">
      <c r="A729" s="16" t="s">
        <v>68</v>
      </c>
    </row>
    <row r="730" spans="1:1">
      <c r="A730" s="16" t="s">
        <v>69</v>
      </c>
    </row>
    <row r="731" spans="1:1">
      <c r="A731" s="16" t="s">
        <v>189</v>
      </c>
    </row>
    <row r="732" spans="1:1">
      <c r="A732" s="63" t="s">
        <v>326</v>
      </c>
    </row>
    <row r="733" spans="1:1">
      <c r="A733" s="149" t="s">
        <v>327</v>
      </c>
    </row>
    <row r="734" spans="1:1">
      <c r="A734" s="16" t="s">
        <v>175</v>
      </c>
    </row>
    <row r="735" spans="1:1">
      <c r="A735" s="16" t="s">
        <v>68</v>
      </c>
    </row>
    <row r="736" spans="1:1">
      <c r="A736" s="16" t="s">
        <v>69</v>
      </c>
    </row>
    <row r="737" spans="1:1">
      <c r="A737" s="16" t="s">
        <v>189</v>
      </c>
    </row>
    <row r="738" spans="1:1">
      <c r="A738" s="63" t="s">
        <v>326</v>
      </c>
    </row>
    <row r="739" spans="1:1">
      <c r="A739" s="149" t="s">
        <v>327</v>
      </c>
    </row>
    <row r="740" spans="1:1">
      <c r="A740" s="16" t="s">
        <v>175</v>
      </c>
    </row>
    <row r="741" spans="1:1">
      <c r="A741" s="16" t="s">
        <v>68</v>
      </c>
    </row>
    <row r="742" spans="1:1">
      <c r="A742" s="16" t="s">
        <v>69</v>
      </c>
    </row>
    <row r="743" spans="1:1">
      <c r="A743" s="16" t="s">
        <v>189</v>
      </c>
    </row>
    <row r="744" spans="1:1">
      <c r="A744" s="63" t="s">
        <v>326</v>
      </c>
    </row>
    <row r="745" spans="1:1">
      <c r="A745" s="149" t="s">
        <v>327</v>
      </c>
    </row>
    <row r="746" spans="1:1">
      <c r="A746" s="16" t="s">
        <v>175</v>
      </c>
    </row>
    <row r="747" spans="1:1">
      <c r="A747" s="16" t="s">
        <v>68</v>
      </c>
    </row>
    <row r="748" spans="1:1">
      <c r="A748" s="16" t="s">
        <v>69</v>
      </c>
    </row>
    <row r="749" spans="1:1">
      <c r="A749" s="16" t="s">
        <v>189</v>
      </c>
    </row>
    <row r="750" spans="1:1">
      <c r="A750" s="63" t="s">
        <v>326</v>
      </c>
    </row>
    <row r="751" spans="1:1">
      <c r="A751" s="149" t="s">
        <v>327</v>
      </c>
    </row>
    <row r="752" spans="1:1">
      <c r="A752" s="16" t="s">
        <v>175</v>
      </c>
    </row>
    <row r="753" spans="1:1">
      <c r="A753" s="16" t="s">
        <v>68</v>
      </c>
    </row>
    <row r="754" spans="1:1">
      <c r="A754" s="16" t="s">
        <v>69</v>
      </c>
    </row>
    <row r="755" spans="1:1">
      <c r="A755" s="16" t="s">
        <v>189</v>
      </c>
    </row>
    <row r="756" spans="1:1">
      <c r="A756" s="63" t="s">
        <v>326</v>
      </c>
    </row>
    <row r="757" spans="1:1">
      <c r="A757" s="149" t="s">
        <v>327</v>
      </c>
    </row>
    <row r="758" spans="1:1">
      <c r="A758" s="16" t="s">
        <v>175</v>
      </c>
    </row>
    <row r="759" spans="1:1">
      <c r="A759" s="16" t="s">
        <v>68</v>
      </c>
    </row>
    <row r="760" spans="1:1">
      <c r="A760" s="16" t="s">
        <v>69</v>
      </c>
    </row>
    <row r="761" spans="1:1">
      <c r="A761" s="16" t="s">
        <v>189</v>
      </c>
    </row>
    <row r="762" spans="1:1">
      <c r="A762" s="63" t="s">
        <v>326</v>
      </c>
    </row>
    <row r="763" spans="1:1">
      <c r="A763" s="149" t="s">
        <v>327</v>
      </c>
    </row>
    <row r="764" spans="1:1">
      <c r="A764" s="16" t="s">
        <v>175</v>
      </c>
    </row>
    <row r="765" spans="1:1">
      <c r="A765" s="16" t="s">
        <v>68</v>
      </c>
    </row>
    <row r="766" spans="1:1">
      <c r="A766" s="16" t="s">
        <v>69</v>
      </c>
    </row>
    <row r="767" spans="1:1">
      <c r="A767" s="16" t="s">
        <v>189</v>
      </c>
    </row>
    <row r="768" spans="1:1">
      <c r="A768" s="63" t="s">
        <v>326</v>
      </c>
    </row>
    <row r="769" spans="1:1">
      <c r="A769" s="149" t="s">
        <v>327</v>
      </c>
    </row>
    <row r="770" spans="1:1">
      <c r="A770" s="16" t="s">
        <v>175</v>
      </c>
    </row>
    <row r="771" spans="1:1">
      <c r="A771" s="16" t="s">
        <v>68</v>
      </c>
    </row>
    <row r="772" spans="1:1">
      <c r="A772" s="16" t="s">
        <v>69</v>
      </c>
    </row>
    <row r="773" spans="1:1">
      <c r="A773" s="16" t="s">
        <v>189</v>
      </c>
    </row>
    <row r="774" spans="1:1">
      <c r="A774" s="63" t="s">
        <v>326</v>
      </c>
    </row>
    <row r="775" spans="1:1">
      <c r="A775" s="149" t="s">
        <v>327</v>
      </c>
    </row>
    <row r="776" spans="1:1">
      <c r="A776" s="16" t="s">
        <v>175</v>
      </c>
    </row>
    <row r="777" spans="1:1">
      <c r="A777" s="16" t="s">
        <v>68</v>
      </c>
    </row>
    <row r="778" spans="1:1">
      <c r="A778" s="16" t="s">
        <v>69</v>
      </c>
    </row>
    <row r="779" spans="1:1">
      <c r="A779" s="16" t="s">
        <v>189</v>
      </c>
    </row>
    <row r="780" spans="1:1">
      <c r="A780" s="63" t="s">
        <v>326</v>
      </c>
    </row>
    <row r="781" spans="1:1">
      <c r="A781" s="149" t="s">
        <v>327</v>
      </c>
    </row>
    <row r="782" spans="1:1">
      <c r="A782" s="16" t="s">
        <v>175</v>
      </c>
    </row>
    <row r="783" spans="1:1">
      <c r="A783" s="16" t="s">
        <v>68</v>
      </c>
    </row>
    <row r="784" spans="1:1">
      <c r="A784" s="16" t="s">
        <v>69</v>
      </c>
    </row>
    <row r="785" spans="1:1">
      <c r="A785" s="16" t="s">
        <v>189</v>
      </c>
    </row>
    <row r="786" spans="1:1">
      <c r="A786" s="63" t="s">
        <v>326</v>
      </c>
    </row>
    <row r="787" spans="1:1">
      <c r="A787" s="149" t="s">
        <v>327</v>
      </c>
    </row>
    <row r="788" spans="1:1">
      <c r="A788" s="16" t="s">
        <v>175</v>
      </c>
    </row>
    <row r="789" spans="1:1">
      <c r="A789" s="16" t="s">
        <v>68</v>
      </c>
    </row>
    <row r="790" spans="1:1">
      <c r="A790" s="16" t="s">
        <v>69</v>
      </c>
    </row>
    <row r="791" spans="1:1">
      <c r="A791" s="16" t="s">
        <v>189</v>
      </c>
    </row>
    <row r="792" spans="1:1">
      <c r="A792" s="63" t="s">
        <v>326</v>
      </c>
    </row>
    <row r="793" spans="1:1">
      <c r="A793" s="149" t="s">
        <v>327</v>
      </c>
    </row>
    <row r="794" spans="1:1">
      <c r="A794" s="16" t="s">
        <v>175</v>
      </c>
    </row>
    <row r="795" spans="1:1">
      <c r="A795" s="16" t="s">
        <v>68</v>
      </c>
    </row>
    <row r="796" spans="1:1">
      <c r="A796" s="16" t="s">
        <v>69</v>
      </c>
    </row>
    <row r="797" spans="1:1">
      <c r="A797" s="16" t="s">
        <v>189</v>
      </c>
    </row>
    <row r="798" spans="1:1">
      <c r="A798" s="63" t="s">
        <v>326</v>
      </c>
    </row>
    <row r="799" spans="1:1">
      <c r="A799" s="149" t="s">
        <v>327</v>
      </c>
    </row>
    <row r="800" spans="1:1">
      <c r="A800" s="16" t="s">
        <v>175</v>
      </c>
    </row>
    <row r="801" spans="1:1">
      <c r="A801" s="16" t="s">
        <v>68</v>
      </c>
    </row>
    <row r="802" spans="1:1">
      <c r="A802" s="16" t="s">
        <v>69</v>
      </c>
    </row>
    <row r="803" spans="1:1">
      <c r="A803" s="16" t="s">
        <v>189</v>
      </c>
    </row>
    <row r="804" spans="1:1">
      <c r="A804" s="63" t="s">
        <v>326</v>
      </c>
    </row>
    <row r="805" spans="1:1">
      <c r="A805" s="149" t="s">
        <v>327</v>
      </c>
    </row>
    <row r="806" spans="1:1">
      <c r="A806" s="16" t="s">
        <v>175</v>
      </c>
    </row>
    <row r="807" spans="1:1">
      <c r="A807" s="16" t="s">
        <v>68</v>
      </c>
    </row>
    <row r="808" spans="1:1">
      <c r="A808" s="16" t="s">
        <v>69</v>
      </c>
    </row>
    <row r="809" spans="1:1">
      <c r="A809" s="16" t="s">
        <v>189</v>
      </c>
    </row>
    <row r="810" spans="1:1">
      <c r="A810" s="63" t="s">
        <v>326</v>
      </c>
    </row>
    <row r="811" spans="1:1">
      <c r="A811" s="149" t="s">
        <v>327</v>
      </c>
    </row>
    <row r="812" spans="1:1">
      <c r="A812" s="16" t="s">
        <v>175</v>
      </c>
    </row>
    <row r="813" spans="1:1">
      <c r="A813" s="16" t="s">
        <v>68</v>
      </c>
    </row>
    <row r="814" spans="1:1">
      <c r="A814" s="16" t="s">
        <v>69</v>
      </c>
    </row>
    <row r="815" spans="1:1">
      <c r="A815" s="16" t="s">
        <v>189</v>
      </c>
    </row>
    <row r="816" spans="1:1">
      <c r="A816" s="63" t="s">
        <v>326</v>
      </c>
    </row>
    <row r="817" spans="1:1">
      <c r="A817" s="149" t="s">
        <v>327</v>
      </c>
    </row>
    <row r="818" spans="1:1">
      <c r="A818" s="16" t="s">
        <v>175</v>
      </c>
    </row>
    <row r="819" spans="1:1">
      <c r="A819" s="16" t="s">
        <v>68</v>
      </c>
    </row>
    <row r="820" spans="1:1">
      <c r="A820" s="16" t="s">
        <v>69</v>
      </c>
    </row>
    <row r="821" spans="1:1">
      <c r="A821" s="16" t="s">
        <v>189</v>
      </c>
    </row>
    <row r="822" spans="1:1">
      <c r="A822" s="63" t="s">
        <v>326</v>
      </c>
    </row>
    <row r="823" spans="1:1">
      <c r="A823" s="149" t="s">
        <v>327</v>
      </c>
    </row>
    <row r="824" spans="1:1">
      <c r="A824" s="16" t="s">
        <v>175</v>
      </c>
    </row>
    <row r="825" spans="1:1">
      <c r="A825" s="16" t="s">
        <v>68</v>
      </c>
    </row>
    <row r="826" spans="1:1">
      <c r="A826" s="16" t="s">
        <v>69</v>
      </c>
    </row>
    <row r="827" spans="1:1">
      <c r="A827" s="16" t="s">
        <v>189</v>
      </c>
    </row>
    <row r="828" spans="1:1">
      <c r="A828" s="63" t="s">
        <v>326</v>
      </c>
    </row>
    <row r="829" spans="1:1">
      <c r="A829" s="149" t="s">
        <v>327</v>
      </c>
    </row>
    <row r="830" spans="1:1">
      <c r="A830" s="16" t="s">
        <v>175</v>
      </c>
    </row>
    <row r="831" spans="1:1">
      <c r="A831" s="16" t="s">
        <v>68</v>
      </c>
    </row>
    <row r="832" spans="1:1">
      <c r="A832" s="16" t="s">
        <v>69</v>
      </c>
    </row>
    <row r="833" spans="1:1">
      <c r="A833" s="16" t="s">
        <v>189</v>
      </c>
    </row>
    <row r="834" spans="1:1">
      <c r="A834" s="63" t="s">
        <v>326</v>
      </c>
    </row>
    <row r="835" spans="1:1">
      <c r="A835" s="149" t="s">
        <v>327</v>
      </c>
    </row>
    <row r="836" spans="1:1">
      <c r="A836" s="16" t="s">
        <v>175</v>
      </c>
    </row>
    <row r="837" spans="1:1">
      <c r="A837" s="16" t="s">
        <v>68</v>
      </c>
    </row>
    <row r="838" spans="1:1">
      <c r="A838" s="16" t="s">
        <v>69</v>
      </c>
    </row>
    <row r="839" spans="1:1">
      <c r="A839" s="16" t="s">
        <v>189</v>
      </c>
    </row>
    <row r="840" spans="1:1">
      <c r="A840" s="63" t="s">
        <v>326</v>
      </c>
    </row>
    <row r="841" spans="1:1">
      <c r="A841" s="149" t="s">
        <v>327</v>
      </c>
    </row>
    <row r="842" spans="1:1">
      <c r="A842" s="16" t="s">
        <v>175</v>
      </c>
    </row>
    <row r="843" spans="1:1">
      <c r="A843" s="16" t="s">
        <v>68</v>
      </c>
    </row>
    <row r="844" spans="1:1">
      <c r="A844" s="16" t="s">
        <v>69</v>
      </c>
    </row>
    <row r="845" spans="1:1">
      <c r="A845" s="16" t="s">
        <v>189</v>
      </c>
    </row>
    <row r="846" spans="1:1">
      <c r="A846" s="63" t="s">
        <v>326</v>
      </c>
    </row>
    <row r="847" spans="1:1">
      <c r="A847" s="149" t="s">
        <v>327</v>
      </c>
    </row>
    <row r="848" spans="1:1">
      <c r="A848" s="16" t="s">
        <v>175</v>
      </c>
    </row>
    <row r="849" spans="1:1">
      <c r="A849" s="16" t="s">
        <v>68</v>
      </c>
    </row>
    <row r="850" spans="1:1">
      <c r="A850" s="16" t="s">
        <v>69</v>
      </c>
    </row>
    <row r="851" spans="1:1">
      <c r="A851" s="16" t="s">
        <v>189</v>
      </c>
    </row>
    <row r="852" spans="1:1">
      <c r="A852" s="63" t="s">
        <v>326</v>
      </c>
    </row>
    <row r="853" spans="1:1">
      <c r="A853" s="149" t="s">
        <v>327</v>
      </c>
    </row>
    <row r="854" spans="1:1">
      <c r="A854" s="16" t="s">
        <v>175</v>
      </c>
    </row>
    <row r="855" spans="1:1">
      <c r="A855" s="16" t="s">
        <v>68</v>
      </c>
    </row>
    <row r="856" spans="1:1">
      <c r="A856" s="16" t="s">
        <v>69</v>
      </c>
    </row>
    <row r="857" spans="1:1">
      <c r="A857" s="16" t="s">
        <v>189</v>
      </c>
    </row>
    <row r="858" spans="1:1">
      <c r="A858" s="63" t="s">
        <v>326</v>
      </c>
    </row>
    <row r="859" spans="1:1">
      <c r="A859" s="149" t="s">
        <v>327</v>
      </c>
    </row>
    <row r="860" spans="1:1">
      <c r="A860" s="16" t="s">
        <v>175</v>
      </c>
    </row>
    <row r="861" spans="1:1">
      <c r="A861" s="16" t="s">
        <v>68</v>
      </c>
    </row>
    <row r="862" spans="1:1">
      <c r="A862" s="16" t="s">
        <v>69</v>
      </c>
    </row>
    <row r="863" spans="1:1">
      <c r="A863" s="16" t="s">
        <v>189</v>
      </c>
    </row>
    <row r="864" spans="1:1">
      <c r="A864" s="63" t="s">
        <v>326</v>
      </c>
    </row>
    <row r="865" spans="1:1">
      <c r="A865" s="149" t="s">
        <v>327</v>
      </c>
    </row>
    <row r="866" spans="1:1">
      <c r="A866" s="16" t="s">
        <v>175</v>
      </c>
    </row>
    <row r="867" spans="1:1">
      <c r="A867" s="16" t="s">
        <v>68</v>
      </c>
    </row>
    <row r="868" spans="1:1">
      <c r="A868" s="16" t="s">
        <v>69</v>
      </c>
    </row>
    <row r="869" spans="1:1">
      <c r="A869" s="16" t="s">
        <v>189</v>
      </c>
    </row>
    <row r="870" spans="1:1">
      <c r="A870" s="63" t="s">
        <v>326</v>
      </c>
    </row>
    <row r="871" spans="1:1">
      <c r="A871" s="149" t="s">
        <v>327</v>
      </c>
    </row>
    <row r="872" spans="1:1">
      <c r="A872" s="16" t="s">
        <v>175</v>
      </c>
    </row>
    <row r="873" spans="1:1">
      <c r="A873" s="16" t="s">
        <v>68</v>
      </c>
    </row>
    <row r="874" spans="1:1">
      <c r="A874" s="16" t="s">
        <v>69</v>
      </c>
    </row>
    <row r="875" spans="1:1">
      <c r="A875" s="16" t="s">
        <v>189</v>
      </c>
    </row>
    <row r="876" spans="1:1">
      <c r="A876" s="63" t="s">
        <v>326</v>
      </c>
    </row>
    <row r="877" spans="1:1">
      <c r="A877" s="149" t="s">
        <v>327</v>
      </c>
    </row>
    <row r="878" spans="1:1">
      <c r="A878" s="16" t="s">
        <v>175</v>
      </c>
    </row>
    <row r="879" spans="1:1">
      <c r="A879" s="16" t="s">
        <v>68</v>
      </c>
    </row>
    <row r="880" spans="1:1">
      <c r="A880" s="16" t="s">
        <v>69</v>
      </c>
    </row>
    <row r="881" spans="1:1">
      <c r="A881" s="16" t="s">
        <v>189</v>
      </c>
    </row>
    <row r="882" spans="1:1">
      <c r="A882" s="63" t="s">
        <v>326</v>
      </c>
    </row>
    <row r="883" spans="1:1">
      <c r="A883" s="149" t="s">
        <v>327</v>
      </c>
    </row>
    <row r="884" spans="1:1">
      <c r="A884" s="16" t="s">
        <v>175</v>
      </c>
    </row>
    <row r="885" spans="1:1">
      <c r="A885" s="16" t="s">
        <v>68</v>
      </c>
    </row>
    <row r="886" spans="1:1">
      <c r="A886" s="16" t="s">
        <v>69</v>
      </c>
    </row>
    <row r="887" spans="1:1">
      <c r="A887" s="16" t="s">
        <v>189</v>
      </c>
    </row>
    <row r="888" spans="1:1">
      <c r="A888" s="63" t="s">
        <v>326</v>
      </c>
    </row>
    <row r="889" spans="1:1">
      <c r="A889" s="149" t="s">
        <v>327</v>
      </c>
    </row>
    <row r="890" spans="1:1">
      <c r="A890" s="16" t="s">
        <v>175</v>
      </c>
    </row>
    <row r="891" spans="1:1">
      <c r="A891" s="16" t="s">
        <v>68</v>
      </c>
    </row>
    <row r="892" spans="1:1">
      <c r="A892" s="16" t="s">
        <v>69</v>
      </c>
    </row>
    <row r="893" spans="1:1">
      <c r="A893" s="16" t="s">
        <v>189</v>
      </c>
    </row>
    <row r="894" spans="1:1">
      <c r="A894" s="63" t="s">
        <v>326</v>
      </c>
    </row>
    <row r="895" spans="1:1">
      <c r="A895" s="149" t="s">
        <v>327</v>
      </c>
    </row>
    <row r="896" spans="1:1">
      <c r="A896" s="16" t="s">
        <v>175</v>
      </c>
    </row>
    <row r="897" spans="1:1">
      <c r="A897" s="16" t="s">
        <v>68</v>
      </c>
    </row>
    <row r="898" spans="1:1">
      <c r="A898" s="16" t="s">
        <v>69</v>
      </c>
    </row>
    <row r="899" spans="1:1">
      <c r="A899" s="16" t="s">
        <v>189</v>
      </c>
    </row>
    <row r="900" spans="1:1">
      <c r="A900" s="63" t="s">
        <v>326</v>
      </c>
    </row>
    <row r="901" spans="1:1">
      <c r="A901" s="149" t="s">
        <v>327</v>
      </c>
    </row>
    <row r="902" spans="1:1">
      <c r="A902" s="16" t="s">
        <v>175</v>
      </c>
    </row>
    <row r="903" spans="1:1">
      <c r="A903" s="16" t="s">
        <v>68</v>
      </c>
    </row>
    <row r="904" spans="1:1">
      <c r="A904" s="16" t="s">
        <v>69</v>
      </c>
    </row>
    <row r="905" spans="1:1">
      <c r="A905" s="16" t="s">
        <v>189</v>
      </c>
    </row>
    <row r="906" spans="1:1">
      <c r="A906" s="63" t="s">
        <v>326</v>
      </c>
    </row>
    <row r="907" spans="1:1">
      <c r="A907" s="149" t="s">
        <v>327</v>
      </c>
    </row>
    <row r="908" spans="1:1">
      <c r="A908" s="16" t="s">
        <v>175</v>
      </c>
    </row>
    <row r="909" spans="1:1">
      <c r="A909" s="16" t="s">
        <v>68</v>
      </c>
    </row>
    <row r="910" spans="1:1">
      <c r="A910" s="16" t="s">
        <v>69</v>
      </c>
    </row>
    <row r="911" spans="1:1">
      <c r="A911" s="16" t="s">
        <v>189</v>
      </c>
    </row>
    <row r="912" spans="1:1">
      <c r="A912" s="63" t="s">
        <v>326</v>
      </c>
    </row>
    <row r="913" spans="1:1">
      <c r="A913" s="149" t="s">
        <v>327</v>
      </c>
    </row>
    <row r="914" spans="1:1">
      <c r="A914" s="16" t="s">
        <v>175</v>
      </c>
    </row>
    <row r="915" spans="1:1">
      <c r="A915" s="16" t="s">
        <v>68</v>
      </c>
    </row>
    <row r="916" spans="1:1">
      <c r="A916" s="16" t="s">
        <v>69</v>
      </c>
    </row>
    <row r="917" spans="1:1">
      <c r="A917" s="16" t="s">
        <v>189</v>
      </c>
    </row>
    <row r="918" spans="1:1">
      <c r="A918" s="63" t="s">
        <v>326</v>
      </c>
    </row>
    <row r="919" spans="1:1">
      <c r="A919" s="149" t="s">
        <v>327</v>
      </c>
    </row>
    <row r="920" spans="1:1">
      <c r="A920" s="16" t="s">
        <v>175</v>
      </c>
    </row>
    <row r="921" spans="1:1">
      <c r="A921" s="16" t="s">
        <v>68</v>
      </c>
    </row>
    <row r="922" spans="1:1">
      <c r="A922" s="16" t="s">
        <v>69</v>
      </c>
    </row>
    <row r="923" spans="1:1">
      <c r="A923" s="16" t="s">
        <v>189</v>
      </c>
    </row>
    <row r="924" spans="1:1">
      <c r="A924" s="63" t="s">
        <v>326</v>
      </c>
    </row>
    <row r="925" spans="1:1">
      <c r="A925" s="149" t="s">
        <v>327</v>
      </c>
    </row>
    <row r="926" spans="1:1">
      <c r="A926" s="16" t="s">
        <v>175</v>
      </c>
    </row>
    <row r="927" spans="1:1">
      <c r="A927" s="16" t="s">
        <v>68</v>
      </c>
    </row>
    <row r="928" spans="1:1">
      <c r="A928" s="16" t="s">
        <v>69</v>
      </c>
    </row>
    <row r="929" spans="1:1">
      <c r="A929" s="16" t="s">
        <v>189</v>
      </c>
    </row>
    <row r="930" spans="1:1">
      <c r="A930" s="63" t="s">
        <v>326</v>
      </c>
    </row>
    <row r="931" spans="1:1">
      <c r="A931" s="149" t="s">
        <v>327</v>
      </c>
    </row>
    <row r="932" spans="1:1">
      <c r="A932" s="16" t="s">
        <v>175</v>
      </c>
    </row>
    <row r="933" spans="1:1">
      <c r="A933" s="16" t="s">
        <v>68</v>
      </c>
    </row>
    <row r="934" spans="1:1">
      <c r="A934" s="16" t="s">
        <v>69</v>
      </c>
    </row>
    <row r="935" spans="1:1">
      <c r="A935" s="16" t="s">
        <v>189</v>
      </c>
    </row>
    <row r="936" spans="1:1">
      <c r="A936" s="63" t="s">
        <v>326</v>
      </c>
    </row>
    <row r="937" spans="1:1">
      <c r="A937" s="149" t="s">
        <v>327</v>
      </c>
    </row>
    <row r="938" spans="1:1">
      <c r="A938" s="16" t="s">
        <v>175</v>
      </c>
    </row>
    <row r="939" spans="1:1">
      <c r="A939" s="16" t="s">
        <v>68</v>
      </c>
    </row>
    <row r="940" spans="1:1">
      <c r="A940" s="16" t="s">
        <v>69</v>
      </c>
    </row>
    <row r="941" spans="1:1">
      <c r="A941" s="16" t="s">
        <v>189</v>
      </c>
    </row>
    <row r="942" spans="1:1">
      <c r="A942" s="63" t="s">
        <v>326</v>
      </c>
    </row>
    <row r="943" spans="1:1">
      <c r="A943" s="149" t="s">
        <v>327</v>
      </c>
    </row>
    <row r="944" spans="1:1">
      <c r="A944" s="16" t="s">
        <v>175</v>
      </c>
    </row>
    <row r="945" spans="1:1">
      <c r="A945" s="16" t="s">
        <v>68</v>
      </c>
    </row>
    <row r="946" spans="1:1">
      <c r="A946" s="16" t="s">
        <v>69</v>
      </c>
    </row>
    <row r="947" spans="1:1">
      <c r="A947" s="16" t="s">
        <v>189</v>
      </c>
    </row>
    <row r="948" spans="1:1">
      <c r="A948" s="63" t="s">
        <v>326</v>
      </c>
    </row>
    <row r="949" spans="1:1">
      <c r="A949" s="149" t="s">
        <v>327</v>
      </c>
    </row>
    <row r="950" spans="1:1">
      <c r="A950" s="16" t="s">
        <v>175</v>
      </c>
    </row>
    <row r="951" spans="1:1">
      <c r="A951" s="16" t="s">
        <v>68</v>
      </c>
    </row>
    <row r="952" spans="1:1">
      <c r="A952" s="16" t="s">
        <v>69</v>
      </c>
    </row>
    <row r="953" spans="1:1">
      <c r="A953" s="16" t="s">
        <v>189</v>
      </c>
    </row>
    <row r="954" spans="1:1">
      <c r="A954" s="63" t="s">
        <v>326</v>
      </c>
    </row>
    <row r="955" spans="1:1">
      <c r="A955" s="149" t="s">
        <v>327</v>
      </c>
    </row>
    <row r="956" spans="1:1">
      <c r="A956" s="16" t="s">
        <v>175</v>
      </c>
    </row>
    <row r="957" spans="1:1">
      <c r="A957" s="16" t="s">
        <v>68</v>
      </c>
    </row>
    <row r="958" spans="1:1">
      <c r="A958" s="16" t="s">
        <v>69</v>
      </c>
    </row>
    <row r="959" spans="1:1">
      <c r="A959" s="16" t="s">
        <v>189</v>
      </c>
    </row>
    <row r="960" spans="1:1">
      <c r="A960" s="63" t="s">
        <v>326</v>
      </c>
    </row>
    <row r="961" spans="1:1">
      <c r="A961" s="149" t="s">
        <v>327</v>
      </c>
    </row>
    <row r="962" spans="1:1">
      <c r="A962" s="16" t="s">
        <v>175</v>
      </c>
    </row>
    <row r="963" spans="1:1">
      <c r="A963" s="16" t="s">
        <v>68</v>
      </c>
    </row>
    <row r="964" spans="1:1">
      <c r="A964" s="16" t="s">
        <v>69</v>
      </c>
    </row>
    <row r="965" spans="1:1">
      <c r="A965" s="16" t="s">
        <v>189</v>
      </c>
    </row>
    <row r="966" spans="1:1">
      <c r="A966" s="63" t="s">
        <v>326</v>
      </c>
    </row>
    <row r="967" spans="1:1">
      <c r="A967" s="149" t="s">
        <v>327</v>
      </c>
    </row>
    <row r="968" spans="1:1">
      <c r="A968" s="16" t="s">
        <v>175</v>
      </c>
    </row>
    <row r="969" spans="1:1">
      <c r="A969" s="16" t="s">
        <v>68</v>
      </c>
    </row>
    <row r="970" spans="1:1">
      <c r="A970" s="16" t="s">
        <v>69</v>
      </c>
    </row>
    <row r="971" spans="1:1">
      <c r="A971" s="16" t="s">
        <v>189</v>
      </c>
    </row>
    <row r="972" spans="1:1">
      <c r="A972" s="63" t="s">
        <v>326</v>
      </c>
    </row>
    <row r="973" spans="1:1">
      <c r="A973" s="149" t="s">
        <v>327</v>
      </c>
    </row>
    <row r="974" spans="1:1">
      <c r="A974" s="16" t="s">
        <v>175</v>
      </c>
    </row>
    <row r="975" spans="1:1">
      <c r="A975" s="16" t="s">
        <v>68</v>
      </c>
    </row>
    <row r="976" spans="1:1">
      <c r="A976" s="16" t="s">
        <v>69</v>
      </c>
    </row>
    <row r="977" spans="1:1">
      <c r="A977" s="16" t="s">
        <v>189</v>
      </c>
    </row>
    <row r="978" spans="1:1">
      <c r="A978" s="63" t="s">
        <v>326</v>
      </c>
    </row>
    <row r="979" spans="1:1">
      <c r="A979" s="149" t="s">
        <v>327</v>
      </c>
    </row>
    <row r="980" spans="1:1">
      <c r="A980" s="16" t="s">
        <v>175</v>
      </c>
    </row>
    <row r="981" spans="1:1">
      <c r="A981" s="16" t="s">
        <v>68</v>
      </c>
    </row>
    <row r="982" spans="1:1">
      <c r="A982" s="16" t="s">
        <v>69</v>
      </c>
    </row>
    <row r="983" spans="1:1">
      <c r="A983" s="16" t="s">
        <v>189</v>
      </c>
    </row>
    <row r="984" spans="1:1">
      <c r="A984" s="63" t="s">
        <v>326</v>
      </c>
    </row>
    <row r="985" spans="1:1">
      <c r="A985" s="149" t="s">
        <v>327</v>
      </c>
    </row>
    <row r="986" spans="1:1">
      <c r="A986" s="16" t="s">
        <v>175</v>
      </c>
    </row>
    <row r="987" spans="1:1">
      <c r="A987" s="16" t="s">
        <v>68</v>
      </c>
    </row>
    <row r="988" spans="1:1">
      <c r="A988" s="16" t="s">
        <v>69</v>
      </c>
    </row>
    <row r="989" spans="1:1">
      <c r="A989" s="16" t="s">
        <v>189</v>
      </c>
    </row>
    <row r="990" spans="1:1">
      <c r="A990" s="63" t="s">
        <v>326</v>
      </c>
    </row>
    <row r="991" spans="1:1">
      <c r="A991" s="149" t="s">
        <v>327</v>
      </c>
    </row>
    <row r="992" spans="1:1">
      <c r="A992" s="16" t="s">
        <v>175</v>
      </c>
    </row>
    <row r="993" spans="1:1">
      <c r="A993" s="16" t="s">
        <v>68</v>
      </c>
    </row>
    <row r="994" spans="1:1">
      <c r="A994" s="16" t="s">
        <v>69</v>
      </c>
    </row>
    <row r="995" spans="1:1">
      <c r="A995" s="16" t="s">
        <v>189</v>
      </c>
    </row>
    <row r="996" spans="1:1">
      <c r="A996" s="63" t="s">
        <v>326</v>
      </c>
    </row>
    <row r="997" spans="1:1">
      <c r="A997" s="149" t="s">
        <v>327</v>
      </c>
    </row>
    <row r="998" spans="1:1">
      <c r="A998" s="16" t="s">
        <v>175</v>
      </c>
    </row>
    <row r="999" spans="1:1">
      <c r="A999" s="16" t="s">
        <v>68</v>
      </c>
    </row>
    <row r="1000" spans="1:1">
      <c r="A1000" s="16" t="s">
        <v>69</v>
      </c>
    </row>
    <row r="1001" spans="1:1">
      <c r="A1001" s="16" t="s">
        <v>189</v>
      </c>
    </row>
    <row r="1002" spans="1:1">
      <c r="A1002" s="63" t="s">
        <v>326</v>
      </c>
    </row>
    <row r="1003" spans="1:1">
      <c r="A1003" s="149" t="s">
        <v>327</v>
      </c>
    </row>
    <row r="1004" spans="1:1">
      <c r="A1004" s="16" t="s">
        <v>175</v>
      </c>
    </row>
    <row r="1005" spans="1:1">
      <c r="A1005" s="16" t="s">
        <v>68</v>
      </c>
    </row>
    <row r="1006" spans="1:1">
      <c r="A1006" s="16" t="s">
        <v>69</v>
      </c>
    </row>
    <row r="1007" spans="1:1">
      <c r="A1007" s="16" t="s">
        <v>189</v>
      </c>
    </row>
    <row r="1008" spans="1:1">
      <c r="A1008" s="63" t="s">
        <v>326</v>
      </c>
    </row>
    <row r="1009" spans="1:1">
      <c r="A1009" s="149" t="s">
        <v>327</v>
      </c>
    </row>
    <row r="1010" spans="1:1">
      <c r="A1010" s="16" t="s">
        <v>175</v>
      </c>
    </row>
    <row r="1011" spans="1:1">
      <c r="A1011" s="16" t="s">
        <v>68</v>
      </c>
    </row>
    <row r="1012" spans="1:1">
      <c r="A1012" s="16" t="s">
        <v>69</v>
      </c>
    </row>
    <row r="1013" spans="1:1">
      <c r="A1013" s="16" t="s">
        <v>189</v>
      </c>
    </row>
    <row r="1014" spans="1:1">
      <c r="A1014" s="63" t="s">
        <v>326</v>
      </c>
    </row>
    <row r="1015" spans="1:1">
      <c r="A1015" s="149" t="s">
        <v>327</v>
      </c>
    </row>
    <row r="1016" spans="1:1">
      <c r="A1016" s="16" t="s">
        <v>175</v>
      </c>
    </row>
    <row r="1017" spans="1:1">
      <c r="A1017" s="16" t="s">
        <v>68</v>
      </c>
    </row>
    <row r="1018" spans="1:1">
      <c r="A1018" s="16" t="s">
        <v>69</v>
      </c>
    </row>
    <row r="1019" spans="1:1">
      <c r="A1019" s="16" t="s">
        <v>189</v>
      </c>
    </row>
    <row r="1020" spans="1:1">
      <c r="A1020" s="63" t="s">
        <v>326</v>
      </c>
    </row>
    <row r="1021" spans="1:1">
      <c r="A1021" s="149" t="s">
        <v>327</v>
      </c>
    </row>
    <row r="1022" spans="1:1">
      <c r="A1022" s="16" t="s">
        <v>175</v>
      </c>
    </row>
    <row r="1023" spans="1:1">
      <c r="A1023" s="16" t="s">
        <v>68</v>
      </c>
    </row>
    <row r="1024" spans="1:1">
      <c r="A1024" s="16" t="s">
        <v>69</v>
      </c>
    </row>
    <row r="1025" spans="1:1">
      <c r="A1025" s="16" t="s">
        <v>189</v>
      </c>
    </row>
    <row r="1026" spans="1:1">
      <c r="A1026" s="63" t="s">
        <v>326</v>
      </c>
    </row>
    <row r="1027" spans="1:1">
      <c r="A1027" s="149" t="s">
        <v>327</v>
      </c>
    </row>
    <row r="1028" spans="1:1">
      <c r="A1028" s="16" t="s">
        <v>175</v>
      </c>
    </row>
    <row r="1029" spans="1:1">
      <c r="A1029" s="16" t="s">
        <v>68</v>
      </c>
    </row>
    <row r="1030" spans="1:1">
      <c r="A1030" s="16" t="s">
        <v>69</v>
      </c>
    </row>
    <row r="1031" spans="1:1">
      <c r="A1031" s="16" t="s">
        <v>189</v>
      </c>
    </row>
    <row r="1032" spans="1:1">
      <c r="A1032" s="63" t="s">
        <v>326</v>
      </c>
    </row>
    <row r="1033" spans="1:1">
      <c r="A1033" s="149" t="s">
        <v>327</v>
      </c>
    </row>
    <row r="1034" spans="1:1">
      <c r="A1034" s="16" t="s">
        <v>175</v>
      </c>
    </row>
    <row r="1035" spans="1:1">
      <c r="A1035" s="16" t="s">
        <v>68</v>
      </c>
    </row>
    <row r="1036" spans="1:1">
      <c r="A1036" s="16" t="s">
        <v>69</v>
      </c>
    </row>
    <row r="1037" spans="1:1">
      <c r="A1037" s="16" t="s">
        <v>189</v>
      </c>
    </row>
    <row r="1038" spans="1:1">
      <c r="A1038" s="63" t="s">
        <v>326</v>
      </c>
    </row>
    <row r="1039" spans="1:1">
      <c r="A1039" s="149" t="s">
        <v>327</v>
      </c>
    </row>
    <row r="1040" spans="1:1">
      <c r="A1040" s="16" t="s">
        <v>175</v>
      </c>
    </row>
    <row r="1041" spans="1:1">
      <c r="A1041" s="16" t="s">
        <v>68</v>
      </c>
    </row>
    <row r="1042" spans="1:1">
      <c r="A1042" s="16" t="s">
        <v>69</v>
      </c>
    </row>
    <row r="1043" spans="1:1">
      <c r="A1043" s="16" t="s">
        <v>189</v>
      </c>
    </row>
    <row r="1044" spans="1:1">
      <c r="A1044" s="63" t="s">
        <v>326</v>
      </c>
    </row>
    <row r="1045" spans="1:1">
      <c r="A1045" s="149" t="s">
        <v>327</v>
      </c>
    </row>
    <row r="1046" spans="1:1">
      <c r="A1046" s="16" t="s">
        <v>175</v>
      </c>
    </row>
    <row r="1047" spans="1:1">
      <c r="A1047" s="16" t="s">
        <v>68</v>
      </c>
    </row>
    <row r="1048" spans="1:1">
      <c r="A1048" s="16" t="s">
        <v>69</v>
      </c>
    </row>
    <row r="1049" spans="1:1">
      <c r="A1049" s="16" t="s">
        <v>189</v>
      </c>
    </row>
    <row r="1050" spans="1:1">
      <c r="A1050" s="63" t="s">
        <v>326</v>
      </c>
    </row>
    <row r="1051" spans="1:1">
      <c r="A1051" s="149" t="s">
        <v>327</v>
      </c>
    </row>
    <row r="1052" spans="1:1">
      <c r="A1052" s="16" t="s">
        <v>175</v>
      </c>
    </row>
    <row r="1053" spans="1:1">
      <c r="A1053" s="16" t="s">
        <v>68</v>
      </c>
    </row>
    <row r="1054" spans="1:1">
      <c r="A1054" s="16" t="s">
        <v>69</v>
      </c>
    </row>
    <row r="1055" spans="1:1">
      <c r="A1055" s="16" t="s">
        <v>189</v>
      </c>
    </row>
    <row r="1056" spans="1:1">
      <c r="A1056" s="63" t="s">
        <v>326</v>
      </c>
    </row>
    <row r="1057" spans="1:1">
      <c r="A1057" s="149" t="s">
        <v>327</v>
      </c>
    </row>
    <row r="1058" spans="1:1">
      <c r="A1058" s="16" t="s">
        <v>175</v>
      </c>
    </row>
    <row r="1059" spans="1:1">
      <c r="A1059" s="16" t="s">
        <v>68</v>
      </c>
    </row>
    <row r="1060" spans="1:1">
      <c r="A1060" s="16" t="s">
        <v>69</v>
      </c>
    </row>
    <row r="1061" spans="1:1">
      <c r="A1061" s="16" t="s">
        <v>189</v>
      </c>
    </row>
    <row r="1062" spans="1:1">
      <c r="A1062" s="63" t="s">
        <v>326</v>
      </c>
    </row>
    <row r="1063" spans="1:1">
      <c r="A1063" s="149" t="s">
        <v>327</v>
      </c>
    </row>
    <row r="1064" spans="1:1">
      <c r="A1064" s="16" t="s">
        <v>175</v>
      </c>
    </row>
    <row r="1065" spans="1:1">
      <c r="A1065" s="16" t="s">
        <v>68</v>
      </c>
    </row>
    <row r="1066" spans="1:1">
      <c r="A1066" s="16" t="s">
        <v>69</v>
      </c>
    </row>
    <row r="1067" spans="1:1">
      <c r="A1067" s="16" t="s">
        <v>189</v>
      </c>
    </row>
    <row r="1068" spans="1:1">
      <c r="A1068" s="63" t="s">
        <v>326</v>
      </c>
    </row>
    <row r="1069" spans="1:1">
      <c r="A1069" s="149" t="s">
        <v>327</v>
      </c>
    </row>
    <row r="1070" spans="1:1">
      <c r="A1070" s="16" t="s">
        <v>175</v>
      </c>
    </row>
    <row r="1071" spans="1:1">
      <c r="A1071" s="16" t="s">
        <v>68</v>
      </c>
    </row>
    <row r="1072" spans="1:1">
      <c r="A1072" s="16" t="s">
        <v>69</v>
      </c>
    </row>
    <row r="1073" spans="1:1">
      <c r="A1073" s="16" t="s">
        <v>189</v>
      </c>
    </row>
    <row r="1074" spans="1:1">
      <c r="A1074" s="63" t="s">
        <v>326</v>
      </c>
    </row>
    <row r="1075" spans="1:1">
      <c r="A1075" s="149" t="s">
        <v>327</v>
      </c>
    </row>
    <row r="1076" spans="1:1">
      <c r="A1076" s="16" t="s">
        <v>175</v>
      </c>
    </row>
    <row r="1077" spans="1:1">
      <c r="A1077" s="16" t="s">
        <v>68</v>
      </c>
    </row>
    <row r="1078" spans="1:1">
      <c r="A1078" s="16" t="s">
        <v>69</v>
      </c>
    </row>
    <row r="1079" spans="1:1">
      <c r="A1079" s="16" t="s">
        <v>189</v>
      </c>
    </row>
    <row r="1080" spans="1:1">
      <c r="A1080" s="63" t="s">
        <v>326</v>
      </c>
    </row>
    <row r="1081" spans="1:1">
      <c r="A1081" s="149" t="s">
        <v>327</v>
      </c>
    </row>
    <row r="1082" spans="1:1">
      <c r="A1082" s="16" t="s">
        <v>175</v>
      </c>
    </row>
    <row r="1083" spans="1:1">
      <c r="A1083" s="16" t="s">
        <v>68</v>
      </c>
    </row>
    <row r="1084" spans="1:1">
      <c r="A1084" s="16" t="s">
        <v>69</v>
      </c>
    </row>
    <row r="1085" spans="1:1">
      <c r="A1085" s="16" t="s">
        <v>189</v>
      </c>
    </row>
    <row r="1086" spans="1:1">
      <c r="A1086" s="63" t="s">
        <v>326</v>
      </c>
    </row>
    <row r="1087" spans="1:1">
      <c r="A1087" s="149" t="s">
        <v>327</v>
      </c>
    </row>
    <row r="1088" spans="1:1">
      <c r="A1088" s="16" t="s">
        <v>175</v>
      </c>
    </row>
    <row r="1089" spans="1:1">
      <c r="A1089" s="16" t="s">
        <v>68</v>
      </c>
    </row>
    <row r="1090" spans="1:1">
      <c r="A1090" s="16" t="s">
        <v>69</v>
      </c>
    </row>
    <row r="1091" spans="1:1">
      <c r="A1091" s="16" t="s">
        <v>189</v>
      </c>
    </row>
    <row r="1092" spans="1:1">
      <c r="A1092" s="63" t="s">
        <v>326</v>
      </c>
    </row>
    <row r="1093" spans="1:1">
      <c r="A1093" s="149" t="s">
        <v>327</v>
      </c>
    </row>
    <row r="1094" spans="1:1">
      <c r="A1094" s="16" t="s">
        <v>175</v>
      </c>
    </row>
    <row r="1095" spans="1:1">
      <c r="A1095" s="16" t="s">
        <v>68</v>
      </c>
    </row>
    <row r="1096" spans="1:1">
      <c r="A1096" s="16" t="s">
        <v>69</v>
      </c>
    </row>
    <row r="1097" spans="1:1">
      <c r="A1097" s="16" t="s">
        <v>189</v>
      </c>
    </row>
    <row r="1098" spans="1:1">
      <c r="A1098" s="63" t="s">
        <v>326</v>
      </c>
    </row>
    <row r="1099" spans="1:1">
      <c r="A1099" s="149" t="s">
        <v>327</v>
      </c>
    </row>
    <row r="1100" spans="1:1">
      <c r="A1100" s="16" t="s">
        <v>175</v>
      </c>
    </row>
    <row r="1101" spans="1:1">
      <c r="A1101" s="16" t="s">
        <v>68</v>
      </c>
    </row>
    <row r="1102" spans="1:1">
      <c r="A1102" s="16" t="s">
        <v>69</v>
      </c>
    </row>
    <row r="1103" spans="1:1">
      <c r="A1103" s="16" t="s">
        <v>189</v>
      </c>
    </row>
    <row r="1104" spans="1:1">
      <c r="A1104" s="63" t="s">
        <v>326</v>
      </c>
    </row>
    <row r="1105" spans="1:1">
      <c r="A1105" s="149" t="s">
        <v>327</v>
      </c>
    </row>
    <row r="1106" spans="1:1">
      <c r="A1106" s="16" t="s">
        <v>175</v>
      </c>
    </row>
    <row r="1107" spans="1:1">
      <c r="A1107" s="16" t="s">
        <v>68</v>
      </c>
    </row>
    <row r="1108" spans="1:1">
      <c r="A1108" s="16" t="s">
        <v>69</v>
      </c>
    </row>
    <row r="1109" spans="1:1">
      <c r="A1109" s="16" t="s">
        <v>189</v>
      </c>
    </row>
    <row r="1110" spans="1:1">
      <c r="A1110" s="63" t="s">
        <v>326</v>
      </c>
    </row>
    <row r="1111" spans="1:1">
      <c r="A1111" s="149" t="s">
        <v>327</v>
      </c>
    </row>
    <row r="1112" spans="1:1">
      <c r="A1112" s="16" t="s">
        <v>175</v>
      </c>
    </row>
    <row r="1113" spans="1:1">
      <c r="A1113" s="16" t="s">
        <v>68</v>
      </c>
    </row>
    <row r="1114" spans="1:1">
      <c r="A1114" s="16" t="s">
        <v>69</v>
      </c>
    </row>
    <row r="1115" spans="1:1">
      <c r="A1115" s="16" t="s">
        <v>189</v>
      </c>
    </row>
    <row r="1116" spans="1:1">
      <c r="A1116" s="63" t="s">
        <v>326</v>
      </c>
    </row>
    <row r="1117" spans="1:1">
      <c r="A1117" s="149" t="s">
        <v>327</v>
      </c>
    </row>
    <row r="1118" spans="1:1">
      <c r="A1118" s="16" t="s">
        <v>175</v>
      </c>
    </row>
    <row r="1119" spans="1:1">
      <c r="A1119" s="16" t="s">
        <v>68</v>
      </c>
    </row>
    <row r="1120" spans="1:1">
      <c r="A1120" s="16" t="s">
        <v>69</v>
      </c>
    </row>
    <row r="1121" spans="1:1">
      <c r="A1121" s="16" t="s">
        <v>189</v>
      </c>
    </row>
    <row r="1122" spans="1:1">
      <c r="A1122" s="63" t="s">
        <v>326</v>
      </c>
    </row>
    <row r="1123" spans="1:1">
      <c r="A1123" s="149" t="s">
        <v>327</v>
      </c>
    </row>
    <row r="1124" spans="1:1">
      <c r="A1124" s="16" t="s">
        <v>175</v>
      </c>
    </row>
    <row r="1125" spans="1:1">
      <c r="A1125" s="16" t="s">
        <v>68</v>
      </c>
    </row>
    <row r="1126" spans="1:1">
      <c r="A1126" s="16" t="s">
        <v>69</v>
      </c>
    </row>
    <row r="1127" spans="1:1">
      <c r="A1127" s="16" t="s">
        <v>189</v>
      </c>
    </row>
    <row r="1128" spans="1:1">
      <c r="A1128" s="63" t="s">
        <v>326</v>
      </c>
    </row>
    <row r="1129" spans="1:1">
      <c r="A1129" s="149" t="s">
        <v>327</v>
      </c>
    </row>
    <row r="1130" spans="1:1">
      <c r="A1130" s="16" t="s">
        <v>175</v>
      </c>
    </row>
    <row r="1131" spans="1:1">
      <c r="A1131" s="16" t="s">
        <v>68</v>
      </c>
    </row>
    <row r="1132" spans="1:1">
      <c r="A1132" s="16" t="s">
        <v>69</v>
      </c>
    </row>
    <row r="1133" spans="1:1">
      <c r="A1133" s="16" t="s">
        <v>189</v>
      </c>
    </row>
    <row r="1134" spans="1:1">
      <c r="A1134" s="63" t="s">
        <v>326</v>
      </c>
    </row>
    <row r="1135" spans="1:1">
      <c r="A1135" s="149" t="s">
        <v>327</v>
      </c>
    </row>
    <row r="1136" spans="1:1">
      <c r="A1136" s="16" t="s">
        <v>175</v>
      </c>
    </row>
    <row r="1137" spans="1:1">
      <c r="A1137" s="16" t="s">
        <v>68</v>
      </c>
    </row>
    <row r="1138" spans="1:1">
      <c r="A1138" s="16" t="s">
        <v>69</v>
      </c>
    </row>
    <row r="1139" spans="1:1">
      <c r="A1139" s="16" t="s">
        <v>189</v>
      </c>
    </row>
    <row r="1140" spans="1:1">
      <c r="A1140" s="63" t="s">
        <v>326</v>
      </c>
    </row>
    <row r="1141" spans="1:1">
      <c r="A1141" s="149" t="s">
        <v>327</v>
      </c>
    </row>
    <row r="1142" spans="1:1">
      <c r="A1142" s="16" t="s">
        <v>175</v>
      </c>
    </row>
    <row r="1143" spans="1:1">
      <c r="A1143" s="16" t="s">
        <v>68</v>
      </c>
    </row>
    <row r="1144" spans="1:1">
      <c r="A1144" s="16" t="s">
        <v>69</v>
      </c>
    </row>
    <row r="1145" spans="1:1">
      <c r="A1145" s="16" t="s">
        <v>189</v>
      </c>
    </row>
    <row r="1146" spans="1:1">
      <c r="A1146" s="63" t="s">
        <v>326</v>
      </c>
    </row>
    <row r="1147" spans="1:1">
      <c r="A1147" s="149" t="s">
        <v>327</v>
      </c>
    </row>
    <row r="1148" spans="1:1">
      <c r="A1148" s="16" t="s">
        <v>175</v>
      </c>
    </row>
    <row r="1149" spans="1:1">
      <c r="A1149" s="16" t="s">
        <v>68</v>
      </c>
    </row>
    <row r="1150" spans="1:1">
      <c r="A1150" s="16" t="s">
        <v>69</v>
      </c>
    </row>
    <row r="1151" spans="1:1">
      <c r="A1151" s="16" t="s">
        <v>189</v>
      </c>
    </row>
    <row r="1152" spans="1:1">
      <c r="A1152" s="63" t="s">
        <v>326</v>
      </c>
    </row>
    <row r="1153" spans="1:1">
      <c r="A1153" s="149" t="s">
        <v>327</v>
      </c>
    </row>
    <row r="1154" spans="1:1">
      <c r="A1154" s="16" t="s">
        <v>175</v>
      </c>
    </row>
    <row r="1155" spans="1:1">
      <c r="A1155" s="16" t="s">
        <v>68</v>
      </c>
    </row>
    <row r="1156" spans="1:1">
      <c r="A1156" s="16" t="s">
        <v>69</v>
      </c>
    </row>
    <row r="1157" spans="1:1">
      <c r="A1157" s="16" t="s">
        <v>189</v>
      </c>
    </row>
    <row r="1158" spans="1:1">
      <c r="A1158" s="63" t="s">
        <v>326</v>
      </c>
    </row>
    <row r="1159" spans="1:1">
      <c r="A1159" s="149" t="s">
        <v>327</v>
      </c>
    </row>
    <row r="1160" spans="1:1">
      <c r="A1160" s="16" t="s">
        <v>175</v>
      </c>
    </row>
    <row r="1161" spans="1:1">
      <c r="A1161" s="16" t="s">
        <v>68</v>
      </c>
    </row>
    <row r="1162" spans="1:1">
      <c r="A1162" s="16" t="s">
        <v>69</v>
      </c>
    </row>
    <row r="1163" spans="1:1">
      <c r="A1163" s="16" t="s">
        <v>189</v>
      </c>
    </row>
    <row r="1164" spans="1:1">
      <c r="A1164" s="63" t="s">
        <v>326</v>
      </c>
    </row>
    <row r="1165" spans="1:1">
      <c r="A1165" s="149" t="s">
        <v>327</v>
      </c>
    </row>
    <row r="1166" spans="1:1">
      <c r="A1166" s="16" t="s">
        <v>175</v>
      </c>
    </row>
    <row r="1167" spans="1:1">
      <c r="A1167" s="16" t="s">
        <v>68</v>
      </c>
    </row>
    <row r="1168" spans="1:1">
      <c r="A1168" s="16" t="s">
        <v>69</v>
      </c>
    </row>
    <row r="1169" spans="1:1">
      <c r="A1169" s="16" t="s">
        <v>189</v>
      </c>
    </row>
    <row r="1170" spans="1:1">
      <c r="A1170" s="63" t="s">
        <v>326</v>
      </c>
    </row>
    <row r="1171" spans="1:1">
      <c r="A1171" s="149" t="s">
        <v>327</v>
      </c>
    </row>
    <row r="1172" spans="1:1">
      <c r="A1172" s="16" t="s">
        <v>175</v>
      </c>
    </row>
    <row r="1173" spans="1:1">
      <c r="A1173" s="16" t="s">
        <v>68</v>
      </c>
    </row>
    <row r="1174" spans="1:1">
      <c r="A1174" s="16" t="s">
        <v>69</v>
      </c>
    </row>
    <row r="1175" spans="1:1">
      <c r="A1175" s="16" t="s">
        <v>189</v>
      </c>
    </row>
    <row r="1176" spans="1:1">
      <c r="A1176" s="63" t="s">
        <v>326</v>
      </c>
    </row>
    <row r="1177" spans="1:1">
      <c r="A1177" s="149" t="s">
        <v>327</v>
      </c>
    </row>
    <row r="1178" spans="1:1">
      <c r="A1178" s="16" t="s">
        <v>175</v>
      </c>
    </row>
    <row r="1179" spans="1:1">
      <c r="A1179" s="16" t="s">
        <v>68</v>
      </c>
    </row>
    <row r="1180" spans="1:1">
      <c r="A1180" s="16" t="s">
        <v>69</v>
      </c>
    </row>
    <row r="1181" spans="1:1">
      <c r="A1181" s="16" t="s">
        <v>189</v>
      </c>
    </row>
    <row r="1182" spans="1:1">
      <c r="A1182" s="63" t="s">
        <v>326</v>
      </c>
    </row>
    <row r="1183" spans="1:1">
      <c r="A1183" s="149" t="s">
        <v>327</v>
      </c>
    </row>
    <row r="1184" spans="1:1">
      <c r="A1184" s="16" t="s">
        <v>175</v>
      </c>
    </row>
    <row r="1185" spans="1:1">
      <c r="A1185" s="16" t="s">
        <v>68</v>
      </c>
    </row>
    <row r="1186" spans="1:1">
      <c r="A1186" s="16" t="s">
        <v>69</v>
      </c>
    </row>
    <row r="1187" spans="1:1">
      <c r="A1187" s="16" t="s">
        <v>189</v>
      </c>
    </row>
    <row r="1188" spans="1:1">
      <c r="A1188" s="63" t="s">
        <v>326</v>
      </c>
    </row>
    <row r="1189" spans="1:1">
      <c r="A1189" s="149" t="s">
        <v>327</v>
      </c>
    </row>
    <row r="1190" spans="1:1">
      <c r="A1190" s="16" t="s">
        <v>175</v>
      </c>
    </row>
    <row r="1191" spans="1:1">
      <c r="A1191" s="16" t="s">
        <v>68</v>
      </c>
    </row>
    <row r="1192" spans="1:1">
      <c r="A1192" s="16" t="s">
        <v>69</v>
      </c>
    </row>
    <row r="1193" spans="1:1">
      <c r="A1193" s="16" t="s">
        <v>189</v>
      </c>
    </row>
    <row r="1194" spans="1:1">
      <c r="A1194" s="63" t="s">
        <v>326</v>
      </c>
    </row>
    <row r="1195" spans="1:1">
      <c r="A1195" s="149" t="s">
        <v>327</v>
      </c>
    </row>
    <row r="1196" spans="1:1">
      <c r="A1196" s="16" t="s">
        <v>175</v>
      </c>
    </row>
    <row r="1197" spans="1:1">
      <c r="A1197" s="16" t="s">
        <v>68</v>
      </c>
    </row>
    <row r="1198" spans="1:1">
      <c r="A1198" s="16" t="s">
        <v>69</v>
      </c>
    </row>
    <row r="1199" spans="1:1">
      <c r="A1199" s="16" t="s">
        <v>189</v>
      </c>
    </row>
    <row r="1200" spans="1:1">
      <c r="A1200" s="63" t="s">
        <v>326</v>
      </c>
    </row>
    <row r="1201" spans="1:1">
      <c r="A1201" s="149" t="s">
        <v>327</v>
      </c>
    </row>
    <row r="1202" spans="1:1">
      <c r="A1202" s="16" t="s">
        <v>175</v>
      </c>
    </row>
    <row r="1203" spans="1:1">
      <c r="A1203" s="16" t="s">
        <v>68</v>
      </c>
    </row>
    <row r="1204" spans="1:1">
      <c r="A1204" s="16" t="s">
        <v>69</v>
      </c>
    </row>
    <row r="1205" spans="1:1">
      <c r="A1205" s="16" t="s">
        <v>189</v>
      </c>
    </row>
    <row r="1206" spans="1:1">
      <c r="A1206" s="63" t="s">
        <v>326</v>
      </c>
    </row>
    <row r="1207" spans="1:1">
      <c r="A1207" s="149" t="s">
        <v>327</v>
      </c>
    </row>
    <row r="1208" spans="1:1">
      <c r="A1208" s="16" t="s">
        <v>175</v>
      </c>
    </row>
    <row r="1209" spans="1:1">
      <c r="A1209" s="16" t="s">
        <v>68</v>
      </c>
    </row>
    <row r="1210" spans="1:1">
      <c r="A1210" s="16" t="s">
        <v>69</v>
      </c>
    </row>
    <row r="1211" spans="1:1">
      <c r="A1211" s="16" t="s">
        <v>189</v>
      </c>
    </row>
    <row r="1212" spans="1:1">
      <c r="A1212" s="63" t="s">
        <v>326</v>
      </c>
    </row>
    <row r="1213" spans="1:1">
      <c r="A1213" s="149" t="s">
        <v>327</v>
      </c>
    </row>
    <row r="1214" spans="1:1">
      <c r="A1214" s="16" t="s">
        <v>175</v>
      </c>
    </row>
    <row r="1215" spans="1:1">
      <c r="A1215" s="16" t="s">
        <v>68</v>
      </c>
    </row>
    <row r="1216" spans="1:1">
      <c r="A1216" s="16" t="s">
        <v>69</v>
      </c>
    </row>
    <row r="1217" spans="1:1">
      <c r="A1217" s="16" t="s">
        <v>189</v>
      </c>
    </row>
    <row r="1218" spans="1:1">
      <c r="A1218" s="63" t="s">
        <v>326</v>
      </c>
    </row>
    <row r="1219" spans="1:1">
      <c r="A1219" s="149" t="s">
        <v>327</v>
      </c>
    </row>
    <row r="1220" spans="1:1">
      <c r="A1220" s="16" t="s">
        <v>175</v>
      </c>
    </row>
    <row r="1221" spans="1:1">
      <c r="A1221" s="16" t="s">
        <v>68</v>
      </c>
    </row>
    <row r="1222" spans="1:1">
      <c r="A1222" s="16" t="s">
        <v>69</v>
      </c>
    </row>
    <row r="1223" spans="1:1">
      <c r="A1223" s="16" t="s">
        <v>189</v>
      </c>
    </row>
    <row r="1224" spans="1:1">
      <c r="A1224" s="63" t="s">
        <v>326</v>
      </c>
    </row>
    <row r="1225" spans="1:1">
      <c r="A1225" s="149" t="s">
        <v>327</v>
      </c>
    </row>
    <row r="1226" spans="1:1">
      <c r="A1226" s="16" t="s">
        <v>175</v>
      </c>
    </row>
    <row r="1227" spans="1:1">
      <c r="A1227" s="16" t="s">
        <v>68</v>
      </c>
    </row>
    <row r="1228" spans="1:1">
      <c r="A1228" s="16" t="s">
        <v>69</v>
      </c>
    </row>
    <row r="1229" spans="1:1">
      <c r="A1229" s="16" t="s">
        <v>189</v>
      </c>
    </row>
    <row r="1230" spans="1:1">
      <c r="A1230" s="63" t="s">
        <v>326</v>
      </c>
    </row>
    <row r="1231" spans="1:1">
      <c r="A1231" s="149" t="s">
        <v>327</v>
      </c>
    </row>
    <row r="1232" spans="1:1">
      <c r="A1232" s="16" t="s">
        <v>175</v>
      </c>
    </row>
    <row r="1233" spans="1:1">
      <c r="A1233" s="16" t="s">
        <v>68</v>
      </c>
    </row>
    <row r="1234" spans="1:1">
      <c r="A1234" s="16" t="s">
        <v>69</v>
      </c>
    </row>
    <row r="1235" spans="1:1">
      <c r="A1235" s="16" t="s">
        <v>189</v>
      </c>
    </row>
    <row r="1236" spans="1:1">
      <c r="A1236" s="63" t="s">
        <v>326</v>
      </c>
    </row>
    <row r="1237" spans="1:1">
      <c r="A1237" s="149" t="s">
        <v>327</v>
      </c>
    </row>
    <row r="1238" spans="1:1">
      <c r="A1238" s="16" t="s">
        <v>175</v>
      </c>
    </row>
    <row r="1239" spans="1:1">
      <c r="A1239" s="16" t="s">
        <v>68</v>
      </c>
    </row>
    <row r="1240" spans="1:1">
      <c r="A1240" s="16" t="s">
        <v>69</v>
      </c>
    </row>
    <row r="1241" spans="1:1">
      <c r="A1241" s="16" t="s">
        <v>189</v>
      </c>
    </row>
    <row r="1242" spans="1:1">
      <c r="A1242" s="63" t="s">
        <v>326</v>
      </c>
    </row>
    <row r="1243" spans="1:1">
      <c r="A1243" s="149" t="s">
        <v>327</v>
      </c>
    </row>
    <row r="1244" spans="1:1">
      <c r="A1244" s="16" t="s">
        <v>175</v>
      </c>
    </row>
    <row r="1245" spans="1:1">
      <c r="A1245" s="16" t="s">
        <v>68</v>
      </c>
    </row>
    <row r="1246" spans="1:1">
      <c r="A1246" s="16" t="s">
        <v>69</v>
      </c>
    </row>
    <row r="1247" spans="1:1">
      <c r="A1247" s="16" t="s">
        <v>189</v>
      </c>
    </row>
    <row r="1248" spans="1:1">
      <c r="A1248" s="63" t="s">
        <v>326</v>
      </c>
    </row>
    <row r="1249" spans="1:1">
      <c r="A1249" s="149" t="s">
        <v>327</v>
      </c>
    </row>
    <row r="1250" spans="1:1">
      <c r="A1250" s="16" t="s">
        <v>175</v>
      </c>
    </row>
    <row r="1251" spans="1:1">
      <c r="A1251" s="16" t="s">
        <v>68</v>
      </c>
    </row>
    <row r="1252" spans="1:1">
      <c r="A1252" s="16" t="s">
        <v>69</v>
      </c>
    </row>
    <row r="1253" spans="1:1">
      <c r="A1253" s="16" t="s">
        <v>189</v>
      </c>
    </row>
    <row r="1254" spans="1:1">
      <c r="A1254" s="63" t="s">
        <v>326</v>
      </c>
    </row>
    <row r="1255" spans="1:1">
      <c r="A1255" s="149" t="s">
        <v>327</v>
      </c>
    </row>
    <row r="1256" spans="1:1">
      <c r="A1256" s="16" t="s">
        <v>175</v>
      </c>
    </row>
    <row r="1257" spans="1:1">
      <c r="A1257" s="16" t="s">
        <v>68</v>
      </c>
    </row>
    <row r="1258" spans="1:1">
      <c r="A1258" s="16" t="s">
        <v>69</v>
      </c>
    </row>
    <row r="1259" spans="1:1">
      <c r="A1259" s="16" t="s">
        <v>189</v>
      </c>
    </row>
    <row r="1260" spans="1:1">
      <c r="A1260" s="63" t="s">
        <v>326</v>
      </c>
    </row>
    <row r="1261" spans="1:1">
      <c r="A1261" s="149" t="s">
        <v>327</v>
      </c>
    </row>
    <row r="1262" spans="1:1">
      <c r="A1262" s="16" t="s">
        <v>175</v>
      </c>
    </row>
    <row r="1263" spans="1:1">
      <c r="A1263" s="16" t="s">
        <v>68</v>
      </c>
    </row>
    <row r="1264" spans="1:1">
      <c r="A1264" s="16" t="s">
        <v>69</v>
      </c>
    </row>
    <row r="1265" spans="1:1">
      <c r="A1265" s="16" t="s">
        <v>189</v>
      </c>
    </row>
    <row r="1266" spans="1:1">
      <c r="A1266" s="63" t="s">
        <v>326</v>
      </c>
    </row>
    <row r="1267" spans="1:1">
      <c r="A1267" s="149" t="s">
        <v>327</v>
      </c>
    </row>
    <row r="1268" spans="1:1">
      <c r="A1268" s="16" t="s">
        <v>175</v>
      </c>
    </row>
    <row r="1269" spans="1:1">
      <c r="A1269" s="16" t="s">
        <v>68</v>
      </c>
    </row>
    <row r="1270" spans="1:1">
      <c r="A1270" s="16" t="s">
        <v>69</v>
      </c>
    </row>
    <row r="1271" spans="1:1">
      <c r="A1271" s="16" t="s">
        <v>189</v>
      </c>
    </row>
    <row r="1272" spans="1:1">
      <c r="A1272" s="63" t="s">
        <v>326</v>
      </c>
    </row>
    <row r="1273" spans="1:1">
      <c r="A1273" s="149" t="s">
        <v>327</v>
      </c>
    </row>
    <row r="1274" spans="1:1">
      <c r="A1274" s="16" t="s">
        <v>175</v>
      </c>
    </row>
    <row r="1275" spans="1:1">
      <c r="A1275" s="16" t="s">
        <v>68</v>
      </c>
    </row>
    <row r="1276" spans="1:1">
      <c r="A1276" s="16" t="s">
        <v>69</v>
      </c>
    </row>
    <row r="1277" spans="1:1">
      <c r="A1277" s="16" t="s">
        <v>189</v>
      </c>
    </row>
    <row r="1278" spans="1:1">
      <c r="A1278" s="63" t="s">
        <v>326</v>
      </c>
    </row>
    <row r="1279" spans="1:1">
      <c r="A1279" s="149" t="s">
        <v>327</v>
      </c>
    </row>
    <row r="1280" spans="1:1">
      <c r="A1280" s="16" t="s">
        <v>175</v>
      </c>
    </row>
    <row r="1281" spans="1:1">
      <c r="A1281" s="16" t="s">
        <v>68</v>
      </c>
    </row>
    <row r="1282" spans="1:1">
      <c r="A1282" s="16" t="s">
        <v>69</v>
      </c>
    </row>
    <row r="1283" spans="1:1">
      <c r="A1283" s="16" t="s">
        <v>189</v>
      </c>
    </row>
    <row r="1284" spans="1:1">
      <c r="A1284" s="63" t="s">
        <v>326</v>
      </c>
    </row>
    <row r="1285" spans="1:1">
      <c r="A1285" s="149" t="s">
        <v>327</v>
      </c>
    </row>
    <row r="1286" spans="1:1">
      <c r="A1286" s="16" t="s">
        <v>175</v>
      </c>
    </row>
    <row r="1287" spans="1:1">
      <c r="A1287" s="16" t="s">
        <v>68</v>
      </c>
    </row>
    <row r="1288" spans="1:1">
      <c r="A1288" s="16" t="s">
        <v>69</v>
      </c>
    </row>
    <row r="1289" spans="1:1">
      <c r="A1289" s="16" t="s">
        <v>189</v>
      </c>
    </row>
    <row r="1290" spans="1:1">
      <c r="A1290" s="63" t="s">
        <v>326</v>
      </c>
    </row>
    <row r="1291" spans="1:1">
      <c r="A1291" s="149" t="s">
        <v>327</v>
      </c>
    </row>
    <row r="1292" spans="1:1">
      <c r="A1292" s="16" t="s">
        <v>175</v>
      </c>
    </row>
    <row r="1293" spans="1:1">
      <c r="A1293" s="16" t="s">
        <v>68</v>
      </c>
    </row>
    <row r="1294" spans="1:1">
      <c r="A1294" s="16" t="s">
        <v>69</v>
      </c>
    </row>
    <row r="1295" spans="1:1">
      <c r="A1295" s="16" t="s">
        <v>189</v>
      </c>
    </row>
    <row r="1296" spans="1:1">
      <c r="A1296" s="63" t="s">
        <v>326</v>
      </c>
    </row>
    <row r="1297" spans="1:1">
      <c r="A1297" s="149" t="s">
        <v>327</v>
      </c>
    </row>
    <row r="1298" spans="1:1">
      <c r="A1298" s="16" t="s">
        <v>175</v>
      </c>
    </row>
    <row r="1299" spans="1:1">
      <c r="A1299" s="16" t="s">
        <v>68</v>
      </c>
    </row>
    <row r="1300" spans="1:1">
      <c r="A1300" s="16" t="s">
        <v>69</v>
      </c>
    </row>
    <row r="1301" spans="1:1">
      <c r="A1301" s="16" t="s">
        <v>189</v>
      </c>
    </row>
    <row r="1302" spans="1:1">
      <c r="A1302" s="63" t="s">
        <v>326</v>
      </c>
    </row>
    <row r="1303" spans="1:1">
      <c r="A1303" s="149" t="s">
        <v>327</v>
      </c>
    </row>
    <row r="1304" spans="1:1">
      <c r="A1304" s="16" t="s">
        <v>175</v>
      </c>
    </row>
    <row r="1305" spans="1:1">
      <c r="A1305" s="16" t="s">
        <v>68</v>
      </c>
    </row>
    <row r="1306" spans="1:1">
      <c r="A1306" s="16" t="s">
        <v>69</v>
      </c>
    </row>
    <row r="1307" spans="1:1">
      <c r="A1307" s="16" t="s">
        <v>189</v>
      </c>
    </row>
    <row r="1308" spans="1:1">
      <c r="A1308" s="63" t="s">
        <v>326</v>
      </c>
    </row>
    <row r="1309" spans="1:1">
      <c r="A1309" s="149" t="s">
        <v>327</v>
      </c>
    </row>
    <row r="1310" spans="1:1">
      <c r="A1310" s="16" t="s">
        <v>175</v>
      </c>
    </row>
    <row r="1311" spans="1:1">
      <c r="A1311" s="16" t="s">
        <v>68</v>
      </c>
    </row>
    <row r="1312" spans="1:1">
      <c r="A1312" s="16" t="s">
        <v>69</v>
      </c>
    </row>
    <row r="1313" spans="1:1">
      <c r="A1313" s="16" t="s">
        <v>189</v>
      </c>
    </row>
    <row r="1314" spans="1:1">
      <c r="A1314" s="63" t="s">
        <v>326</v>
      </c>
    </row>
    <row r="1315" spans="1:1">
      <c r="A1315" s="149" t="s">
        <v>327</v>
      </c>
    </row>
    <row r="1316" spans="1:1">
      <c r="A1316" s="16" t="s">
        <v>175</v>
      </c>
    </row>
    <row r="1317" spans="1:1">
      <c r="A1317" s="16" t="s">
        <v>68</v>
      </c>
    </row>
    <row r="1318" spans="1:1">
      <c r="A1318" s="16" t="s">
        <v>69</v>
      </c>
    </row>
    <row r="1319" spans="1:1">
      <c r="A1319" s="16" t="s">
        <v>189</v>
      </c>
    </row>
    <row r="1320" spans="1:1">
      <c r="A1320" s="63" t="s">
        <v>326</v>
      </c>
    </row>
    <row r="1321" spans="1:1">
      <c r="A1321" s="149" t="s">
        <v>327</v>
      </c>
    </row>
    <row r="1322" spans="1:1">
      <c r="A1322" s="16" t="s">
        <v>175</v>
      </c>
    </row>
    <row r="1323" spans="1:1">
      <c r="A1323" s="16" t="s">
        <v>68</v>
      </c>
    </row>
    <row r="1324" spans="1:1">
      <c r="A1324" s="16" t="s">
        <v>69</v>
      </c>
    </row>
    <row r="1325" spans="1:1">
      <c r="A1325" s="16" t="s">
        <v>189</v>
      </c>
    </row>
    <row r="1326" spans="1:1">
      <c r="A1326" s="63" t="s">
        <v>326</v>
      </c>
    </row>
    <row r="1327" spans="1:1">
      <c r="A1327" s="149" t="s">
        <v>327</v>
      </c>
    </row>
    <row r="1328" spans="1:1">
      <c r="A1328" s="16" t="s">
        <v>175</v>
      </c>
    </row>
    <row r="1329" spans="1:1">
      <c r="A1329" s="16" t="s">
        <v>68</v>
      </c>
    </row>
    <row r="1330" spans="1:1">
      <c r="A1330" s="16" t="s">
        <v>69</v>
      </c>
    </row>
    <row r="1331" spans="1:1">
      <c r="A1331" s="16" t="s">
        <v>189</v>
      </c>
    </row>
    <row r="1332" spans="1:1">
      <c r="A1332" s="63" t="s">
        <v>326</v>
      </c>
    </row>
    <row r="1333" spans="1:1">
      <c r="A1333" s="149" t="s">
        <v>327</v>
      </c>
    </row>
    <row r="1334" spans="1:1">
      <c r="A1334" s="16" t="s">
        <v>175</v>
      </c>
    </row>
    <row r="1335" spans="1:1">
      <c r="A1335" s="16" t="s">
        <v>68</v>
      </c>
    </row>
    <row r="1336" spans="1:1">
      <c r="A1336" s="16" t="s">
        <v>69</v>
      </c>
    </row>
    <row r="1337" spans="1:1">
      <c r="A1337" s="16" t="s">
        <v>189</v>
      </c>
    </row>
    <row r="1338" spans="1:1">
      <c r="A1338" s="63" t="s">
        <v>326</v>
      </c>
    </row>
    <row r="1339" spans="1:1">
      <c r="A1339" s="149" t="s">
        <v>327</v>
      </c>
    </row>
    <row r="1340" spans="1:1">
      <c r="A1340" s="16" t="s">
        <v>175</v>
      </c>
    </row>
    <row r="1341" spans="1:1">
      <c r="A1341" s="16" t="s">
        <v>68</v>
      </c>
    </row>
    <row r="1342" spans="1:1">
      <c r="A1342" s="16" t="s">
        <v>69</v>
      </c>
    </row>
    <row r="1343" spans="1:1">
      <c r="A1343" s="16" t="s">
        <v>189</v>
      </c>
    </row>
    <row r="1344" spans="1:1">
      <c r="A1344" s="63" t="s">
        <v>326</v>
      </c>
    </row>
    <row r="1345" spans="1:1">
      <c r="A1345" s="149" t="s">
        <v>327</v>
      </c>
    </row>
    <row r="1346" spans="1:1">
      <c r="A1346" s="16" t="s">
        <v>175</v>
      </c>
    </row>
    <row r="1347" spans="1:1">
      <c r="A1347" s="16" t="s">
        <v>68</v>
      </c>
    </row>
    <row r="1348" spans="1:1">
      <c r="A1348" s="16" t="s">
        <v>69</v>
      </c>
    </row>
    <row r="1349" spans="1:1">
      <c r="A1349" s="16" t="s">
        <v>189</v>
      </c>
    </row>
    <row r="1350" spans="1:1">
      <c r="A1350" s="63" t="s">
        <v>326</v>
      </c>
    </row>
    <row r="1351" spans="1:1">
      <c r="A1351" s="149" t="s">
        <v>327</v>
      </c>
    </row>
    <row r="1352" spans="1:1">
      <c r="A1352" s="16" t="s">
        <v>175</v>
      </c>
    </row>
    <row r="1353" spans="1:1">
      <c r="A1353" s="16" t="s">
        <v>68</v>
      </c>
    </row>
    <row r="1354" spans="1:1">
      <c r="A1354" s="16" t="s">
        <v>69</v>
      </c>
    </row>
    <row r="1355" spans="1:1">
      <c r="A1355" s="16" t="s">
        <v>189</v>
      </c>
    </row>
    <row r="1356" spans="1:1">
      <c r="A1356" s="63" t="s">
        <v>326</v>
      </c>
    </row>
    <row r="1357" spans="1:1">
      <c r="A1357" s="149" t="s">
        <v>327</v>
      </c>
    </row>
    <row r="1358" spans="1:1">
      <c r="A1358" s="16" t="s">
        <v>175</v>
      </c>
    </row>
    <row r="1359" spans="1:1">
      <c r="A1359" s="16" t="s">
        <v>68</v>
      </c>
    </row>
    <row r="1360" spans="1:1">
      <c r="A1360" s="16" t="s">
        <v>69</v>
      </c>
    </row>
    <row r="1361" spans="1:1">
      <c r="A1361" s="16" t="s">
        <v>189</v>
      </c>
    </row>
    <row r="1362" spans="1:1">
      <c r="A1362" s="63" t="s">
        <v>326</v>
      </c>
    </row>
    <row r="1363" spans="1:1">
      <c r="A1363" s="149" t="s">
        <v>327</v>
      </c>
    </row>
    <row r="1364" spans="1:1">
      <c r="A1364" s="16" t="s">
        <v>175</v>
      </c>
    </row>
    <row r="1365" spans="1:1">
      <c r="A1365" s="16" t="s">
        <v>68</v>
      </c>
    </row>
    <row r="1366" spans="1:1">
      <c r="A1366" s="16" t="s">
        <v>69</v>
      </c>
    </row>
    <row r="1367" spans="1:1">
      <c r="A1367" s="16" t="s">
        <v>189</v>
      </c>
    </row>
    <row r="1368" spans="1:1">
      <c r="A1368" s="63" t="s">
        <v>326</v>
      </c>
    </row>
    <row r="1369" spans="1:1">
      <c r="A1369" s="149" t="s">
        <v>327</v>
      </c>
    </row>
    <row r="1370" spans="1:1">
      <c r="A1370" s="16" t="s">
        <v>175</v>
      </c>
    </row>
    <row r="1371" spans="1:1">
      <c r="A1371" s="16" t="s">
        <v>68</v>
      </c>
    </row>
    <row r="1372" spans="1:1">
      <c r="A1372" s="16" t="s">
        <v>69</v>
      </c>
    </row>
    <row r="1373" spans="1:1">
      <c r="A1373" s="16" t="s">
        <v>189</v>
      </c>
    </row>
    <row r="1374" spans="1:1">
      <c r="A1374" s="63" t="s">
        <v>326</v>
      </c>
    </row>
    <row r="1375" spans="1:1">
      <c r="A1375" s="149" t="s">
        <v>327</v>
      </c>
    </row>
    <row r="1376" spans="1:1">
      <c r="A1376" s="16" t="s">
        <v>175</v>
      </c>
    </row>
    <row r="1377" spans="1:1">
      <c r="A1377" s="16" t="s">
        <v>68</v>
      </c>
    </row>
    <row r="1378" spans="1:1">
      <c r="A1378" s="16" t="s">
        <v>69</v>
      </c>
    </row>
    <row r="1379" spans="1:1">
      <c r="A1379" s="16" t="s">
        <v>189</v>
      </c>
    </row>
    <row r="1380" spans="1:1">
      <c r="A1380" s="63" t="s">
        <v>326</v>
      </c>
    </row>
    <row r="1381" spans="1:1">
      <c r="A1381" s="149" t="s">
        <v>327</v>
      </c>
    </row>
    <row r="1382" spans="1:1">
      <c r="A1382" s="16" t="s">
        <v>175</v>
      </c>
    </row>
    <row r="1383" spans="1:1">
      <c r="A1383" s="16" t="s">
        <v>68</v>
      </c>
    </row>
    <row r="1384" spans="1:1">
      <c r="A1384" s="16" t="s">
        <v>69</v>
      </c>
    </row>
    <row r="1385" spans="1:1">
      <c r="A1385" s="16" t="s">
        <v>189</v>
      </c>
    </row>
    <row r="1386" spans="1:1">
      <c r="A1386" s="63" t="s">
        <v>326</v>
      </c>
    </row>
    <row r="1387" spans="1:1">
      <c r="A1387" s="149" t="s">
        <v>327</v>
      </c>
    </row>
    <row r="1388" spans="1:1">
      <c r="A1388" s="16" t="s">
        <v>175</v>
      </c>
    </row>
    <row r="1389" spans="1:1">
      <c r="A1389" s="16" t="s">
        <v>68</v>
      </c>
    </row>
    <row r="1390" spans="1:1">
      <c r="A1390" s="16" t="s">
        <v>69</v>
      </c>
    </row>
    <row r="1391" spans="1:1">
      <c r="A1391" s="16" t="s">
        <v>189</v>
      </c>
    </row>
    <row r="1392" spans="1:1">
      <c r="A1392" s="63" t="s">
        <v>326</v>
      </c>
    </row>
    <row r="1393" spans="1:1">
      <c r="A1393" s="149" t="s">
        <v>327</v>
      </c>
    </row>
    <row r="1394" spans="1:1">
      <c r="A1394" s="16" t="s">
        <v>175</v>
      </c>
    </row>
    <row r="1395" spans="1:1">
      <c r="A1395" s="16" t="s">
        <v>68</v>
      </c>
    </row>
    <row r="1396" spans="1:1">
      <c r="A1396" s="16" t="s">
        <v>69</v>
      </c>
    </row>
    <row r="1397" spans="1:1">
      <c r="A1397" s="16" t="s">
        <v>189</v>
      </c>
    </row>
    <row r="1398" spans="1:1">
      <c r="A1398" s="63" t="s">
        <v>326</v>
      </c>
    </row>
    <row r="1399" spans="1:1">
      <c r="A1399" s="149" t="s">
        <v>327</v>
      </c>
    </row>
    <row r="1400" spans="1:1">
      <c r="A1400" s="16" t="s">
        <v>175</v>
      </c>
    </row>
    <row r="1401" spans="1:1">
      <c r="A1401" s="16" t="s">
        <v>68</v>
      </c>
    </row>
    <row r="1402" spans="1:1">
      <c r="A1402" s="16" t="s">
        <v>69</v>
      </c>
    </row>
    <row r="1403" spans="1:1">
      <c r="A1403" s="16" t="s">
        <v>189</v>
      </c>
    </row>
    <row r="1404" spans="1:1">
      <c r="A1404" s="63" t="s">
        <v>326</v>
      </c>
    </row>
    <row r="1405" spans="1:1">
      <c r="A1405" s="149" t="s">
        <v>327</v>
      </c>
    </row>
    <row r="1406" spans="1:1">
      <c r="A1406" s="16" t="s">
        <v>175</v>
      </c>
    </row>
    <row r="1407" spans="1:1">
      <c r="A1407" s="16" t="s">
        <v>68</v>
      </c>
    </row>
    <row r="1408" spans="1:1">
      <c r="A1408" s="16" t="s">
        <v>69</v>
      </c>
    </row>
    <row r="1409" spans="1:1">
      <c r="A1409" s="16" t="s">
        <v>189</v>
      </c>
    </row>
    <row r="1410" spans="1:1">
      <c r="A1410" s="63" t="s">
        <v>326</v>
      </c>
    </row>
    <row r="1411" spans="1:1">
      <c r="A1411" s="149" t="s">
        <v>327</v>
      </c>
    </row>
    <row r="1412" spans="1:1">
      <c r="A1412" s="16" t="s">
        <v>175</v>
      </c>
    </row>
    <row r="1413" spans="1:1">
      <c r="A1413" s="16" t="s">
        <v>68</v>
      </c>
    </row>
    <row r="1414" spans="1:1">
      <c r="A1414" s="16" t="s">
        <v>69</v>
      </c>
    </row>
    <row r="1415" spans="1:1">
      <c r="A1415" s="16" t="s">
        <v>189</v>
      </c>
    </row>
    <row r="1416" spans="1:1">
      <c r="A1416" s="63" t="s">
        <v>326</v>
      </c>
    </row>
    <row r="1417" spans="1:1">
      <c r="A1417" s="149" t="s">
        <v>327</v>
      </c>
    </row>
    <row r="1418" spans="1:1">
      <c r="A1418" s="16" t="s">
        <v>175</v>
      </c>
    </row>
    <row r="1419" spans="1:1">
      <c r="A1419" s="16" t="s">
        <v>68</v>
      </c>
    </row>
    <row r="1420" spans="1:1">
      <c r="A1420" s="16" t="s">
        <v>69</v>
      </c>
    </row>
    <row r="1421" spans="1:1">
      <c r="A1421" s="16" t="s">
        <v>189</v>
      </c>
    </row>
    <row r="1422" spans="1:1">
      <c r="A1422" s="63" t="s">
        <v>326</v>
      </c>
    </row>
    <row r="1423" spans="1:1">
      <c r="A1423" s="149" t="s">
        <v>327</v>
      </c>
    </row>
    <row r="1424" spans="1:1">
      <c r="A1424" s="16" t="s">
        <v>175</v>
      </c>
    </row>
    <row r="1425" spans="1:1">
      <c r="A1425" s="16" t="s">
        <v>68</v>
      </c>
    </row>
    <row r="1426" spans="1:1">
      <c r="A1426" s="16" t="s">
        <v>69</v>
      </c>
    </row>
    <row r="1427" spans="1:1">
      <c r="A1427" s="16" t="s">
        <v>189</v>
      </c>
    </row>
    <row r="1428" spans="1:1">
      <c r="A1428" s="63" t="s">
        <v>326</v>
      </c>
    </row>
    <row r="1429" spans="1:1">
      <c r="A1429" s="149" t="s">
        <v>327</v>
      </c>
    </row>
    <row r="1430" spans="1:1">
      <c r="A1430" s="16" t="s">
        <v>175</v>
      </c>
    </row>
    <row r="1431" spans="1:1">
      <c r="A1431" s="16" t="s">
        <v>68</v>
      </c>
    </row>
    <row r="1432" spans="1:1">
      <c r="A1432" s="16" t="s">
        <v>69</v>
      </c>
    </row>
    <row r="1433" spans="1:1">
      <c r="A1433" s="16" t="s">
        <v>189</v>
      </c>
    </row>
    <row r="1434" spans="1:1">
      <c r="A1434" s="63" t="s">
        <v>326</v>
      </c>
    </row>
    <row r="1435" spans="1:1">
      <c r="A1435" s="149" t="s">
        <v>327</v>
      </c>
    </row>
    <row r="1436" spans="1:1">
      <c r="A1436" s="16" t="s">
        <v>175</v>
      </c>
    </row>
    <row r="1437" spans="1:1">
      <c r="A1437" s="16" t="s">
        <v>68</v>
      </c>
    </row>
    <row r="1438" spans="1:1">
      <c r="A1438" s="16" t="s">
        <v>69</v>
      </c>
    </row>
    <row r="1439" spans="1:1">
      <c r="A1439" s="16" t="s">
        <v>189</v>
      </c>
    </row>
    <row r="1440" spans="1:1">
      <c r="A1440" s="63" t="s">
        <v>326</v>
      </c>
    </row>
    <row r="1441" spans="1:1">
      <c r="A1441" s="149" t="s">
        <v>327</v>
      </c>
    </row>
    <row r="1442" spans="1:1">
      <c r="A1442" s="16" t="s">
        <v>175</v>
      </c>
    </row>
    <row r="1443" spans="1:1">
      <c r="A1443" s="16" t="s">
        <v>68</v>
      </c>
    </row>
    <row r="1444" spans="1:1">
      <c r="A1444" s="16" t="s">
        <v>69</v>
      </c>
    </row>
    <row r="1445" spans="1:1">
      <c r="A1445" s="16" t="s">
        <v>189</v>
      </c>
    </row>
    <row r="1446" spans="1:1">
      <c r="A1446" s="63" t="s">
        <v>326</v>
      </c>
    </row>
    <row r="1447" spans="1:1">
      <c r="A1447" s="149" t="s">
        <v>327</v>
      </c>
    </row>
    <row r="1448" spans="1:1">
      <c r="A1448" s="16" t="s">
        <v>175</v>
      </c>
    </row>
    <row r="1449" spans="1:1">
      <c r="A1449" s="16" t="s">
        <v>68</v>
      </c>
    </row>
    <row r="1450" spans="1:1">
      <c r="A1450" s="16" t="s">
        <v>69</v>
      </c>
    </row>
    <row r="1451" spans="1:1">
      <c r="A1451" s="16" t="s">
        <v>189</v>
      </c>
    </row>
    <row r="1452" spans="1:1">
      <c r="A1452" s="63" t="s">
        <v>326</v>
      </c>
    </row>
    <row r="1453" spans="1:1">
      <c r="A1453" s="149" t="s">
        <v>327</v>
      </c>
    </row>
    <row r="1454" spans="1:1">
      <c r="A1454" s="16" t="s">
        <v>175</v>
      </c>
    </row>
    <row r="1455" spans="1:1">
      <c r="A1455" s="16" t="s">
        <v>68</v>
      </c>
    </row>
    <row r="1456" spans="1:1">
      <c r="A1456" s="16" t="s">
        <v>69</v>
      </c>
    </row>
    <row r="1457" spans="1:1">
      <c r="A1457" s="16" t="s">
        <v>189</v>
      </c>
    </row>
    <row r="1458" spans="1:1">
      <c r="A1458" s="63" t="s">
        <v>326</v>
      </c>
    </row>
    <row r="1459" spans="1:1">
      <c r="A1459" s="149" t="s">
        <v>327</v>
      </c>
    </row>
    <row r="1460" spans="1:1">
      <c r="A1460" s="16" t="s">
        <v>175</v>
      </c>
    </row>
    <row r="1461" spans="1:1">
      <c r="A1461" s="16" t="s">
        <v>68</v>
      </c>
    </row>
    <row r="1462" spans="1:1">
      <c r="A1462" s="16" t="s">
        <v>69</v>
      </c>
    </row>
    <row r="1463" spans="1:1">
      <c r="A1463" s="16" t="s">
        <v>189</v>
      </c>
    </row>
    <row r="1464" spans="1:1">
      <c r="A1464" s="63" t="s">
        <v>326</v>
      </c>
    </row>
    <row r="1465" spans="1:1">
      <c r="A1465" s="149" t="s">
        <v>327</v>
      </c>
    </row>
    <row r="1466" spans="1:1">
      <c r="A1466" s="16" t="s">
        <v>175</v>
      </c>
    </row>
    <row r="1467" spans="1:1">
      <c r="A1467" s="16" t="s">
        <v>68</v>
      </c>
    </row>
    <row r="1468" spans="1:1">
      <c r="A1468" s="16" t="s">
        <v>69</v>
      </c>
    </row>
    <row r="1469" spans="1:1">
      <c r="A1469" s="16" t="s">
        <v>189</v>
      </c>
    </row>
    <row r="1470" spans="1:1">
      <c r="A1470" s="63" t="s">
        <v>326</v>
      </c>
    </row>
    <row r="1471" spans="1:1">
      <c r="A1471" s="149" t="s">
        <v>327</v>
      </c>
    </row>
    <row r="1472" spans="1:1">
      <c r="A1472" s="16" t="s">
        <v>175</v>
      </c>
    </row>
    <row r="1473" spans="1:1">
      <c r="A1473" s="16" t="s">
        <v>68</v>
      </c>
    </row>
    <row r="1474" spans="1:1">
      <c r="A1474" s="16" t="s">
        <v>69</v>
      </c>
    </row>
    <row r="1475" spans="1:1">
      <c r="A1475" s="16" t="s">
        <v>189</v>
      </c>
    </row>
    <row r="1476" spans="1:1">
      <c r="A1476" s="63" t="s">
        <v>326</v>
      </c>
    </row>
    <row r="1477" spans="1:1">
      <c r="A1477" s="149" t="s">
        <v>327</v>
      </c>
    </row>
    <row r="1478" spans="1:1">
      <c r="A1478" s="16" t="s">
        <v>175</v>
      </c>
    </row>
    <row r="1479" spans="1:1">
      <c r="A1479" s="16" t="s">
        <v>68</v>
      </c>
    </row>
    <row r="1480" spans="1:1">
      <c r="A1480" s="16" t="s">
        <v>69</v>
      </c>
    </row>
    <row r="1481" spans="1:1">
      <c r="A1481" s="16" t="s">
        <v>189</v>
      </c>
    </row>
    <row r="1482" spans="1:1">
      <c r="A1482" s="63" t="s">
        <v>326</v>
      </c>
    </row>
    <row r="1483" spans="1:1">
      <c r="A1483" s="149" t="s">
        <v>327</v>
      </c>
    </row>
    <row r="1484" spans="1:1">
      <c r="A1484" s="16" t="s">
        <v>175</v>
      </c>
    </row>
    <row r="1485" spans="1:1">
      <c r="A1485" s="16" t="s">
        <v>68</v>
      </c>
    </row>
    <row r="1486" spans="1:1">
      <c r="A1486" s="16" t="s">
        <v>69</v>
      </c>
    </row>
    <row r="1487" spans="1:1">
      <c r="A1487" s="16" t="s">
        <v>189</v>
      </c>
    </row>
    <row r="1488" spans="1:1">
      <c r="A1488" s="63" t="s">
        <v>326</v>
      </c>
    </row>
    <row r="1489" spans="1:1">
      <c r="A1489" s="149" t="s">
        <v>327</v>
      </c>
    </row>
    <row r="1490" spans="1:1">
      <c r="A1490" s="16" t="s">
        <v>175</v>
      </c>
    </row>
    <row r="1491" spans="1:1">
      <c r="A1491" s="16" t="s">
        <v>68</v>
      </c>
    </row>
    <row r="1492" spans="1:1">
      <c r="A1492" s="16" t="s">
        <v>69</v>
      </c>
    </row>
    <row r="1493" spans="1:1">
      <c r="A1493" s="16" t="s">
        <v>189</v>
      </c>
    </row>
    <row r="1494" spans="1:1">
      <c r="A1494" s="63" t="s">
        <v>326</v>
      </c>
    </row>
    <row r="1495" spans="1:1">
      <c r="A1495" s="149" t="s">
        <v>327</v>
      </c>
    </row>
    <row r="1496" spans="1:1">
      <c r="A1496" s="16" t="s">
        <v>175</v>
      </c>
    </row>
    <row r="1497" spans="1:1">
      <c r="A1497" s="16" t="s">
        <v>68</v>
      </c>
    </row>
    <row r="1498" spans="1:1">
      <c r="A1498" s="16" t="s">
        <v>69</v>
      </c>
    </row>
    <row r="1499" spans="1:1">
      <c r="A1499" s="16" t="s">
        <v>189</v>
      </c>
    </row>
    <row r="1500" spans="1:1">
      <c r="A1500" s="63" t="s">
        <v>326</v>
      </c>
    </row>
    <row r="1501" spans="1:1">
      <c r="A1501" s="149" t="s">
        <v>327</v>
      </c>
    </row>
    <row r="1502" spans="1:1">
      <c r="A1502" s="16" t="s">
        <v>175</v>
      </c>
    </row>
    <row r="1503" spans="1:1">
      <c r="A1503" s="16" t="s">
        <v>68</v>
      </c>
    </row>
    <row r="1504" spans="1:1">
      <c r="A1504" s="16" t="s">
        <v>69</v>
      </c>
    </row>
    <row r="1505" spans="1:1">
      <c r="A1505" s="16" t="s">
        <v>189</v>
      </c>
    </row>
    <row r="1506" spans="1:1">
      <c r="A1506" s="63" t="s">
        <v>326</v>
      </c>
    </row>
    <row r="1507" spans="1:1">
      <c r="A1507" s="149" t="s">
        <v>327</v>
      </c>
    </row>
    <row r="1508" spans="1:1">
      <c r="A1508" s="16" t="s">
        <v>175</v>
      </c>
    </row>
    <row r="1509" spans="1:1">
      <c r="A1509" s="16" t="s">
        <v>68</v>
      </c>
    </row>
    <row r="1510" spans="1:1">
      <c r="A1510" s="16" t="s">
        <v>69</v>
      </c>
    </row>
    <row r="1511" spans="1:1">
      <c r="A1511" s="16" t="s">
        <v>189</v>
      </c>
    </row>
    <row r="1512" spans="1:1">
      <c r="A1512" s="63" t="s">
        <v>326</v>
      </c>
    </row>
    <row r="1513" spans="1:1">
      <c r="A1513" s="149" t="s">
        <v>327</v>
      </c>
    </row>
    <row r="1514" spans="1:1">
      <c r="A1514" s="16" t="s">
        <v>175</v>
      </c>
    </row>
    <row r="1515" spans="1:1">
      <c r="A1515" s="16" t="s">
        <v>68</v>
      </c>
    </row>
    <row r="1516" spans="1:1">
      <c r="A1516" s="16" t="s">
        <v>69</v>
      </c>
    </row>
    <row r="1517" spans="1:1">
      <c r="A1517" s="16" t="s">
        <v>189</v>
      </c>
    </row>
    <row r="1518" spans="1:1">
      <c r="A1518" s="63" t="s">
        <v>326</v>
      </c>
    </row>
    <row r="1519" spans="1:1">
      <c r="A1519" s="149" t="s">
        <v>327</v>
      </c>
    </row>
    <row r="1520" spans="1:1">
      <c r="A1520" s="16" t="s">
        <v>175</v>
      </c>
    </row>
    <row r="1521" spans="1:1">
      <c r="A1521" s="16" t="s">
        <v>68</v>
      </c>
    </row>
    <row r="1522" spans="1:1">
      <c r="A1522" s="16" t="s">
        <v>69</v>
      </c>
    </row>
    <row r="1523" spans="1:1">
      <c r="A1523" s="16" t="s">
        <v>189</v>
      </c>
    </row>
    <row r="1524" spans="1:1">
      <c r="A1524" s="63" t="s">
        <v>326</v>
      </c>
    </row>
    <row r="1525" spans="1:1">
      <c r="A1525" s="149" t="s">
        <v>327</v>
      </c>
    </row>
    <row r="1526" spans="1:1">
      <c r="A1526" s="16" t="s">
        <v>175</v>
      </c>
    </row>
    <row r="1527" spans="1:1">
      <c r="A1527" s="16" t="s">
        <v>68</v>
      </c>
    </row>
    <row r="1528" spans="1:1">
      <c r="A1528" s="16" t="s">
        <v>69</v>
      </c>
    </row>
    <row r="1529" spans="1:1">
      <c r="A1529" s="16" t="s">
        <v>189</v>
      </c>
    </row>
    <row r="1530" spans="1:1">
      <c r="A1530" s="63" t="s">
        <v>326</v>
      </c>
    </row>
    <row r="1531" spans="1:1">
      <c r="A1531" s="149" t="s">
        <v>327</v>
      </c>
    </row>
    <row r="1532" spans="1:1">
      <c r="A1532" s="16" t="s">
        <v>175</v>
      </c>
    </row>
    <row r="1533" spans="1:1">
      <c r="A1533" s="16" t="s">
        <v>68</v>
      </c>
    </row>
    <row r="1534" spans="1:1">
      <c r="A1534" s="16" t="s">
        <v>69</v>
      </c>
    </row>
    <row r="1535" spans="1:1">
      <c r="A1535" s="16" t="s">
        <v>189</v>
      </c>
    </row>
    <row r="1536" spans="1:1">
      <c r="A1536" s="63" t="s">
        <v>326</v>
      </c>
    </row>
    <row r="1537" spans="1:1">
      <c r="A1537" s="149" t="s">
        <v>327</v>
      </c>
    </row>
    <row r="1538" spans="1:1">
      <c r="A1538" s="16" t="s">
        <v>175</v>
      </c>
    </row>
    <row r="1539" spans="1:1">
      <c r="A1539" s="16" t="s">
        <v>68</v>
      </c>
    </row>
    <row r="1540" spans="1:1">
      <c r="A1540" s="16" t="s">
        <v>69</v>
      </c>
    </row>
    <row r="1541" spans="1:1">
      <c r="A1541" s="16" t="s">
        <v>189</v>
      </c>
    </row>
    <row r="1542" spans="1:1">
      <c r="A1542" s="63" t="s">
        <v>326</v>
      </c>
    </row>
    <row r="1543" spans="1:1">
      <c r="A1543" s="149" t="s">
        <v>327</v>
      </c>
    </row>
    <row r="1544" spans="1:1">
      <c r="A1544" s="16" t="s">
        <v>175</v>
      </c>
    </row>
    <row r="1545" spans="1:1">
      <c r="A1545" s="16" t="s">
        <v>68</v>
      </c>
    </row>
    <row r="1546" spans="1:1">
      <c r="A1546" s="16" t="s">
        <v>69</v>
      </c>
    </row>
    <row r="1547" spans="1:1">
      <c r="A1547" s="16" t="s">
        <v>189</v>
      </c>
    </row>
    <row r="1548" spans="1:1">
      <c r="A1548" s="63" t="s">
        <v>326</v>
      </c>
    </row>
    <row r="1549" spans="1:1">
      <c r="A1549" s="149" t="s">
        <v>327</v>
      </c>
    </row>
    <row r="1550" spans="1:1">
      <c r="A1550" s="16" t="s">
        <v>175</v>
      </c>
    </row>
    <row r="1551" spans="1:1">
      <c r="A1551" s="16" t="s">
        <v>68</v>
      </c>
    </row>
    <row r="1552" spans="1:1">
      <c r="A1552" s="16" t="s">
        <v>69</v>
      </c>
    </row>
    <row r="1553" spans="1:1">
      <c r="A1553" s="16" t="s">
        <v>189</v>
      </c>
    </row>
    <row r="1554" spans="1:1">
      <c r="A1554" s="63" t="s">
        <v>326</v>
      </c>
    </row>
    <row r="1555" spans="1:1">
      <c r="A1555" s="149" t="s">
        <v>327</v>
      </c>
    </row>
    <row r="1556" spans="1:1">
      <c r="A1556" s="16" t="s">
        <v>175</v>
      </c>
    </row>
    <row r="1557" spans="1:1">
      <c r="A1557" s="16" t="s">
        <v>68</v>
      </c>
    </row>
    <row r="1558" spans="1:1">
      <c r="A1558" s="16" t="s">
        <v>69</v>
      </c>
    </row>
    <row r="1559" spans="1:1">
      <c r="A1559" s="16" t="s">
        <v>189</v>
      </c>
    </row>
    <row r="1560" spans="1:1">
      <c r="A1560" s="63" t="s">
        <v>326</v>
      </c>
    </row>
    <row r="1561" spans="1:1">
      <c r="A1561" s="149" t="s">
        <v>327</v>
      </c>
    </row>
    <row r="1562" spans="1:1">
      <c r="A1562" s="16" t="s">
        <v>175</v>
      </c>
    </row>
    <row r="1563" spans="1:1">
      <c r="A1563" s="16" t="s">
        <v>68</v>
      </c>
    </row>
    <row r="1564" spans="1:1">
      <c r="A1564" s="16" t="s">
        <v>69</v>
      </c>
    </row>
    <row r="1565" spans="1:1">
      <c r="A1565" s="16" t="s">
        <v>189</v>
      </c>
    </row>
    <row r="1566" spans="1:1">
      <c r="A1566" s="63" t="s">
        <v>326</v>
      </c>
    </row>
    <row r="1567" spans="1:1">
      <c r="A1567" s="149" t="s">
        <v>327</v>
      </c>
    </row>
    <row r="1568" spans="1:1">
      <c r="A1568" s="16" t="s">
        <v>175</v>
      </c>
    </row>
    <row r="1569" spans="1:1">
      <c r="A1569" s="16" t="s">
        <v>68</v>
      </c>
    </row>
    <row r="1570" spans="1:1">
      <c r="A1570" s="16" t="s">
        <v>69</v>
      </c>
    </row>
    <row r="1571" spans="1:1">
      <c r="A1571" s="16" t="s">
        <v>189</v>
      </c>
    </row>
    <row r="1572" spans="1:1">
      <c r="A1572" s="63" t="s">
        <v>326</v>
      </c>
    </row>
    <row r="1573" spans="1:1">
      <c r="A1573" s="149" t="s">
        <v>327</v>
      </c>
    </row>
    <row r="1574" spans="1:1">
      <c r="A1574" s="16" t="s">
        <v>175</v>
      </c>
    </row>
    <row r="1575" spans="1:1">
      <c r="A1575" s="16" t="s">
        <v>68</v>
      </c>
    </row>
    <row r="1576" spans="1:1">
      <c r="A1576" s="16" t="s">
        <v>69</v>
      </c>
    </row>
    <row r="1577" spans="1:1">
      <c r="A1577" s="16" t="s">
        <v>189</v>
      </c>
    </row>
    <row r="1578" spans="1:1">
      <c r="A1578" s="63" t="s">
        <v>326</v>
      </c>
    </row>
    <row r="1579" spans="1:1">
      <c r="A1579" s="149" t="s">
        <v>327</v>
      </c>
    </row>
    <row r="1580" spans="1:1">
      <c r="A1580" s="16" t="s">
        <v>175</v>
      </c>
    </row>
    <row r="1581" spans="1:1">
      <c r="A1581" s="16" t="s">
        <v>68</v>
      </c>
    </row>
    <row r="1582" spans="1:1">
      <c r="A1582" s="16" t="s">
        <v>69</v>
      </c>
    </row>
    <row r="1583" spans="1:1">
      <c r="A1583" s="16" t="s">
        <v>189</v>
      </c>
    </row>
    <row r="1584" spans="1:1">
      <c r="A1584" s="63" t="s">
        <v>326</v>
      </c>
    </row>
    <row r="1585" spans="1:1">
      <c r="A1585" s="149" t="s">
        <v>327</v>
      </c>
    </row>
    <row r="1586" spans="1:1">
      <c r="A1586" s="16" t="s">
        <v>175</v>
      </c>
    </row>
    <row r="1587" spans="1:1">
      <c r="A1587" s="16" t="s">
        <v>68</v>
      </c>
    </row>
    <row r="1588" spans="1:1">
      <c r="A1588" s="16" t="s">
        <v>69</v>
      </c>
    </row>
    <row r="1589" spans="1:1">
      <c r="A1589" s="16" t="s">
        <v>189</v>
      </c>
    </row>
    <row r="1590" spans="1:1">
      <c r="A1590" s="63" t="s">
        <v>326</v>
      </c>
    </row>
    <row r="1591" spans="1:1">
      <c r="A1591" s="149" t="s">
        <v>327</v>
      </c>
    </row>
    <row r="1592" spans="1:1">
      <c r="A1592" s="16" t="s">
        <v>175</v>
      </c>
    </row>
    <row r="1593" spans="1:1">
      <c r="A1593" s="16" t="s">
        <v>68</v>
      </c>
    </row>
    <row r="1594" spans="1:1">
      <c r="A1594" s="16" t="s">
        <v>69</v>
      </c>
    </row>
    <row r="1595" spans="1:1">
      <c r="A1595" s="16" t="s">
        <v>189</v>
      </c>
    </row>
    <row r="1596" spans="1:1">
      <c r="A1596" s="63" t="s">
        <v>326</v>
      </c>
    </row>
    <row r="1597" spans="1:1">
      <c r="A1597" s="149" t="s">
        <v>327</v>
      </c>
    </row>
    <row r="1598" spans="1:1">
      <c r="A1598" s="16" t="s">
        <v>175</v>
      </c>
    </row>
    <row r="1599" spans="1:1">
      <c r="A1599" s="16" t="s">
        <v>68</v>
      </c>
    </row>
    <row r="1600" spans="1:1">
      <c r="A1600" s="16" t="s">
        <v>69</v>
      </c>
    </row>
    <row r="1601" spans="1:1">
      <c r="A1601" s="16" t="s">
        <v>189</v>
      </c>
    </row>
    <row r="1602" spans="1:1">
      <c r="A1602" s="63" t="s">
        <v>326</v>
      </c>
    </row>
    <row r="1603" spans="1:1">
      <c r="A1603" s="149" t="s">
        <v>327</v>
      </c>
    </row>
    <row r="1604" spans="1:1">
      <c r="A1604" s="16" t="s">
        <v>175</v>
      </c>
    </row>
    <row r="1605" spans="1:1">
      <c r="A1605" s="16" t="s">
        <v>68</v>
      </c>
    </row>
    <row r="1606" spans="1:1">
      <c r="A1606" s="16" t="s">
        <v>69</v>
      </c>
    </row>
    <row r="1607" spans="1:1">
      <c r="A1607" s="16" t="s">
        <v>189</v>
      </c>
    </row>
    <row r="1608" spans="1:1">
      <c r="A1608" s="63" t="s">
        <v>326</v>
      </c>
    </row>
    <row r="1609" spans="1:1">
      <c r="A1609" s="149" t="s">
        <v>327</v>
      </c>
    </row>
    <row r="1610" spans="1:1">
      <c r="A1610" s="16" t="s">
        <v>175</v>
      </c>
    </row>
    <row r="1611" spans="1:1">
      <c r="A1611" s="16" t="s">
        <v>68</v>
      </c>
    </row>
    <row r="1612" spans="1:1">
      <c r="A1612" s="16" t="s">
        <v>69</v>
      </c>
    </row>
    <row r="1613" spans="1:1">
      <c r="A1613" s="16" t="s">
        <v>189</v>
      </c>
    </row>
    <row r="1614" spans="1:1">
      <c r="A1614" s="63" t="s">
        <v>326</v>
      </c>
    </row>
    <row r="1615" spans="1:1">
      <c r="A1615" s="149" t="s">
        <v>327</v>
      </c>
    </row>
    <row r="1616" spans="1:1">
      <c r="A1616" s="16" t="s">
        <v>175</v>
      </c>
    </row>
    <row r="1617" spans="1:1">
      <c r="A1617" s="16" t="s">
        <v>68</v>
      </c>
    </row>
    <row r="1618" spans="1:1">
      <c r="A1618" s="16" t="s">
        <v>69</v>
      </c>
    </row>
    <row r="1619" spans="1:1">
      <c r="A1619" s="16" t="s">
        <v>189</v>
      </c>
    </row>
    <row r="1620" spans="1:1">
      <c r="A1620" s="63" t="s">
        <v>326</v>
      </c>
    </row>
    <row r="1621" spans="1:1">
      <c r="A1621" s="149" t="s">
        <v>327</v>
      </c>
    </row>
    <row r="1622" spans="1:1">
      <c r="A1622" s="16" t="s">
        <v>175</v>
      </c>
    </row>
    <row r="1623" spans="1:1">
      <c r="A1623" s="16" t="s">
        <v>68</v>
      </c>
    </row>
    <row r="1624" spans="1:1">
      <c r="A1624" s="16" t="s">
        <v>69</v>
      </c>
    </row>
    <row r="1625" spans="1:1">
      <c r="A1625" s="16" t="s">
        <v>189</v>
      </c>
    </row>
    <row r="1626" spans="1:1">
      <c r="A1626" s="63" t="s">
        <v>326</v>
      </c>
    </row>
    <row r="1627" spans="1:1">
      <c r="A1627" s="149" t="s">
        <v>327</v>
      </c>
    </row>
    <row r="1628" spans="1:1">
      <c r="A1628" s="16" t="s">
        <v>175</v>
      </c>
    </row>
    <row r="1629" spans="1:1">
      <c r="A1629" s="16" t="s">
        <v>68</v>
      </c>
    </row>
    <row r="1630" spans="1:1">
      <c r="A1630" s="16" t="s">
        <v>69</v>
      </c>
    </row>
    <row r="1631" spans="1:1">
      <c r="A1631" s="16" t="s">
        <v>189</v>
      </c>
    </row>
    <row r="1632" spans="1:1">
      <c r="A1632" s="63" t="s">
        <v>326</v>
      </c>
    </row>
    <row r="1633" spans="1:1">
      <c r="A1633" s="149" t="s">
        <v>327</v>
      </c>
    </row>
    <row r="1634" spans="1:1">
      <c r="A1634" s="16" t="s">
        <v>175</v>
      </c>
    </row>
    <row r="1635" spans="1:1">
      <c r="A1635" s="16" t="s">
        <v>68</v>
      </c>
    </row>
    <row r="1636" spans="1:1">
      <c r="A1636" s="16" t="s">
        <v>69</v>
      </c>
    </row>
    <row r="1637" spans="1:1">
      <c r="A1637" s="16" t="s">
        <v>189</v>
      </c>
    </row>
    <row r="1638" spans="1:1">
      <c r="A1638" s="63" t="s">
        <v>326</v>
      </c>
    </row>
    <row r="1639" spans="1:1">
      <c r="A1639" s="149" t="s">
        <v>327</v>
      </c>
    </row>
    <row r="1640" spans="1:1">
      <c r="A1640" s="16" t="s">
        <v>175</v>
      </c>
    </row>
    <row r="1641" spans="1:1">
      <c r="A1641" s="16" t="s">
        <v>68</v>
      </c>
    </row>
    <row r="1642" spans="1:1">
      <c r="A1642" s="16" t="s">
        <v>69</v>
      </c>
    </row>
    <row r="1643" spans="1:1">
      <c r="A1643" s="16" t="s">
        <v>189</v>
      </c>
    </row>
    <row r="1644" spans="1:1">
      <c r="A1644" s="63" t="s">
        <v>326</v>
      </c>
    </row>
    <row r="1645" spans="1:1">
      <c r="A1645" s="149" t="s">
        <v>327</v>
      </c>
    </row>
    <row r="1646" spans="1:1">
      <c r="A1646" s="16" t="s">
        <v>175</v>
      </c>
    </row>
    <row r="1647" spans="1:1">
      <c r="A1647" s="16" t="s">
        <v>68</v>
      </c>
    </row>
    <row r="1648" spans="1:1">
      <c r="A1648" s="16" t="s">
        <v>69</v>
      </c>
    </row>
    <row r="1649" spans="1:1">
      <c r="A1649" s="16" t="s">
        <v>189</v>
      </c>
    </row>
    <row r="1650" spans="1:1">
      <c r="A1650" s="63" t="s">
        <v>326</v>
      </c>
    </row>
    <row r="1651" spans="1:1">
      <c r="A1651" s="149" t="s">
        <v>327</v>
      </c>
    </row>
    <row r="1652" spans="1:1">
      <c r="A1652" s="16" t="s">
        <v>175</v>
      </c>
    </row>
    <row r="1653" spans="1:1">
      <c r="A1653" s="16" t="s">
        <v>68</v>
      </c>
    </row>
    <row r="1654" spans="1:1">
      <c r="A1654" s="16" t="s">
        <v>69</v>
      </c>
    </row>
    <row r="1655" spans="1:1">
      <c r="A1655" s="16" t="s">
        <v>189</v>
      </c>
    </row>
    <row r="1656" spans="1:1">
      <c r="A1656" s="63" t="s">
        <v>326</v>
      </c>
    </row>
    <row r="1657" spans="1:1">
      <c r="A1657" s="149" t="s">
        <v>327</v>
      </c>
    </row>
    <row r="1658" spans="1:1">
      <c r="A1658" s="16" t="s">
        <v>175</v>
      </c>
    </row>
    <row r="1659" spans="1:1">
      <c r="A1659" s="16" t="s">
        <v>68</v>
      </c>
    </row>
    <row r="1660" spans="1:1">
      <c r="A1660" s="16" t="s">
        <v>69</v>
      </c>
    </row>
    <row r="1661" spans="1:1">
      <c r="A1661" s="16" t="s">
        <v>189</v>
      </c>
    </row>
    <row r="1662" spans="1:1">
      <c r="A1662" s="63" t="s">
        <v>326</v>
      </c>
    </row>
    <row r="1663" spans="1:1">
      <c r="A1663" s="149" t="s">
        <v>327</v>
      </c>
    </row>
    <row r="1664" spans="1:1">
      <c r="A1664" s="16" t="s">
        <v>175</v>
      </c>
    </row>
    <row r="1665" spans="1:1">
      <c r="A1665" s="16" t="s">
        <v>68</v>
      </c>
    </row>
    <row r="1666" spans="1:1">
      <c r="A1666" s="16" t="s">
        <v>69</v>
      </c>
    </row>
    <row r="1667" spans="1:1">
      <c r="A1667" s="16" t="s">
        <v>189</v>
      </c>
    </row>
    <row r="1668" spans="1:1">
      <c r="A1668" s="63" t="s">
        <v>326</v>
      </c>
    </row>
    <row r="1669" spans="1:1">
      <c r="A1669" s="149" t="s">
        <v>327</v>
      </c>
    </row>
    <row r="1670" spans="1:1">
      <c r="A1670" s="16" t="s">
        <v>175</v>
      </c>
    </row>
    <row r="1671" spans="1:1">
      <c r="A1671" s="16" t="s">
        <v>68</v>
      </c>
    </row>
    <row r="1672" spans="1:1">
      <c r="A1672" s="16" t="s">
        <v>69</v>
      </c>
    </row>
    <row r="1673" spans="1:1">
      <c r="A1673" s="16" t="s">
        <v>189</v>
      </c>
    </row>
    <row r="1674" spans="1:1">
      <c r="A1674" s="63" t="s">
        <v>326</v>
      </c>
    </row>
    <row r="1675" spans="1:1">
      <c r="A1675" s="149" t="s">
        <v>327</v>
      </c>
    </row>
    <row r="1676" spans="1:1">
      <c r="A1676" s="16" t="s">
        <v>175</v>
      </c>
    </row>
    <row r="1677" spans="1:1">
      <c r="A1677" s="16" t="s">
        <v>68</v>
      </c>
    </row>
    <row r="1678" spans="1:1">
      <c r="A1678" s="16" t="s">
        <v>69</v>
      </c>
    </row>
    <row r="1679" spans="1:1">
      <c r="A1679" s="16" t="s">
        <v>189</v>
      </c>
    </row>
    <row r="1680" spans="1:1">
      <c r="A1680" s="63" t="s">
        <v>326</v>
      </c>
    </row>
    <row r="1681" spans="1:1">
      <c r="A1681" s="149" t="s">
        <v>327</v>
      </c>
    </row>
    <row r="1682" spans="1:1">
      <c r="A1682" s="16" t="s">
        <v>175</v>
      </c>
    </row>
    <row r="1683" spans="1:1">
      <c r="A1683" s="16" t="s">
        <v>68</v>
      </c>
    </row>
    <row r="1684" spans="1:1">
      <c r="A1684" s="16" t="s">
        <v>69</v>
      </c>
    </row>
    <row r="1685" spans="1:1">
      <c r="A1685" s="16" t="s">
        <v>189</v>
      </c>
    </row>
    <row r="1686" spans="1:1">
      <c r="A1686" s="63" t="s">
        <v>326</v>
      </c>
    </row>
    <row r="1687" spans="1:1">
      <c r="A1687" s="149" t="s">
        <v>327</v>
      </c>
    </row>
    <row r="1688" spans="1:1">
      <c r="A1688" s="16" t="s">
        <v>175</v>
      </c>
    </row>
    <row r="1689" spans="1:1">
      <c r="A1689" s="16" t="s">
        <v>68</v>
      </c>
    </row>
    <row r="1690" spans="1:1">
      <c r="A1690" s="16" t="s">
        <v>69</v>
      </c>
    </row>
    <row r="1691" spans="1:1">
      <c r="A1691" s="16" t="s">
        <v>189</v>
      </c>
    </row>
    <row r="1692" spans="1:1">
      <c r="A1692" s="63" t="s">
        <v>326</v>
      </c>
    </row>
    <row r="1693" spans="1:1">
      <c r="A1693" s="149" t="s">
        <v>327</v>
      </c>
    </row>
    <row r="1694" spans="1:1">
      <c r="A1694" s="16" t="s">
        <v>175</v>
      </c>
    </row>
    <row r="1695" spans="1:1">
      <c r="A1695" s="16" t="s">
        <v>68</v>
      </c>
    </row>
    <row r="1696" spans="1:1">
      <c r="A1696" s="16" t="s">
        <v>69</v>
      </c>
    </row>
    <row r="1697" spans="1:1">
      <c r="A1697" s="16" t="s">
        <v>189</v>
      </c>
    </row>
    <row r="1698" spans="1:1">
      <c r="A1698" s="63" t="s">
        <v>326</v>
      </c>
    </row>
    <row r="1699" spans="1:1">
      <c r="A1699" s="149" t="s">
        <v>327</v>
      </c>
    </row>
    <row r="1700" spans="1:1">
      <c r="A1700" s="16" t="s">
        <v>175</v>
      </c>
    </row>
    <row r="1701" spans="1:1">
      <c r="A1701" s="16" t="s">
        <v>68</v>
      </c>
    </row>
    <row r="1702" spans="1:1">
      <c r="A1702" s="16" t="s">
        <v>69</v>
      </c>
    </row>
    <row r="1703" spans="1:1">
      <c r="A1703" s="16" t="s">
        <v>189</v>
      </c>
    </row>
    <row r="1704" spans="1:1">
      <c r="A1704" s="63" t="s">
        <v>326</v>
      </c>
    </row>
    <row r="1705" spans="1:1">
      <c r="A1705" s="149" t="s">
        <v>327</v>
      </c>
    </row>
    <row r="1706" spans="1:1">
      <c r="A1706" s="16" t="s">
        <v>175</v>
      </c>
    </row>
    <row r="1707" spans="1:1">
      <c r="A1707" s="16" t="s">
        <v>68</v>
      </c>
    </row>
    <row r="1708" spans="1:1">
      <c r="A1708" s="16" t="s">
        <v>69</v>
      </c>
    </row>
    <row r="1709" spans="1:1">
      <c r="A1709" s="16" t="s">
        <v>189</v>
      </c>
    </row>
    <row r="1710" spans="1:1">
      <c r="A1710" s="63" t="s">
        <v>326</v>
      </c>
    </row>
    <row r="1711" spans="1:1">
      <c r="A1711" s="149" t="s">
        <v>327</v>
      </c>
    </row>
    <row r="1712" spans="1:1">
      <c r="A1712" s="16" t="s">
        <v>175</v>
      </c>
    </row>
    <row r="1713" spans="1:1">
      <c r="A1713" s="16" t="s">
        <v>68</v>
      </c>
    </row>
    <row r="1714" spans="1:1">
      <c r="A1714" s="16" t="s">
        <v>69</v>
      </c>
    </row>
    <row r="1715" spans="1:1">
      <c r="A1715" s="16" t="s">
        <v>189</v>
      </c>
    </row>
    <row r="1716" spans="1:1">
      <c r="A1716" s="63" t="s">
        <v>326</v>
      </c>
    </row>
    <row r="1717" spans="1:1">
      <c r="A1717" s="149" t="s">
        <v>327</v>
      </c>
    </row>
    <row r="1718" spans="1:1">
      <c r="A1718" s="16" t="s">
        <v>175</v>
      </c>
    </row>
    <row r="1719" spans="1:1">
      <c r="A1719" s="16" t="s">
        <v>68</v>
      </c>
    </row>
    <row r="1720" spans="1:1">
      <c r="A1720" s="16" t="s">
        <v>69</v>
      </c>
    </row>
    <row r="1721" spans="1:1">
      <c r="A1721" s="16" t="s">
        <v>189</v>
      </c>
    </row>
    <row r="1722" spans="1:1">
      <c r="A1722" s="63" t="s">
        <v>326</v>
      </c>
    </row>
    <row r="1723" spans="1:1">
      <c r="A1723" s="149" t="s">
        <v>327</v>
      </c>
    </row>
    <row r="1724" spans="1:1">
      <c r="A1724" s="16" t="s">
        <v>175</v>
      </c>
    </row>
    <row r="1725" spans="1:1">
      <c r="A1725" s="16" t="s">
        <v>68</v>
      </c>
    </row>
    <row r="1726" spans="1:1">
      <c r="A1726" s="16" t="s">
        <v>69</v>
      </c>
    </row>
    <row r="1727" spans="1:1">
      <c r="A1727" s="16" t="s">
        <v>189</v>
      </c>
    </row>
    <row r="1728" spans="1:1">
      <c r="A1728" s="63" t="s">
        <v>326</v>
      </c>
    </row>
    <row r="1729" spans="1:1">
      <c r="A1729" s="149" t="s">
        <v>327</v>
      </c>
    </row>
    <row r="1730" spans="1:1">
      <c r="A1730" s="16" t="s">
        <v>175</v>
      </c>
    </row>
    <row r="1731" spans="1:1">
      <c r="A1731" s="16" t="s">
        <v>68</v>
      </c>
    </row>
    <row r="1732" spans="1:1">
      <c r="A1732" s="16" t="s">
        <v>69</v>
      </c>
    </row>
    <row r="1733" spans="1:1">
      <c r="A1733" s="16" t="s">
        <v>189</v>
      </c>
    </row>
    <row r="1734" spans="1:1">
      <c r="A1734" s="63" t="s">
        <v>326</v>
      </c>
    </row>
    <row r="1735" spans="1:1">
      <c r="A1735" s="149" t="s">
        <v>327</v>
      </c>
    </row>
    <row r="1736" spans="1:1">
      <c r="A1736" s="16" t="s">
        <v>175</v>
      </c>
    </row>
    <row r="1737" spans="1:1">
      <c r="A1737" s="16" t="s">
        <v>68</v>
      </c>
    </row>
    <row r="1738" spans="1:1">
      <c r="A1738" s="16" t="s">
        <v>69</v>
      </c>
    </row>
    <row r="1739" spans="1:1">
      <c r="A1739" s="16" t="s">
        <v>189</v>
      </c>
    </row>
    <row r="1740" spans="1:1">
      <c r="A1740" s="63" t="s">
        <v>326</v>
      </c>
    </row>
    <row r="1741" spans="1:1">
      <c r="A1741" s="149" t="s">
        <v>327</v>
      </c>
    </row>
    <row r="1742" spans="1:1">
      <c r="A1742" s="16" t="s">
        <v>175</v>
      </c>
    </row>
    <row r="1743" spans="1:1">
      <c r="A1743" s="16" t="s">
        <v>68</v>
      </c>
    </row>
    <row r="1744" spans="1:1">
      <c r="A1744" s="16" t="s">
        <v>69</v>
      </c>
    </row>
    <row r="1745" spans="1:1">
      <c r="A1745" s="16" t="s">
        <v>189</v>
      </c>
    </row>
    <row r="1746" spans="1:1">
      <c r="A1746" s="63" t="s">
        <v>326</v>
      </c>
    </row>
    <row r="1747" spans="1:1">
      <c r="A1747" s="149" t="s">
        <v>327</v>
      </c>
    </row>
    <row r="1748" spans="1:1">
      <c r="A1748" s="16" t="s">
        <v>175</v>
      </c>
    </row>
    <row r="1749" spans="1:1">
      <c r="A1749" s="16" t="s">
        <v>68</v>
      </c>
    </row>
    <row r="1750" spans="1:1">
      <c r="A1750" s="16" t="s">
        <v>69</v>
      </c>
    </row>
    <row r="1751" spans="1:1">
      <c r="A1751" s="16" t="s">
        <v>189</v>
      </c>
    </row>
    <row r="1752" spans="1:1">
      <c r="A1752" s="63" t="s">
        <v>326</v>
      </c>
    </row>
    <row r="1753" spans="1:1">
      <c r="A1753" s="149" t="s">
        <v>327</v>
      </c>
    </row>
    <row r="1754" spans="1:1">
      <c r="A1754" s="16" t="s">
        <v>175</v>
      </c>
    </row>
    <row r="1755" spans="1:1">
      <c r="A1755" s="16" t="s">
        <v>68</v>
      </c>
    </row>
    <row r="1756" spans="1:1">
      <c r="A1756" s="16" t="s">
        <v>69</v>
      </c>
    </row>
    <row r="1757" spans="1:1">
      <c r="A1757" s="16" t="s">
        <v>189</v>
      </c>
    </row>
    <row r="1758" spans="1:1">
      <c r="A1758" s="63" t="s">
        <v>326</v>
      </c>
    </row>
    <row r="1759" spans="1:1">
      <c r="A1759" s="149" t="s">
        <v>327</v>
      </c>
    </row>
    <row r="1760" spans="1:1">
      <c r="A1760" s="16" t="s">
        <v>175</v>
      </c>
    </row>
    <row r="1761" spans="1:1">
      <c r="A1761" s="16" t="s">
        <v>68</v>
      </c>
    </row>
    <row r="1762" spans="1:1">
      <c r="A1762" s="16" t="s">
        <v>69</v>
      </c>
    </row>
    <row r="1763" spans="1:1">
      <c r="A1763" s="16" t="s">
        <v>189</v>
      </c>
    </row>
    <row r="1764" spans="1:1">
      <c r="A1764" s="63" t="s">
        <v>326</v>
      </c>
    </row>
    <row r="1765" spans="1:1">
      <c r="A1765" s="149" t="s">
        <v>327</v>
      </c>
    </row>
    <row r="1766" spans="1:1">
      <c r="A1766" s="16" t="s">
        <v>175</v>
      </c>
    </row>
    <row r="1767" spans="1:1">
      <c r="A1767" s="16" t="s">
        <v>68</v>
      </c>
    </row>
    <row r="1768" spans="1:1">
      <c r="A1768" s="16" t="s">
        <v>69</v>
      </c>
    </row>
    <row r="1769" spans="1:1">
      <c r="A1769" s="16" t="s">
        <v>189</v>
      </c>
    </row>
    <row r="1770" spans="1:1">
      <c r="A1770" s="63" t="s">
        <v>326</v>
      </c>
    </row>
    <row r="1771" spans="1:1">
      <c r="A1771" s="149" t="s">
        <v>327</v>
      </c>
    </row>
    <row r="1772" spans="1:1">
      <c r="A1772" s="16" t="s">
        <v>175</v>
      </c>
    </row>
    <row r="1773" spans="1:1">
      <c r="A1773" s="16" t="s">
        <v>68</v>
      </c>
    </row>
    <row r="1774" spans="1:1">
      <c r="A1774" s="16" t="s">
        <v>69</v>
      </c>
    </row>
    <row r="1775" spans="1:1">
      <c r="A1775" s="16" t="s">
        <v>189</v>
      </c>
    </row>
    <row r="1776" spans="1:1">
      <c r="A1776" s="63" t="s">
        <v>326</v>
      </c>
    </row>
    <row r="1777" spans="1:1">
      <c r="A1777" s="149" t="s">
        <v>327</v>
      </c>
    </row>
    <row r="1778" spans="1:1">
      <c r="A1778" s="16" t="s">
        <v>175</v>
      </c>
    </row>
    <row r="1779" spans="1:1">
      <c r="A1779" s="16" t="s">
        <v>68</v>
      </c>
    </row>
    <row r="1780" spans="1:1">
      <c r="A1780" s="16" t="s">
        <v>69</v>
      </c>
    </row>
    <row r="1781" spans="1:1">
      <c r="A1781" s="16" t="s">
        <v>189</v>
      </c>
    </row>
    <row r="1782" spans="1:1">
      <c r="A1782" s="63" t="s">
        <v>326</v>
      </c>
    </row>
    <row r="1783" spans="1:1">
      <c r="A1783" s="149" t="s">
        <v>327</v>
      </c>
    </row>
    <row r="1784" spans="1:1">
      <c r="A1784" s="16" t="s">
        <v>175</v>
      </c>
    </row>
    <row r="1785" spans="1:1">
      <c r="A1785" s="16" t="s">
        <v>68</v>
      </c>
    </row>
    <row r="1786" spans="1:1">
      <c r="A1786" s="16" t="s">
        <v>69</v>
      </c>
    </row>
    <row r="1787" spans="1:1">
      <c r="A1787" s="16" t="s">
        <v>189</v>
      </c>
    </row>
    <row r="1788" spans="1:1">
      <c r="A1788" s="63" t="s">
        <v>326</v>
      </c>
    </row>
    <row r="1789" spans="1:1">
      <c r="A1789" s="149" t="s">
        <v>327</v>
      </c>
    </row>
    <row r="1790" spans="1:1">
      <c r="A1790" s="16" t="s">
        <v>175</v>
      </c>
    </row>
    <row r="1791" spans="1:1">
      <c r="A1791" s="16" t="s">
        <v>68</v>
      </c>
    </row>
    <row r="1792" spans="1:1">
      <c r="A1792" s="16" t="s">
        <v>69</v>
      </c>
    </row>
    <row r="1793" spans="1:1">
      <c r="A1793" s="16" t="s">
        <v>189</v>
      </c>
    </row>
    <row r="1794" spans="1:1">
      <c r="A1794" s="63" t="s">
        <v>326</v>
      </c>
    </row>
    <row r="1795" spans="1:1">
      <c r="A1795" s="149" t="s">
        <v>327</v>
      </c>
    </row>
    <row r="1796" spans="1:1">
      <c r="A1796" s="16" t="s">
        <v>175</v>
      </c>
    </row>
    <row r="1797" spans="1:1">
      <c r="A1797" s="16" t="s">
        <v>68</v>
      </c>
    </row>
    <row r="1798" spans="1:1">
      <c r="A1798" s="16" t="s">
        <v>69</v>
      </c>
    </row>
    <row r="1799" spans="1:1">
      <c r="A1799" s="16" t="s">
        <v>189</v>
      </c>
    </row>
    <row r="1800" spans="1:1">
      <c r="A1800" s="63" t="s">
        <v>326</v>
      </c>
    </row>
    <row r="1801" spans="1:1">
      <c r="A1801" s="149" t="s">
        <v>327</v>
      </c>
    </row>
    <row r="1802" spans="1:1">
      <c r="A1802" s="16" t="s">
        <v>175</v>
      </c>
    </row>
    <row r="1803" spans="1:1">
      <c r="A1803" s="16" t="s">
        <v>68</v>
      </c>
    </row>
    <row r="1804" spans="1:1">
      <c r="A1804" s="16" t="s">
        <v>69</v>
      </c>
    </row>
    <row r="1805" spans="1:1">
      <c r="A1805" s="16" t="s">
        <v>189</v>
      </c>
    </row>
    <row r="1806" spans="1:1">
      <c r="A1806" s="63" t="s">
        <v>326</v>
      </c>
    </row>
    <row r="1807" spans="1:1">
      <c r="A1807" s="149" t="s">
        <v>327</v>
      </c>
    </row>
    <row r="1808" spans="1:1">
      <c r="A1808" s="16" t="s">
        <v>175</v>
      </c>
    </row>
    <row r="1809" spans="1:1">
      <c r="A1809" s="16" t="s">
        <v>68</v>
      </c>
    </row>
    <row r="1810" spans="1:1">
      <c r="A1810" s="16" t="s">
        <v>69</v>
      </c>
    </row>
    <row r="1811" spans="1:1">
      <c r="A1811" s="16" t="s">
        <v>189</v>
      </c>
    </row>
    <row r="1812" spans="1:1">
      <c r="A1812" s="63" t="s">
        <v>326</v>
      </c>
    </row>
    <row r="1813" spans="1:1">
      <c r="A1813" s="149" t="s">
        <v>327</v>
      </c>
    </row>
    <row r="1814" spans="1:1">
      <c r="A1814" s="16" t="s">
        <v>175</v>
      </c>
    </row>
    <row r="1815" spans="1:1">
      <c r="A1815" s="16" t="s">
        <v>68</v>
      </c>
    </row>
    <row r="1816" spans="1:1">
      <c r="A1816" s="16" t="s">
        <v>69</v>
      </c>
    </row>
    <row r="1817" spans="1:1">
      <c r="A1817" s="16" t="s">
        <v>189</v>
      </c>
    </row>
    <row r="1818" spans="1:1">
      <c r="A1818" s="63" t="s">
        <v>326</v>
      </c>
    </row>
    <row r="1819" spans="1:1">
      <c r="A1819" s="149" t="s">
        <v>327</v>
      </c>
    </row>
    <row r="1820" spans="1:1">
      <c r="A1820" s="16" t="s">
        <v>175</v>
      </c>
    </row>
    <row r="1821" spans="1:1">
      <c r="A1821" s="16" t="s">
        <v>68</v>
      </c>
    </row>
    <row r="1822" spans="1:1">
      <c r="A1822" s="16" t="s">
        <v>69</v>
      </c>
    </row>
    <row r="1823" spans="1:1">
      <c r="A1823" s="16" t="s">
        <v>189</v>
      </c>
    </row>
    <row r="1824" spans="1:1">
      <c r="A1824" s="63" t="s">
        <v>326</v>
      </c>
    </row>
    <row r="1825" spans="1:1">
      <c r="A1825" s="149" t="s">
        <v>327</v>
      </c>
    </row>
    <row r="1826" spans="1:1">
      <c r="A1826" s="16" t="s">
        <v>175</v>
      </c>
    </row>
    <row r="1827" spans="1:1">
      <c r="A1827" s="16" t="s">
        <v>68</v>
      </c>
    </row>
    <row r="1828" spans="1:1">
      <c r="A1828" s="16" t="s">
        <v>69</v>
      </c>
    </row>
    <row r="1829" spans="1:1">
      <c r="A1829" s="16" t="s">
        <v>189</v>
      </c>
    </row>
    <row r="1830" spans="1:1">
      <c r="A1830" s="63" t="s">
        <v>326</v>
      </c>
    </row>
    <row r="1831" spans="1:1">
      <c r="A1831" s="149" t="s">
        <v>327</v>
      </c>
    </row>
    <row r="1832" spans="1:1">
      <c r="A1832" s="16" t="s">
        <v>175</v>
      </c>
    </row>
    <row r="1833" spans="1:1">
      <c r="A1833" s="16" t="s">
        <v>68</v>
      </c>
    </row>
    <row r="1834" spans="1:1">
      <c r="A1834" s="16" t="s">
        <v>69</v>
      </c>
    </row>
    <row r="1835" spans="1:1">
      <c r="A1835" s="16" t="s">
        <v>189</v>
      </c>
    </row>
    <row r="1836" spans="1:1">
      <c r="A1836" s="63" t="s">
        <v>326</v>
      </c>
    </row>
    <row r="1837" spans="1:1">
      <c r="A1837" s="149" t="s">
        <v>327</v>
      </c>
    </row>
    <row r="1838" spans="1:1">
      <c r="A1838" s="16" t="s">
        <v>175</v>
      </c>
    </row>
    <row r="1839" spans="1:1">
      <c r="A1839" s="16" t="s">
        <v>68</v>
      </c>
    </row>
    <row r="1840" spans="1:1">
      <c r="A1840" s="16" t="s">
        <v>69</v>
      </c>
    </row>
    <row r="1841" spans="1:1">
      <c r="A1841" s="16" t="s">
        <v>189</v>
      </c>
    </row>
    <row r="1842" spans="1:1">
      <c r="A1842" s="63" t="s">
        <v>326</v>
      </c>
    </row>
    <row r="1843" spans="1:1">
      <c r="A1843" s="149" t="s">
        <v>327</v>
      </c>
    </row>
    <row r="1844" spans="1:1">
      <c r="A1844" s="16" t="s">
        <v>175</v>
      </c>
    </row>
    <row r="1845" spans="1:1">
      <c r="A1845" s="16" t="s">
        <v>68</v>
      </c>
    </row>
    <row r="1846" spans="1:1">
      <c r="A1846" s="16" t="s">
        <v>69</v>
      </c>
    </row>
    <row r="1847" spans="1:1">
      <c r="A1847" s="16" t="s">
        <v>189</v>
      </c>
    </row>
    <row r="1848" spans="1:1">
      <c r="A1848" s="63" t="s">
        <v>326</v>
      </c>
    </row>
    <row r="1849" spans="1:1">
      <c r="A1849" s="149" t="s">
        <v>327</v>
      </c>
    </row>
    <row r="1850" spans="1:1">
      <c r="A1850" s="16" t="s">
        <v>175</v>
      </c>
    </row>
    <row r="1851" spans="1:1">
      <c r="A1851" s="16" t="s">
        <v>68</v>
      </c>
    </row>
    <row r="1852" spans="1:1">
      <c r="A1852" s="16" t="s">
        <v>69</v>
      </c>
    </row>
    <row r="1853" spans="1:1">
      <c r="A1853" s="16" t="s">
        <v>189</v>
      </c>
    </row>
    <row r="1854" spans="1:1">
      <c r="A1854" s="63" t="s">
        <v>326</v>
      </c>
    </row>
    <row r="1855" spans="1:1">
      <c r="A1855" s="149" t="s">
        <v>327</v>
      </c>
    </row>
    <row r="1856" spans="1:1">
      <c r="A1856" s="16" t="s">
        <v>175</v>
      </c>
    </row>
    <row r="1857" spans="1:1">
      <c r="A1857" s="16" t="s">
        <v>68</v>
      </c>
    </row>
    <row r="1858" spans="1:1">
      <c r="A1858" s="16" t="s">
        <v>69</v>
      </c>
    </row>
    <row r="1859" spans="1:1">
      <c r="A1859" s="16" t="s">
        <v>189</v>
      </c>
    </row>
    <row r="1860" spans="1:1">
      <c r="A1860" s="63" t="s">
        <v>326</v>
      </c>
    </row>
    <row r="1861" spans="1:1">
      <c r="A1861" s="149" t="s">
        <v>327</v>
      </c>
    </row>
    <row r="1862" spans="1:1">
      <c r="A1862" s="16" t="s">
        <v>175</v>
      </c>
    </row>
    <row r="1863" spans="1:1">
      <c r="A1863" s="16" t="s">
        <v>68</v>
      </c>
    </row>
    <row r="1864" spans="1:1">
      <c r="A1864" s="16" t="s">
        <v>69</v>
      </c>
    </row>
    <row r="1865" spans="1:1">
      <c r="A1865" s="16" t="s">
        <v>189</v>
      </c>
    </row>
    <row r="1866" spans="1:1">
      <c r="A1866" s="63" t="s">
        <v>326</v>
      </c>
    </row>
    <row r="1867" spans="1:1">
      <c r="A1867" s="149" t="s">
        <v>327</v>
      </c>
    </row>
    <row r="1868" spans="1:1">
      <c r="A1868" s="16" t="s">
        <v>175</v>
      </c>
    </row>
    <row r="1869" spans="1:1">
      <c r="A1869" s="16" t="s">
        <v>68</v>
      </c>
    </row>
    <row r="1870" spans="1:1">
      <c r="A1870" s="16" t="s">
        <v>69</v>
      </c>
    </row>
    <row r="1871" spans="1:1">
      <c r="A1871" s="16" t="s">
        <v>189</v>
      </c>
    </row>
    <row r="1872" spans="1:1">
      <c r="A1872" s="63" t="s">
        <v>326</v>
      </c>
    </row>
    <row r="1873" spans="1:1">
      <c r="A1873" s="149" t="s">
        <v>327</v>
      </c>
    </row>
    <row r="1874" spans="1:1">
      <c r="A1874" s="16" t="s">
        <v>175</v>
      </c>
    </row>
    <row r="1875" spans="1:1">
      <c r="A1875" s="16" t="s">
        <v>68</v>
      </c>
    </row>
    <row r="1876" spans="1:1">
      <c r="A1876" s="16" t="s">
        <v>69</v>
      </c>
    </row>
    <row r="1877" spans="1:1">
      <c r="A1877" s="16" t="s">
        <v>189</v>
      </c>
    </row>
    <row r="1878" spans="1:1">
      <c r="A1878" s="63" t="s">
        <v>326</v>
      </c>
    </row>
    <row r="1879" spans="1:1">
      <c r="A1879" s="149" t="s">
        <v>327</v>
      </c>
    </row>
    <row r="1880" spans="1:1">
      <c r="A1880" s="16" t="s">
        <v>175</v>
      </c>
    </row>
    <row r="1881" spans="1:1">
      <c r="A1881" s="16" t="s">
        <v>68</v>
      </c>
    </row>
    <row r="1882" spans="1:1">
      <c r="A1882" s="16" t="s">
        <v>69</v>
      </c>
    </row>
    <row r="1883" spans="1:1">
      <c r="A1883" s="16" t="s">
        <v>189</v>
      </c>
    </row>
    <row r="1884" spans="1:1">
      <c r="A1884" s="63" t="s">
        <v>326</v>
      </c>
    </row>
    <row r="1885" spans="1:1">
      <c r="A1885" s="149" t="s">
        <v>327</v>
      </c>
    </row>
    <row r="1886" spans="1:1">
      <c r="A1886" s="16" t="s">
        <v>175</v>
      </c>
    </row>
    <row r="1887" spans="1:1">
      <c r="A1887" s="16" t="s">
        <v>68</v>
      </c>
    </row>
    <row r="1888" spans="1:1">
      <c r="A1888" s="16" t="s">
        <v>69</v>
      </c>
    </row>
    <row r="1889" spans="1:1">
      <c r="A1889" s="16" t="s">
        <v>189</v>
      </c>
    </row>
    <row r="1890" spans="1:1">
      <c r="A1890" s="63" t="s">
        <v>326</v>
      </c>
    </row>
    <row r="1891" spans="1:1">
      <c r="A1891" s="149" t="s">
        <v>327</v>
      </c>
    </row>
    <row r="1892" spans="1:1">
      <c r="A1892" s="16" t="s">
        <v>175</v>
      </c>
    </row>
    <row r="1893" spans="1:1">
      <c r="A1893" s="16" t="s">
        <v>68</v>
      </c>
    </row>
    <row r="1894" spans="1:1">
      <c r="A1894" s="16" t="s">
        <v>69</v>
      </c>
    </row>
    <row r="1895" spans="1:1">
      <c r="A1895" s="16" t="s">
        <v>189</v>
      </c>
    </row>
    <row r="1896" spans="1:1">
      <c r="A1896" s="63" t="s">
        <v>326</v>
      </c>
    </row>
    <row r="1897" spans="1:1">
      <c r="A1897" s="149" t="s">
        <v>327</v>
      </c>
    </row>
    <row r="1898" spans="1:1">
      <c r="A1898" s="16" t="s">
        <v>175</v>
      </c>
    </row>
    <row r="1899" spans="1:1">
      <c r="A1899" s="16" t="s">
        <v>68</v>
      </c>
    </row>
    <row r="1900" spans="1:1">
      <c r="A1900" s="16" t="s">
        <v>69</v>
      </c>
    </row>
    <row r="1901" spans="1:1">
      <c r="A1901" s="16" t="s">
        <v>189</v>
      </c>
    </row>
    <row r="1902" spans="1:1">
      <c r="A1902" s="63" t="s">
        <v>326</v>
      </c>
    </row>
    <row r="1903" spans="1:1">
      <c r="A1903" s="149" t="s">
        <v>327</v>
      </c>
    </row>
    <row r="1904" spans="1:1">
      <c r="A1904" s="16" t="s">
        <v>175</v>
      </c>
    </row>
    <row r="1905" spans="1:1">
      <c r="A1905" s="16" t="s">
        <v>68</v>
      </c>
    </row>
    <row r="1906" spans="1:1">
      <c r="A1906" s="16" t="s">
        <v>69</v>
      </c>
    </row>
    <row r="1907" spans="1:1">
      <c r="A1907" s="16" t="s">
        <v>189</v>
      </c>
    </row>
    <row r="1908" spans="1:1">
      <c r="A1908" s="63" t="s">
        <v>326</v>
      </c>
    </row>
    <row r="1909" spans="1:1">
      <c r="A1909" s="149" t="s">
        <v>327</v>
      </c>
    </row>
    <row r="1910" spans="1:1">
      <c r="A1910" s="16" t="s">
        <v>175</v>
      </c>
    </row>
    <row r="1911" spans="1:1">
      <c r="A1911" s="16" t="s">
        <v>68</v>
      </c>
    </row>
    <row r="1912" spans="1:1">
      <c r="A1912" s="16" t="s">
        <v>69</v>
      </c>
    </row>
    <row r="1913" spans="1:1">
      <c r="A1913" s="16" t="s">
        <v>189</v>
      </c>
    </row>
    <row r="1914" spans="1:1">
      <c r="A1914" s="63" t="s">
        <v>326</v>
      </c>
    </row>
    <row r="1915" spans="1:1">
      <c r="A1915" s="149" t="s">
        <v>327</v>
      </c>
    </row>
    <row r="1916" spans="1:1">
      <c r="A1916" s="16" t="s">
        <v>175</v>
      </c>
    </row>
    <row r="1917" spans="1:1">
      <c r="A1917" s="16" t="s">
        <v>68</v>
      </c>
    </row>
    <row r="1918" spans="1:1">
      <c r="A1918" s="16" t="s">
        <v>69</v>
      </c>
    </row>
    <row r="1919" spans="1:1">
      <c r="A1919" s="16" t="s">
        <v>189</v>
      </c>
    </row>
    <row r="1920" spans="1:1">
      <c r="A1920" s="63" t="s">
        <v>326</v>
      </c>
    </row>
    <row r="1921" spans="1:1">
      <c r="A1921" s="149" t="s">
        <v>327</v>
      </c>
    </row>
    <row r="1922" spans="1:1">
      <c r="A1922" s="16" t="s">
        <v>175</v>
      </c>
    </row>
    <row r="1923" spans="1:1">
      <c r="A1923" s="16" t="s">
        <v>68</v>
      </c>
    </row>
    <row r="1924" spans="1:1">
      <c r="A1924" s="16" t="s">
        <v>69</v>
      </c>
    </row>
    <row r="1925" spans="1:1">
      <c r="A1925" s="16" t="s">
        <v>189</v>
      </c>
    </row>
    <row r="1926" spans="1:1">
      <c r="A1926" s="63" t="s">
        <v>326</v>
      </c>
    </row>
    <row r="1927" spans="1:1">
      <c r="A1927" s="149" t="s">
        <v>327</v>
      </c>
    </row>
    <row r="1928" spans="1:1">
      <c r="A1928" s="16" t="s">
        <v>175</v>
      </c>
    </row>
    <row r="1929" spans="1:1">
      <c r="A1929" s="16" t="s">
        <v>68</v>
      </c>
    </row>
    <row r="1930" spans="1:1">
      <c r="A1930" s="16" t="s">
        <v>69</v>
      </c>
    </row>
    <row r="1931" spans="1:1">
      <c r="A1931" s="16" t="s">
        <v>189</v>
      </c>
    </row>
    <row r="1932" spans="1:1">
      <c r="A1932" s="63" t="s">
        <v>326</v>
      </c>
    </row>
    <row r="1933" spans="1:1">
      <c r="A1933" s="149" t="s">
        <v>327</v>
      </c>
    </row>
    <row r="1934" spans="1:1">
      <c r="A1934" s="16" t="s">
        <v>175</v>
      </c>
    </row>
    <row r="1935" spans="1:1">
      <c r="A1935" s="16" t="s">
        <v>68</v>
      </c>
    </row>
    <row r="1936" spans="1:1">
      <c r="A1936" s="16" t="s">
        <v>69</v>
      </c>
    </row>
    <row r="1937" spans="1:1">
      <c r="A1937" s="16" t="s">
        <v>189</v>
      </c>
    </row>
    <row r="1938" spans="1:1">
      <c r="A1938" s="63" t="s">
        <v>326</v>
      </c>
    </row>
    <row r="1939" spans="1:1">
      <c r="A1939" s="149" t="s">
        <v>327</v>
      </c>
    </row>
    <row r="1940" spans="1:1">
      <c r="A1940" s="16" t="s">
        <v>175</v>
      </c>
    </row>
    <row r="1941" spans="1:1">
      <c r="A1941" s="16" t="s">
        <v>68</v>
      </c>
    </row>
    <row r="1942" spans="1:1">
      <c r="A1942" s="16" t="s">
        <v>69</v>
      </c>
    </row>
    <row r="1943" spans="1:1">
      <c r="A1943" s="16" t="s">
        <v>189</v>
      </c>
    </row>
    <row r="1944" spans="1:1">
      <c r="A1944" s="63" t="s">
        <v>326</v>
      </c>
    </row>
    <row r="1945" spans="1:1">
      <c r="A1945" s="149" t="s">
        <v>327</v>
      </c>
    </row>
    <row r="1946" spans="1:1">
      <c r="A1946" s="16" t="s">
        <v>175</v>
      </c>
    </row>
    <row r="1947" spans="1:1">
      <c r="A1947" s="16" t="s">
        <v>68</v>
      </c>
    </row>
    <row r="1948" spans="1:1">
      <c r="A1948" s="16" t="s">
        <v>69</v>
      </c>
    </row>
    <row r="1949" spans="1:1">
      <c r="A1949" s="16" t="s">
        <v>189</v>
      </c>
    </row>
    <row r="1950" spans="1:1">
      <c r="A1950" s="63" t="s">
        <v>326</v>
      </c>
    </row>
    <row r="1951" spans="1:1">
      <c r="A1951" s="149" t="s">
        <v>327</v>
      </c>
    </row>
    <row r="1952" spans="1:1">
      <c r="A1952" s="16" t="s">
        <v>175</v>
      </c>
    </row>
    <row r="1953" spans="1:1">
      <c r="A1953" s="16" t="s">
        <v>68</v>
      </c>
    </row>
    <row r="1954" spans="1:1">
      <c r="A1954" s="16" t="s">
        <v>69</v>
      </c>
    </row>
    <row r="1955" spans="1:1">
      <c r="A1955" s="16" t="s">
        <v>189</v>
      </c>
    </row>
    <row r="1956" spans="1:1">
      <c r="A1956" s="63" t="s">
        <v>326</v>
      </c>
    </row>
    <row r="1957" spans="1:1">
      <c r="A1957" s="149" t="s">
        <v>327</v>
      </c>
    </row>
    <row r="1958" spans="1:1">
      <c r="A1958" s="16" t="s">
        <v>175</v>
      </c>
    </row>
    <row r="1959" spans="1:1">
      <c r="A1959" s="16" t="s">
        <v>68</v>
      </c>
    </row>
    <row r="1960" spans="1:1">
      <c r="A1960" s="16" t="s">
        <v>69</v>
      </c>
    </row>
    <row r="1961" spans="1:1">
      <c r="A1961" s="16" t="s">
        <v>189</v>
      </c>
    </row>
    <row r="1962" spans="1:1">
      <c r="A1962" s="63" t="s">
        <v>326</v>
      </c>
    </row>
    <row r="1963" spans="1:1">
      <c r="A1963" s="149" t="s">
        <v>327</v>
      </c>
    </row>
    <row r="1964" spans="1:1">
      <c r="A1964" s="16" t="s">
        <v>175</v>
      </c>
    </row>
    <row r="1965" spans="1:1">
      <c r="A1965" s="16" t="s">
        <v>68</v>
      </c>
    </row>
    <row r="1966" spans="1:1">
      <c r="A1966" s="16" t="s">
        <v>69</v>
      </c>
    </row>
    <row r="1967" spans="1:1">
      <c r="A1967" s="16" t="s">
        <v>189</v>
      </c>
    </row>
    <row r="1968" spans="1:1">
      <c r="A1968" s="63" t="s">
        <v>326</v>
      </c>
    </row>
    <row r="1969" spans="1:1">
      <c r="A1969" s="149" t="s">
        <v>327</v>
      </c>
    </row>
    <row r="1970" spans="1:1">
      <c r="A1970" s="16" t="s">
        <v>175</v>
      </c>
    </row>
    <row r="1971" spans="1:1">
      <c r="A1971" s="16" t="s">
        <v>68</v>
      </c>
    </row>
    <row r="1972" spans="1:1">
      <c r="A1972" s="16" t="s">
        <v>69</v>
      </c>
    </row>
    <row r="1973" spans="1:1">
      <c r="A1973" s="16" t="s">
        <v>189</v>
      </c>
    </row>
    <row r="1974" spans="1:1">
      <c r="A1974" s="63" t="s">
        <v>326</v>
      </c>
    </row>
    <row r="1975" spans="1:1">
      <c r="A1975" s="149" t="s">
        <v>327</v>
      </c>
    </row>
    <row r="1976" spans="1:1">
      <c r="A1976" s="16" t="s">
        <v>175</v>
      </c>
    </row>
    <row r="1977" spans="1:1">
      <c r="A1977" s="16" t="s">
        <v>68</v>
      </c>
    </row>
    <row r="1978" spans="1:1">
      <c r="A1978" s="16" t="s">
        <v>69</v>
      </c>
    </row>
    <row r="1979" spans="1:1">
      <c r="A1979" s="16" t="s">
        <v>189</v>
      </c>
    </row>
    <row r="1980" spans="1:1">
      <c r="A1980" s="63" t="s">
        <v>326</v>
      </c>
    </row>
    <row r="1981" spans="1:1">
      <c r="A1981" s="149" t="s">
        <v>327</v>
      </c>
    </row>
    <row r="1982" spans="1:1">
      <c r="A1982" s="16" t="s">
        <v>175</v>
      </c>
    </row>
    <row r="1983" spans="1:1">
      <c r="A1983" s="16" t="s">
        <v>68</v>
      </c>
    </row>
    <row r="1984" spans="1:1">
      <c r="A1984" s="16" t="s">
        <v>69</v>
      </c>
    </row>
    <row r="1985" spans="1:1">
      <c r="A1985" s="16" t="s">
        <v>189</v>
      </c>
    </row>
    <row r="1986" spans="1:1">
      <c r="A1986" s="63" t="s">
        <v>326</v>
      </c>
    </row>
    <row r="1987" spans="1:1">
      <c r="A1987" s="149" t="s">
        <v>327</v>
      </c>
    </row>
    <row r="1988" spans="1:1">
      <c r="A1988" s="16" t="s">
        <v>175</v>
      </c>
    </row>
    <row r="1989" spans="1:1">
      <c r="A1989" s="16" t="s">
        <v>68</v>
      </c>
    </row>
    <row r="1990" spans="1:1">
      <c r="A1990" s="16" t="s">
        <v>69</v>
      </c>
    </row>
    <row r="1991" spans="1:1">
      <c r="A1991" s="16" t="s">
        <v>189</v>
      </c>
    </row>
    <row r="1992" spans="1:1">
      <c r="A1992" s="63" t="s">
        <v>326</v>
      </c>
    </row>
    <row r="1993" spans="1:1">
      <c r="A1993" s="149" t="s">
        <v>327</v>
      </c>
    </row>
    <row r="1994" spans="1:1">
      <c r="A1994" s="16" t="s">
        <v>175</v>
      </c>
    </row>
    <row r="1995" spans="1:1">
      <c r="A1995" s="16" t="s">
        <v>68</v>
      </c>
    </row>
    <row r="1996" spans="1:1">
      <c r="A1996" s="16" t="s">
        <v>69</v>
      </c>
    </row>
    <row r="1997" spans="1:1">
      <c r="A1997" s="16" t="s">
        <v>189</v>
      </c>
    </row>
    <row r="1998" spans="1:1">
      <c r="A1998" s="63" t="s">
        <v>326</v>
      </c>
    </row>
    <row r="1999" spans="1:1">
      <c r="A1999" s="149" t="s">
        <v>327</v>
      </c>
    </row>
    <row r="2000" spans="1:1">
      <c r="A2000" s="16" t="s">
        <v>175</v>
      </c>
    </row>
    <row r="2001" spans="1:1">
      <c r="A2001" s="16" t="s">
        <v>68</v>
      </c>
    </row>
    <row r="2002" spans="1:1">
      <c r="A2002" s="16" t="s">
        <v>69</v>
      </c>
    </row>
    <row r="2003" spans="1:1">
      <c r="A2003" s="16" t="s">
        <v>189</v>
      </c>
    </row>
    <row r="2004" spans="1:1">
      <c r="A2004" s="63" t="s">
        <v>326</v>
      </c>
    </row>
    <row r="2005" spans="1:1">
      <c r="A2005" s="149" t="s">
        <v>327</v>
      </c>
    </row>
    <row r="2006" spans="1:1">
      <c r="A2006" s="16" t="s">
        <v>175</v>
      </c>
    </row>
    <row r="2007" spans="1:1">
      <c r="A2007" s="16" t="s">
        <v>68</v>
      </c>
    </row>
    <row r="2008" spans="1:1">
      <c r="A2008" s="16" t="s">
        <v>69</v>
      </c>
    </row>
    <row r="2009" spans="1:1">
      <c r="A2009" s="16" t="s">
        <v>189</v>
      </c>
    </row>
    <row r="2010" spans="1:1">
      <c r="A2010" s="63" t="s">
        <v>326</v>
      </c>
    </row>
    <row r="2011" spans="1:1">
      <c r="A2011" s="149" t="s">
        <v>327</v>
      </c>
    </row>
    <row r="2012" spans="1:1">
      <c r="A2012" s="16" t="s">
        <v>175</v>
      </c>
    </row>
    <row r="2013" spans="1:1">
      <c r="A2013" s="16" t="s">
        <v>68</v>
      </c>
    </row>
    <row r="2014" spans="1:1">
      <c r="A2014" s="16" t="s">
        <v>69</v>
      </c>
    </row>
    <row r="2015" spans="1:1">
      <c r="A2015" s="16" t="s">
        <v>189</v>
      </c>
    </row>
    <row r="2016" spans="1:1">
      <c r="A2016" s="63" t="s">
        <v>326</v>
      </c>
    </row>
    <row r="2017" spans="1:1">
      <c r="A2017" s="149" t="s">
        <v>327</v>
      </c>
    </row>
    <row r="2018" spans="1:1">
      <c r="A2018" s="16" t="s">
        <v>175</v>
      </c>
    </row>
    <row r="2019" spans="1:1">
      <c r="A2019" s="16" t="s">
        <v>68</v>
      </c>
    </row>
    <row r="2020" spans="1:1">
      <c r="A2020" s="16" t="s">
        <v>69</v>
      </c>
    </row>
    <row r="2021" spans="1:1">
      <c r="A2021" s="16" t="s">
        <v>189</v>
      </c>
    </row>
    <row r="2022" spans="1:1">
      <c r="A2022" s="63" t="s">
        <v>326</v>
      </c>
    </row>
    <row r="2023" spans="1:1">
      <c r="A2023" s="149" t="s">
        <v>327</v>
      </c>
    </row>
    <row r="2024" spans="1:1">
      <c r="A2024" s="16" t="s">
        <v>175</v>
      </c>
    </row>
    <row r="2025" spans="1:1">
      <c r="A2025" s="16" t="s">
        <v>68</v>
      </c>
    </row>
    <row r="2026" spans="1:1">
      <c r="A2026" s="16" t="s">
        <v>69</v>
      </c>
    </row>
    <row r="2027" spans="1:1">
      <c r="A2027" s="16" t="s">
        <v>189</v>
      </c>
    </row>
    <row r="2028" spans="1:1">
      <c r="A2028" s="63" t="s">
        <v>326</v>
      </c>
    </row>
    <row r="2029" spans="1:1">
      <c r="A2029" s="149" t="s">
        <v>327</v>
      </c>
    </row>
    <row r="2030" spans="1:1">
      <c r="A2030" s="16" t="s">
        <v>175</v>
      </c>
    </row>
    <row r="2031" spans="1:1">
      <c r="A2031" s="16" t="s">
        <v>68</v>
      </c>
    </row>
    <row r="2032" spans="1:1">
      <c r="A2032" s="16" t="s">
        <v>69</v>
      </c>
    </row>
    <row r="2033" spans="1:1">
      <c r="A2033" s="16" t="s">
        <v>189</v>
      </c>
    </row>
    <row r="2034" spans="1:1">
      <c r="A2034" s="63" t="s">
        <v>326</v>
      </c>
    </row>
    <row r="2035" spans="1:1">
      <c r="A2035" s="149" t="s">
        <v>327</v>
      </c>
    </row>
    <row r="2036" spans="1:1">
      <c r="A2036" s="16" t="s">
        <v>175</v>
      </c>
    </row>
    <row r="2037" spans="1:1">
      <c r="A2037" s="16" t="s">
        <v>68</v>
      </c>
    </row>
    <row r="2038" spans="1:1">
      <c r="A2038" s="16" t="s">
        <v>69</v>
      </c>
    </row>
    <row r="2039" spans="1:1">
      <c r="A2039" s="16" t="s">
        <v>189</v>
      </c>
    </row>
    <row r="2040" spans="1:1">
      <c r="A2040" s="63" t="s">
        <v>326</v>
      </c>
    </row>
    <row r="2041" spans="1:1">
      <c r="A2041" s="149" t="s">
        <v>327</v>
      </c>
    </row>
    <row r="2042" spans="1:1">
      <c r="A2042" s="16" t="s">
        <v>175</v>
      </c>
    </row>
    <row r="2043" spans="1:1">
      <c r="A2043" s="16" t="s">
        <v>68</v>
      </c>
    </row>
    <row r="2044" spans="1:1">
      <c r="A2044" s="16" t="s">
        <v>69</v>
      </c>
    </row>
    <row r="2045" spans="1:1">
      <c r="A2045" s="16" t="s">
        <v>189</v>
      </c>
    </row>
    <row r="2046" spans="1:1">
      <c r="A2046" s="63" t="s">
        <v>326</v>
      </c>
    </row>
    <row r="2047" spans="1:1">
      <c r="A2047" s="149" t="s">
        <v>327</v>
      </c>
    </row>
    <row r="2048" spans="1:1">
      <c r="A2048" s="16" t="s">
        <v>175</v>
      </c>
    </row>
    <row r="2049" spans="1:1">
      <c r="A2049" s="16" t="s">
        <v>68</v>
      </c>
    </row>
    <row r="2050" spans="1:1">
      <c r="A2050" s="16" t="s">
        <v>69</v>
      </c>
    </row>
    <row r="2051" spans="1:1">
      <c r="A2051" s="16" t="s">
        <v>189</v>
      </c>
    </row>
    <row r="2052" spans="1:1">
      <c r="A2052" s="63" t="s">
        <v>326</v>
      </c>
    </row>
    <row r="2053" spans="1:1">
      <c r="A2053" s="149" t="s">
        <v>327</v>
      </c>
    </row>
    <row r="2054" spans="1:1">
      <c r="A2054" s="16" t="s">
        <v>175</v>
      </c>
    </row>
    <row r="2055" spans="1:1">
      <c r="A2055" s="16" t="s">
        <v>68</v>
      </c>
    </row>
    <row r="2056" spans="1:1">
      <c r="A2056" s="16" t="s">
        <v>69</v>
      </c>
    </row>
    <row r="2057" spans="1:1">
      <c r="A2057" s="16" t="s">
        <v>189</v>
      </c>
    </row>
    <row r="2058" spans="1:1">
      <c r="A2058" s="63" t="s">
        <v>326</v>
      </c>
    </row>
    <row r="2059" spans="1:1">
      <c r="A2059" s="149" t="s">
        <v>327</v>
      </c>
    </row>
    <row r="2060" spans="1:1">
      <c r="A2060" s="16" t="s">
        <v>175</v>
      </c>
    </row>
    <row r="2061" spans="1:1">
      <c r="A2061" s="16" t="s">
        <v>68</v>
      </c>
    </row>
    <row r="2062" spans="1:1">
      <c r="A2062" s="16" t="s">
        <v>69</v>
      </c>
    </row>
    <row r="2063" spans="1:1">
      <c r="A2063" s="16" t="s">
        <v>189</v>
      </c>
    </row>
    <row r="2064" spans="1:1">
      <c r="A2064" s="63" t="s">
        <v>326</v>
      </c>
    </row>
    <row r="2065" spans="1:1">
      <c r="A2065" s="149" t="s">
        <v>327</v>
      </c>
    </row>
    <row r="2066" spans="1:1">
      <c r="A2066" s="16" t="s">
        <v>175</v>
      </c>
    </row>
    <row r="2067" spans="1:1">
      <c r="A2067" s="16" t="s">
        <v>68</v>
      </c>
    </row>
    <row r="2068" spans="1:1">
      <c r="A2068" s="16" t="s">
        <v>69</v>
      </c>
    </row>
    <row r="2069" spans="1:1">
      <c r="A2069" s="16" t="s">
        <v>189</v>
      </c>
    </row>
    <row r="2070" spans="1:1">
      <c r="A2070" s="63" t="s">
        <v>326</v>
      </c>
    </row>
    <row r="2071" spans="1:1">
      <c r="A2071" s="149" t="s">
        <v>327</v>
      </c>
    </row>
    <row r="2072" spans="1:1">
      <c r="A2072" s="16" t="s">
        <v>175</v>
      </c>
    </row>
    <row r="2073" spans="1:1">
      <c r="A2073" s="16" t="s">
        <v>68</v>
      </c>
    </row>
    <row r="2074" spans="1:1">
      <c r="A2074" s="16" t="s">
        <v>69</v>
      </c>
    </row>
    <row r="2075" spans="1:1">
      <c r="A2075" s="16" t="s">
        <v>189</v>
      </c>
    </row>
    <row r="2076" spans="1:1">
      <c r="A2076" s="63" t="s">
        <v>326</v>
      </c>
    </row>
    <row r="2077" spans="1:1">
      <c r="A2077" s="149" t="s">
        <v>327</v>
      </c>
    </row>
    <row r="2078" spans="1:1">
      <c r="A2078" s="16" t="s">
        <v>175</v>
      </c>
    </row>
    <row r="2079" spans="1:1">
      <c r="A2079" s="16" t="s">
        <v>68</v>
      </c>
    </row>
    <row r="2080" spans="1:1">
      <c r="A2080" s="16" t="s">
        <v>69</v>
      </c>
    </row>
    <row r="2081" spans="1:1">
      <c r="A2081" s="16" t="s">
        <v>189</v>
      </c>
    </row>
    <row r="2082" spans="1:1">
      <c r="A2082" s="63" t="s">
        <v>326</v>
      </c>
    </row>
    <row r="2083" spans="1:1">
      <c r="A2083" s="149" t="s">
        <v>327</v>
      </c>
    </row>
    <row r="2084" spans="1:1">
      <c r="A2084" s="16" t="s">
        <v>175</v>
      </c>
    </row>
    <row r="2085" spans="1:1">
      <c r="A2085" s="16" t="s">
        <v>68</v>
      </c>
    </row>
    <row r="2086" spans="1:1">
      <c r="A2086" s="16" t="s">
        <v>69</v>
      </c>
    </row>
    <row r="2087" spans="1:1">
      <c r="A2087" s="16" t="s">
        <v>189</v>
      </c>
    </row>
    <row r="2088" spans="1:1">
      <c r="A2088" s="63" t="s">
        <v>326</v>
      </c>
    </row>
    <row r="2089" spans="1:1">
      <c r="A2089" s="149" t="s">
        <v>327</v>
      </c>
    </row>
    <row r="2090" spans="1:1">
      <c r="A2090" s="16" t="s">
        <v>175</v>
      </c>
    </row>
    <row r="2091" spans="1:1">
      <c r="A2091" s="16" t="s">
        <v>68</v>
      </c>
    </row>
    <row r="2092" spans="1:1">
      <c r="A2092" s="16" t="s">
        <v>69</v>
      </c>
    </row>
    <row r="2093" spans="1:1">
      <c r="A2093" s="16" t="s">
        <v>189</v>
      </c>
    </row>
    <row r="2094" spans="1:1">
      <c r="A2094" s="63" t="s">
        <v>326</v>
      </c>
    </row>
    <row r="2095" spans="1:1">
      <c r="A2095" s="149" t="s">
        <v>327</v>
      </c>
    </row>
    <row r="2096" spans="1:1">
      <c r="A2096" s="16" t="s">
        <v>175</v>
      </c>
    </row>
    <row r="2097" spans="1:1">
      <c r="A2097" s="16" t="s">
        <v>68</v>
      </c>
    </row>
    <row r="2098" spans="1:1">
      <c r="A2098" s="16" t="s">
        <v>69</v>
      </c>
    </row>
    <row r="2099" spans="1:1">
      <c r="A2099" s="16" t="s">
        <v>189</v>
      </c>
    </row>
    <row r="2100" spans="1:1">
      <c r="A2100" s="63" t="s">
        <v>326</v>
      </c>
    </row>
    <row r="2101" spans="1:1">
      <c r="A2101" s="149" t="s">
        <v>327</v>
      </c>
    </row>
    <row r="2102" spans="1:1">
      <c r="A2102" s="16" t="s">
        <v>175</v>
      </c>
    </row>
    <row r="2103" spans="1:1">
      <c r="A2103" s="16" t="s">
        <v>68</v>
      </c>
    </row>
    <row r="2104" spans="1:1">
      <c r="A2104" s="16" t="s">
        <v>69</v>
      </c>
    </row>
    <row r="2105" spans="1:1">
      <c r="A2105" s="16" t="s">
        <v>189</v>
      </c>
    </row>
    <row r="2106" spans="1:1">
      <c r="A2106" s="63" t="s">
        <v>326</v>
      </c>
    </row>
    <row r="2107" spans="1:1">
      <c r="A2107" s="149" t="s">
        <v>327</v>
      </c>
    </row>
    <row r="2108" spans="1:1">
      <c r="A2108" s="16" t="s">
        <v>175</v>
      </c>
    </row>
    <row r="2109" spans="1:1">
      <c r="A2109" s="16" t="s">
        <v>68</v>
      </c>
    </row>
    <row r="2110" spans="1:1">
      <c r="A2110" s="16" t="s">
        <v>69</v>
      </c>
    </row>
    <row r="2111" spans="1:1">
      <c r="A2111" s="16" t="s">
        <v>189</v>
      </c>
    </row>
    <row r="2112" spans="1:1">
      <c r="A2112" s="63" t="s">
        <v>326</v>
      </c>
    </row>
    <row r="2113" spans="1:1">
      <c r="A2113" s="149" t="s">
        <v>327</v>
      </c>
    </row>
    <row r="2114" spans="1:1">
      <c r="A2114" s="16" t="s">
        <v>175</v>
      </c>
    </row>
    <row r="2115" spans="1:1">
      <c r="A2115" s="16" t="s">
        <v>68</v>
      </c>
    </row>
    <row r="2116" spans="1:1">
      <c r="A2116" s="16" t="s">
        <v>69</v>
      </c>
    </row>
    <row r="2117" spans="1:1">
      <c r="A2117" s="16" t="s">
        <v>189</v>
      </c>
    </row>
    <row r="2118" spans="1:1">
      <c r="A2118" s="63" t="s">
        <v>326</v>
      </c>
    </row>
    <row r="2119" spans="1:1">
      <c r="A2119" s="149" t="s">
        <v>327</v>
      </c>
    </row>
    <row r="2120" spans="1:1">
      <c r="A2120" s="16" t="s">
        <v>175</v>
      </c>
    </row>
    <row r="2121" spans="1:1">
      <c r="A2121" s="16" t="s">
        <v>68</v>
      </c>
    </row>
    <row r="2122" spans="1:1">
      <c r="A2122" s="16" t="s">
        <v>69</v>
      </c>
    </row>
    <row r="2123" spans="1:1">
      <c r="A2123" s="16" t="s">
        <v>189</v>
      </c>
    </row>
    <row r="2124" spans="1:1">
      <c r="A2124" s="63" t="s">
        <v>326</v>
      </c>
    </row>
    <row r="2125" spans="1:1">
      <c r="A2125" s="149" t="s">
        <v>327</v>
      </c>
    </row>
    <row r="2126" spans="1:1">
      <c r="A2126" s="16" t="s">
        <v>175</v>
      </c>
    </row>
    <row r="2127" spans="1:1">
      <c r="A2127" s="16" t="s">
        <v>68</v>
      </c>
    </row>
    <row r="2128" spans="1:1">
      <c r="A2128" s="16" t="s">
        <v>69</v>
      </c>
    </row>
    <row r="2129" spans="1:1">
      <c r="A2129" s="16" t="s">
        <v>189</v>
      </c>
    </row>
    <row r="2130" spans="1:1">
      <c r="A2130" s="63" t="s">
        <v>326</v>
      </c>
    </row>
    <row r="2131" spans="1:1">
      <c r="A2131" s="149" t="s">
        <v>327</v>
      </c>
    </row>
    <row r="2132" spans="1:1">
      <c r="A2132" s="16" t="s">
        <v>175</v>
      </c>
    </row>
    <row r="2133" spans="1:1">
      <c r="A2133" s="16" t="s">
        <v>68</v>
      </c>
    </row>
    <row r="2134" spans="1:1">
      <c r="A2134" s="16" t="s">
        <v>69</v>
      </c>
    </row>
    <row r="2135" spans="1:1">
      <c r="A2135" s="16" t="s">
        <v>189</v>
      </c>
    </row>
    <row r="2136" spans="1:1">
      <c r="A2136" s="63" t="s">
        <v>326</v>
      </c>
    </row>
    <row r="2137" spans="1:1">
      <c r="A2137" s="149" t="s">
        <v>327</v>
      </c>
    </row>
    <row r="2138" spans="1:1">
      <c r="A2138" s="16" t="s">
        <v>175</v>
      </c>
    </row>
    <row r="2139" spans="1:1">
      <c r="A2139" s="16" t="s">
        <v>68</v>
      </c>
    </row>
    <row r="2140" spans="1:1">
      <c r="A2140" s="16" t="s">
        <v>69</v>
      </c>
    </row>
    <row r="2141" spans="1:1">
      <c r="A2141" s="16" t="s">
        <v>189</v>
      </c>
    </row>
    <row r="2142" spans="1:1">
      <c r="A2142" s="63" t="s">
        <v>326</v>
      </c>
    </row>
    <row r="2143" spans="1:1">
      <c r="A2143" s="149" t="s">
        <v>327</v>
      </c>
    </row>
    <row r="2144" spans="1:1">
      <c r="A2144" s="16" t="s">
        <v>175</v>
      </c>
    </row>
    <row r="2145" spans="1:1">
      <c r="A2145" s="16" t="s">
        <v>68</v>
      </c>
    </row>
    <row r="2146" spans="1:1">
      <c r="A2146" s="16" t="s">
        <v>69</v>
      </c>
    </row>
    <row r="2147" spans="1:1">
      <c r="A2147" s="16" t="s">
        <v>189</v>
      </c>
    </row>
    <row r="2148" spans="1:1">
      <c r="A2148" s="63" t="s">
        <v>326</v>
      </c>
    </row>
    <row r="2149" spans="1:1">
      <c r="A2149" s="149" t="s">
        <v>327</v>
      </c>
    </row>
    <row r="2150" spans="1:1">
      <c r="A2150" s="16" t="s">
        <v>175</v>
      </c>
    </row>
    <row r="2151" spans="1:1">
      <c r="A2151" s="16" t="s">
        <v>68</v>
      </c>
    </row>
    <row r="2152" spans="1:1">
      <c r="A2152" s="16" t="s">
        <v>69</v>
      </c>
    </row>
    <row r="2153" spans="1:1">
      <c r="A2153" s="16" t="s">
        <v>189</v>
      </c>
    </row>
    <row r="2154" spans="1:1">
      <c r="A2154" s="63" t="s">
        <v>326</v>
      </c>
    </row>
    <row r="2155" spans="1:1">
      <c r="A2155" s="149" t="s">
        <v>327</v>
      </c>
    </row>
    <row r="2156" spans="1:1">
      <c r="A2156" s="16" t="s">
        <v>175</v>
      </c>
    </row>
    <row r="2157" spans="1:1">
      <c r="A2157" s="16" t="s">
        <v>68</v>
      </c>
    </row>
    <row r="2158" spans="1:1">
      <c r="A2158" s="16" t="s">
        <v>69</v>
      </c>
    </row>
    <row r="2159" spans="1:1">
      <c r="A2159" s="16" t="s">
        <v>189</v>
      </c>
    </row>
    <row r="2160" spans="1:1">
      <c r="A2160" s="63" t="s">
        <v>326</v>
      </c>
    </row>
    <row r="2161" spans="1:1">
      <c r="A2161" s="149" t="s">
        <v>327</v>
      </c>
    </row>
    <row r="2162" spans="1:1">
      <c r="A2162" s="16" t="s">
        <v>175</v>
      </c>
    </row>
    <row r="2163" spans="1:1">
      <c r="A2163" s="16" t="s">
        <v>68</v>
      </c>
    </row>
    <row r="2164" spans="1:1">
      <c r="A2164" s="16" t="s">
        <v>69</v>
      </c>
    </row>
    <row r="2165" spans="1:1">
      <c r="A2165" s="16" t="s">
        <v>189</v>
      </c>
    </row>
    <row r="2166" spans="1:1">
      <c r="A2166" s="63" t="s">
        <v>326</v>
      </c>
    </row>
    <row r="2167" spans="1:1">
      <c r="A2167" s="149" t="s">
        <v>327</v>
      </c>
    </row>
    <row r="2168" spans="1:1">
      <c r="A2168" s="16" t="s">
        <v>175</v>
      </c>
    </row>
    <row r="2169" spans="1:1">
      <c r="A2169" s="16" t="s">
        <v>68</v>
      </c>
    </row>
    <row r="2170" spans="1:1">
      <c r="A2170" s="16" t="s">
        <v>69</v>
      </c>
    </row>
    <row r="2171" spans="1:1">
      <c r="A2171" s="16" t="s">
        <v>189</v>
      </c>
    </row>
    <row r="2172" spans="1:1">
      <c r="A2172" s="63" t="s">
        <v>326</v>
      </c>
    </row>
    <row r="2173" spans="1:1">
      <c r="A2173" s="149" t="s">
        <v>327</v>
      </c>
    </row>
    <row r="2174" spans="1:1">
      <c r="A2174" s="16" t="s">
        <v>175</v>
      </c>
    </row>
    <row r="2175" spans="1:1">
      <c r="A2175" s="16" t="s">
        <v>68</v>
      </c>
    </row>
    <row r="2176" spans="1:1">
      <c r="A2176" s="16" t="s">
        <v>69</v>
      </c>
    </row>
    <row r="2177" spans="1:1">
      <c r="A2177" s="16" t="s">
        <v>189</v>
      </c>
    </row>
    <row r="2178" spans="1:1">
      <c r="A2178" s="63" t="s">
        <v>326</v>
      </c>
    </row>
    <row r="2179" spans="1:1">
      <c r="A2179" s="149" t="s">
        <v>327</v>
      </c>
    </row>
    <row r="2180" spans="1:1">
      <c r="A2180" s="16" t="s">
        <v>175</v>
      </c>
    </row>
    <row r="2181" spans="1:1">
      <c r="A2181" s="16" t="s">
        <v>68</v>
      </c>
    </row>
    <row r="2182" spans="1:1">
      <c r="A2182" s="16" t="s">
        <v>69</v>
      </c>
    </row>
    <row r="2183" spans="1:1">
      <c r="A2183" s="16" t="s">
        <v>189</v>
      </c>
    </row>
    <row r="2184" spans="1:1">
      <c r="A2184" s="63" t="s">
        <v>326</v>
      </c>
    </row>
    <row r="2185" spans="1:1">
      <c r="A2185" s="149" t="s">
        <v>327</v>
      </c>
    </row>
    <row r="2186" spans="1:1">
      <c r="A2186" s="16" t="s">
        <v>175</v>
      </c>
    </row>
    <row r="2187" spans="1:1">
      <c r="A2187" s="16" t="s">
        <v>68</v>
      </c>
    </row>
    <row r="2188" spans="1:1">
      <c r="A2188" s="16" t="s">
        <v>69</v>
      </c>
    </row>
    <row r="2189" spans="1:1">
      <c r="A2189" s="16" t="s">
        <v>189</v>
      </c>
    </row>
    <row r="2190" spans="1:1">
      <c r="A2190" s="63" t="s">
        <v>326</v>
      </c>
    </row>
    <row r="2191" spans="1:1">
      <c r="A2191" s="149" t="s">
        <v>327</v>
      </c>
    </row>
    <row r="2192" spans="1:1">
      <c r="A2192" s="16" t="s">
        <v>175</v>
      </c>
    </row>
    <row r="2193" spans="1:1">
      <c r="A2193" s="16" t="s">
        <v>68</v>
      </c>
    </row>
    <row r="2194" spans="1:1">
      <c r="A2194" s="16" t="s">
        <v>69</v>
      </c>
    </row>
    <row r="2195" spans="1:1">
      <c r="A2195" s="16" t="s">
        <v>189</v>
      </c>
    </row>
    <row r="2196" spans="1:1">
      <c r="A2196" s="63" t="s">
        <v>326</v>
      </c>
    </row>
    <row r="2197" spans="1:1">
      <c r="A2197" s="149" t="s">
        <v>327</v>
      </c>
    </row>
    <row r="2198" spans="1:1">
      <c r="A2198" s="16" t="s">
        <v>175</v>
      </c>
    </row>
    <row r="2199" spans="1:1">
      <c r="A2199" s="16" t="s">
        <v>68</v>
      </c>
    </row>
    <row r="2200" spans="1:1">
      <c r="A2200" s="16" t="s">
        <v>69</v>
      </c>
    </row>
    <row r="2201" spans="1:1">
      <c r="A2201" s="16" t="s">
        <v>189</v>
      </c>
    </row>
    <row r="2202" spans="1:1">
      <c r="A2202" s="63" t="s">
        <v>326</v>
      </c>
    </row>
    <row r="2203" spans="1:1">
      <c r="A2203" s="149" t="s">
        <v>327</v>
      </c>
    </row>
    <row r="2204" spans="1:1">
      <c r="A2204" s="16" t="s">
        <v>175</v>
      </c>
    </row>
    <row r="2205" spans="1:1">
      <c r="A2205" s="16" t="s">
        <v>68</v>
      </c>
    </row>
    <row r="2206" spans="1:1">
      <c r="A2206" s="16" t="s">
        <v>69</v>
      </c>
    </row>
    <row r="2207" spans="1:1">
      <c r="A2207" s="16" t="s">
        <v>189</v>
      </c>
    </row>
    <row r="2208" spans="1:1">
      <c r="A2208" s="63" t="s">
        <v>326</v>
      </c>
    </row>
    <row r="2209" spans="1:1">
      <c r="A2209" s="149" t="s">
        <v>327</v>
      </c>
    </row>
    <row r="2210" spans="1:1">
      <c r="A2210" s="16" t="s">
        <v>175</v>
      </c>
    </row>
    <row r="2211" spans="1:1">
      <c r="A2211" s="16" t="s">
        <v>68</v>
      </c>
    </row>
    <row r="2212" spans="1:1">
      <c r="A2212" s="16" t="s">
        <v>69</v>
      </c>
    </row>
    <row r="2213" spans="1:1">
      <c r="A2213" s="16" t="s">
        <v>189</v>
      </c>
    </row>
    <row r="2214" spans="1:1">
      <c r="A2214" s="63" t="s">
        <v>326</v>
      </c>
    </row>
    <row r="2215" spans="1:1">
      <c r="A2215" s="149" t="s">
        <v>327</v>
      </c>
    </row>
    <row r="2216" spans="1:1">
      <c r="A2216" s="16" t="s">
        <v>175</v>
      </c>
    </row>
    <row r="2217" spans="1:1">
      <c r="A2217" s="16" t="s">
        <v>68</v>
      </c>
    </row>
    <row r="2218" spans="1:1">
      <c r="A2218" s="16" t="s">
        <v>69</v>
      </c>
    </row>
    <row r="2219" spans="1:1">
      <c r="A2219" s="16" t="s">
        <v>189</v>
      </c>
    </row>
    <row r="2220" spans="1:1">
      <c r="A2220" s="63" t="s">
        <v>326</v>
      </c>
    </row>
    <row r="2221" spans="1:1">
      <c r="A2221" s="149" t="s">
        <v>327</v>
      </c>
    </row>
    <row r="2222" spans="1:1">
      <c r="A2222" s="16" t="s">
        <v>175</v>
      </c>
    </row>
    <row r="2223" spans="1:1">
      <c r="A2223" s="16" t="s">
        <v>68</v>
      </c>
    </row>
    <row r="2224" spans="1:1">
      <c r="A2224" s="16" t="s">
        <v>69</v>
      </c>
    </row>
    <row r="2225" spans="1:1">
      <c r="A2225" s="16" t="s">
        <v>189</v>
      </c>
    </row>
    <row r="2226" spans="1:1">
      <c r="A2226" s="63" t="s">
        <v>326</v>
      </c>
    </row>
    <row r="2227" spans="1:1">
      <c r="A2227" s="149" t="s">
        <v>327</v>
      </c>
    </row>
    <row r="2228" spans="1:1">
      <c r="A2228" s="16" t="s">
        <v>175</v>
      </c>
    </row>
    <row r="2229" spans="1:1">
      <c r="A2229" s="16" t="s">
        <v>68</v>
      </c>
    </row>
    <row r="2230" spans="1:1">
      <c r="A2230" s="16" t="s">
        <v>69</v>
      </c>
    </row>
    <row r="2231" spans="1:1">
      <c r="A2231" s="16" t="s">
        <v>189</v>
      </c>
    </row>
    <row r="2232" spans="1:1">
      <c r="A2232" s="63" t="s">
        <v>326</v>
      </c>
    </row>
    <row r="2233" spans="1:1">
      <c r="A2233" s="149" t="s">
        <v>327</v>
      </c>
    </row>
    <row r="2234" spans="1:1">
      <c r="A2234" s="16" t="s">
        <v>175</v>
      </c>
    </row>
    <row r="2235" spans="1:1">
      <c r="A2235" s="16" t="s">
        <v>68</v>
      </c>
    </row>
    <row r="2236" spans="1:1">
      <c r="A2236" s="16" t="s">
        <v>69</v>
      </c>
    </row>
    <row r="2237" spans="1:1">
      <c r="A2237" s="16" t="s">
        <v>189</v>
      </c>
    </row>
    <row r="2238" spans="1:1">
      <c r="A2238" s="63" t="s">
        <v>326</v>
      </c>
    </row>
    <row r="2239" spans="1:1">
      <c r="A2239" s="149" t="s">
        <v>327</v>
      </c>
    </row>
    <row r="2240" spans="1:1">
      <c r="A2240" s="16" t="s">
        <v>175</v>
      </c>
    </row>
    <row r="2241" spans="1:1">
      <c r="A2241" s="16" t="s">
        <v>68</v>
      </c>
    </row>
    <row r="2242" spans="1:1">
      <c r="A2242" s="16" t="s">
        <v>69</v>
      </c>
    </row>
    <row r="2243" spans="1:1">
      <c r="A2243" s="16" t="s">
        <v>189</v>
      </c>
    </row>
    <row r="2244" spans="1:1">
      <c r="A2244" s="63" t="s">
        <v>326</v>
      </c>
    </row>
    <row r="2245" spans="1:1">
      <c r="A2245" s="149" t="s">
        <v>327</v>
      </c>
    </row>
    <row r="2246" spans="1:1">
      <c r="A2246" s="16" t="s">
        <v>175</v>
      </c>
    </row>
    <row r="2247" spans="1:1">
      <c r="A2247" s="16" t="s">
        <v>68</v>
      </c>
    </row>
    <row r="2248" spans="1:1">
      <c r="A2248" s="16" t="s">
        <v>69</v>
      </c>
    </row>
    <row r="2249" spans="1:1">
      <c r="A2249" s="16" t="s">
        <v>189</v>
      </c>
    </row>
    <row r="2250" spans="1:1">
      <c r="A2250" s="63" t="s">
        <v>326</v>
      </c>
    </row>
    <row r="2251" spans="1:1">
      <c r="A2251" s="149" t="s">
        <v>327</v>
      </c>
    </row>
    <row r="2252" spans="1:1">
      <c r="A2252" s="16" t="s">
        <v>175</v>
      </c>
    </row>
    <row r="2253" spans="1:1">
      <c r="A2253" s="16" t="s">
        <v>68</v>
      </c>
    </row>
    <row r="2254" spans="1:1">
      <c r="A2254" s="16" t="s">
        <v>69</v>
      </c>
    </row>
    <row r="2255" spans="1:1">
      <c r="A2255" s="16" t="s">
        <v>189</v>
      </c>
    </row>
    <row r="2256" spans="1:1">
      <c r="A2256" s="63" t="s">
        <v>326</v>
      </c>
    </row>
    <row r="2257" spans="1:1">
      <c r="A2257" s="149" t="s">
        <v>327</v>
      </c>
    </row>
    <row r="2258" spans="1:1">
      <c r="A2258" s="16" t="s">
        <v>175</v>
      </c>
    </row>
    <row r="2259" spans="1:1">
      <c r="A2259" s="16" t="s">
        <v>68</v>
      </c>
    </row>
    <row r="2260" spans="1:1">
      <c r="A2260" s="16" t="s">
        <v>69</v>
      </c>
    </row>
    <row r="2261" spans="1:1">
      <c r="A2261" s="16" t="s">
        <v>189</v>
      </c>
    </row>
    <row r="2262" spans="1:1">
      <c r="A2262" s="63" t="s">
        <v>326</v>
      </c>
    </row>
    <row r="2263" spans="1:1">
      <c r="A2263" s="149" t="s">
        <v>327</v>
      </c>
    </row>
    <row r="2264" spans="1:1">
      <c r="A2264" s="16" t="s">
        <v>175</v>
      </c>
    </row>
    <row r="2265" spans="1:1">
      <c r="A2265" s="16" t="s">
        <v>68</v>
      </c>
    </row>
    <row r="2266" spans="1:1">
      <c r="A2266" s="16" t="s">
        <v>69</v>
      </c>
    </row>
    <row r="2267" spans="1:1">
      <c r="A2267" s="16" t="s">
        <v>189</v>
      </c>
    </row>
    <row r="2268" spans="1:1">
      <c r="A2268" s="63" t="s">
        <v>326</v>
      </c>
    </row>
    <row r="2269" spans="1:1">
      <c r="A2269" s="149" t="s">
        <v>327</v>
      </c>
    </row>
    <row r="2270" spans="1:1">
      <c r="A2270" s="16" t="s">
        <v>175</v>
      </c>
    </row>
    <row r="2271" spans="1:1">
      <c r="A2271" s="16" t="s">
        <v>68</v>
      </c>
    </row>
    <row r="2272" spans="1:1">
      <c r="A2272" s="16" t="s">
        <v>69</v>
      </c>
    </row>
    <row r="2273" spans="1:1">
      <c r="A2273" s="16" t="s">
        <v>189</v>
      </c>
    </row>
    <row r="2274" spans="1:1">
      <c r="A2274" s="63" t="s">
        <v>326</v>
      </c>
    </row>
    <row r="2275" spans="1:1">
      <c r="A2275" s="149" t="s">
        <v>327</v>
      </c>
    </row>
    <row r="2276" spans="1:1">
      <c r="A2276" s="16" t="s">
        <v>175</v>
      </c>
    </row>
    <row r="2277" spans="1:1">
      <c r="A2277" s="16" t="s">
        <v>68</v>
      </c>
    </row>
    <row r="2278" spans="1:1">
      <c r="A2278" s="16" t="s">
        <v>69</v>
      </c>
    </row>
    <row r="2279" spans="1:1">
      <c r="A2279" s="16" t="s">
        <v>189</v>
      </c>
    </row>
    <row r="2280" spans="1:1">
      <c r="A2280" s="63" t="s">
        <v>326</v>
      </c>
    </row>
    <row r="2281" spans="1:1">
      <c r="A2281" s="149" t="s">
        <v>327</v>
      </c>
    </row>
    <row r="2282" spans="1:1">
      <c r="A2282" s="16" t="s">
        <v>175</v>
      </c>
    </row>
    <row r="2283" spans="1:1">
      <c r="A2283" s="16" t="s">
        <v>68</v>
      </c>
    </row>
    <row r="2284" spans="1:1">
      <c r="A2284" s="16" t="s">
        <v>69</v>
      </c>
    </row>
    <row r="2285" spans="1:1">
      <c r="A2285" s="16" t="s">
        <v>189</v>
      </c>
    </row>
    <row r="2286" spans="1:1">
      <c r="A2286" s="63" t="s">
        <v>326</v>
      </c>
    </row>
    <row r="2287" spans="1:1">
      <c r="A2287" s="149" t="s">
        <v>327</v>
      </c>
    </row>
    <row r="2288" spans="1:1">
      <c r="A2288" s="16" t="s">
        <v>175</v>
      </c>
    </row>
    <row r="2289" spans="1:1">
      <c r="A2289" s="16" t="s">
        <v>68</v>
      </c>
    </row>
    <row r="2290" spans="1:1">
      <c r="A2290" s="16" t="s">
        <v>69</v>
      </c>
    </row>
    <row r="2291" spans="1:1">
      <c r="A2291" s="16" t="s">
        <v>189</v>
      </c>
    </row>
    <row r="2292" spans="1:1">
      <c r="A2292" s="63" t="s">
        <v>326</v>
      </c>
    </row>
    <row r="2293" spans="1:1">
      <c r="A2293" s="149" t="s">
        <v>327</v>
      </c>
    </row>
    <row r="2294" spans="1:1">
      <c r="A2294" s="16" t="s">
        <v>175</v>
      </c>
    </row>
    <row r="2295" spans="1:1">
      <c r="A2295" s="16" t="s">
        <v>68</v>
      </c>
    </row>
    <row r="2296" spans="1:1">
      <c r="A2296" s="16" t="s">
        <v>69</v>
      </c>
    </row>
    <row r="2297" spans="1:1">
      <c r="A2297" s="16" t="s">
        <v>189</v>
      </c>
    </row>
    <row r="2298" spans="1:1">
      <c r="A2298" s="63" t="s">
        <v>326</v>
      </c>
    </row>
    <row r="2299" spans="1:1">
      <c r="A2299" s="149" t="s">
        <v>327</v>
      </c>
    </row>
    <row r="2300" spans="1:1">
      <c r="A2300" s="16" t="s">
        <v>175</v>
      </c>
    </row>
    <row r="2301" spans="1:1">
      <c r="A2301" s="16" t="s">
        <v>68</v>
      </c>
    </row>
    <row r="2302" spans="1:1">
      <c r="A2302" s="16" t="s">
        <v>69</v>
      </c>
    </row>
    <row r="2303" spans="1:1">
      <c r="A2303" s="16" t="s">
        <v>189</v>
      </c>
    </row>
    <row r="2304" spans="1:1">
      <c r="A2304" s="63" t="s">
        <v>326</v>
      </c>
    </row>
    <row r="2305" spans="1:1">
      <c r="A2305" s="149" t="s">
        <v>327</v>
      </c>
    </row>
    <row r="2306" spans="1:1">
      <c r="A2306" s="16" t="s">
        <v>175</v>
      </c>
    </row>
    <row r="2307" spans="1:1">
      <c r="A2307" s="16" t="s">
        <v>68</v>
      </c>
    </row>
    <row r="2308" spans="1:1">
      <c r="A2308" s="16" t="s">
        <v>69</v>
      </c>
    </row>
    <row r="2309" spans="1:1">
      <c r="A2309" s="16" t="s">
        <v>189</v>
      </c>
    </row>
    <row r="2310" spans="1:1">
      <c r="A2310" s="63" t="s">
        <v>326</v>
      </c>
    </row>
    <row r="2311" spans="1:1">
      <c r="A2311" s="149" t="s">
        <v>327</v>
      </c>
    </row>
    <row r="2312" spans="1:1">
      <c r="A2312" s="16" t="s">
        <v>175</v>
      </c>
    </row>
    <row r="2313" spans="1:1">
      <c r="A2313" s="16" t="s">
        <v>68</v>
      </c>
    </row>
    <row r="2314" spans="1:1">
      <c r="A2314" s="16" t="s">
        <v>69</v>
      </c>
    </row>
    <row r="2315" spans="1:1">
      <c r="A2315" s="16" t="s">
        <v>189</v>
      </c>
    </row>
    <row r="2316" spans="1:1">
      <c r="A2316" s="63" t="s">
        <v>326</v>
      </c>
    </row>
    <row r="2317" spans="1:1">
      <c r="A2317" s="149" t="s">
        <v>327</v>
      </c>
    </row>
    <row r="2318" spans="1:1">
      <c r="A2318" s="16" t="s">
        <v>175</v>
      </c>
    </row>
    <row r="2319" spans="1:1">
      <c r="A2319" s="16" t="s">
        <v>68</v>
      </c>
    </row>
    <row r="2320" spans="1:1">
      <c r="A2320" s="16" t="s">
        <v>69</v>
      </c>
    </row>
    <row r="2321" spans="1:1">
      <c r="A2321" s="16" t="s">
        <v>189</v>
      </c>
    </row>
    <row r="2322" spans="1:1">
      <c r="A2322" s="63" t="s">
        <v>326</v>
      </c>
    </row>
    <row r="2323" spans="1:1">
      <c r="A2323" s="149" t="s">
        <v>327</v>
      </c>
    </row>
    <row r="2324" spans="1:1">
      <c r="A2324" s="16" t="s">
        <v>175</v>
      </c>
    </row>
    <row r="2325" spans="1:1">
      <c r="A2325" s="16" t="s">
        <v>68</v>
      </c>
    </row>
    <row r="2326" spans="1:1">
      <c r="A2326" s="16" t="s">
        <v>69</v>
      </c>
    </row>
    <row r="2327" spans="1:1">
      <c r="A2327" s="16" t="s">
        <v>189</v>
      </c>
    </row>
    <row r="2328" spans="1:1">
      <c r="A2328" s="63" t="s">
        <v>326</v>
      </c>
    </row>
    <row r="2329" spans="1:1">
      <c r="A2329" s="149" t="s">
        <v>327</v>
      </c>
    </row>
    <row r="2330" spans="1:1">
      <c r="A2330" s="16" t="s">
        <v>175</v>
      </c>
    </row>
    <row r="2331" spans="1:1">
      <c r="A2331" s="16" t="s">
        <v>68</v>
      </c>
    </row>
    <row r="2332" spans="1:1">
      <c r="A2332" s="16" t="s">
        <v>69</v>
      </c>
    </row>
    <row r="2333" spans="1:1">
      <c r="A2333" s="16" t="s">
        <v>189</v>
      </c>
    </row>
    <row r="2334" spans="1:1">
      <c r="A2334" s="63" t="s">
        <v>326</v>
      </c>
    </row>
    <row r="2335" spans="1:1">
      <c r="A2335" s="149" t="s">
        <v>327</v>
      </c>
    </row>
    <row r="2336" spans="1:1">
      <c r="A2336" s="16" t="s">
        <v>175</v>
      </c>
    </row>
    <row r="2337" spans="1:1">
      <c r="A2337" s="16" t="s">
        <v>68</v>
      </c>
    </row>
    <row r="2338" spans="1:1">
      <c r="A2338" s="16" t="s">
        <v>69</v>
      </c>
    </row>
    <row r="2339" spans="1:1">
      <c r="A2339" s="16" t="s">
        <v>189</v>
      </c>
    </row>
    <row r="2340" spans="1:1">
      <c r="A2340" s="63" t="s">
        <v>326</v>
      </c>
    </row>
    <row r="2341" spans="1:1">
      <c r="A2341" s="149" t="s">
        <v>327</v>
      </c>
    </row>
    <row r="2342" spans="1:1">
      <c r="A2342" s="16" t="s">
        <v>175</v>
      </c>
    </row>
    <row r="2343" spans="1:1">
      <c r="A2343" s="16" t="s">
        <v>68</v>
      </c>
    </row>
    <row r="2344" spans="1:1">
      <c r="A2344" s="16" t="s">
        <v>69</v>
      </c>
    </row>
    <row r="2345" spans="1:1">
      <c r="A2345" s="16" t="s">
        <v>189</v>
      </c>
    </row>
    <row r="2346" spans="1:1">
      <c r="A2346" s="63" t="s">
        <v>326</v>
      </c>
    </row>
    <row r="2347" spans="1:1">
      <c r="A2347" s="149" t="s">
        <v>327</v>
      </c>
    </row>
    <row r="2348" spans="1:1">
      <c r="A2348" s="16" t="s">
        <v>175</v>
      </c>
    </row>
    <row r="2349" spans="1:1">
      <c r="A2349" s="16" t="s">
        <v>68</v>
      </c>
    </row>
    <row r="2350" spans="1:1">
      <c r="A2350" s="16" t="s">
        <v>69</v>
      </c>
    </row>
    <row r="2351" spans="1:1">
      <c r="A2351" s="16" t="s">
        <v>189</v>
      </c>
    </row>
    <row r="2352" spans="1:1">
      <c r="A2352" s="63" t="s">
        <v>326</v>
      </c>
    </row>
    <row r="2353" spans="1:1">
      <c r="A2353" s="149" t="s">
        <v>327</v>
      </c>
    </row>
    <row r="2354" spans="1:1">
      <c r="A2354" s="16" t="s">
        <v>175</v>
      </c>
    </row>
    <row r="2355" spans="1:1">
      <c r="A2355" s="16" t="s">
        <v>68</v>
      </c>
    </row>
    <row r="2356" spans="1:1">
      <c r="A2356" s="16" t="s">
        <v>69</v>
      </c>
    </row>
    <row r="2357" spans="1:1">
      <c r="A2357" s="16" t="s">
        <v>189</v>
      </c>
    </row>
    <row r="2358" spans="1:1">
      <c r="A2358" s="63" t="s">
        <v>326</v>
      </c>
    </row>
    <row r="2359" spans="1:1">
      <c r="A2359" s="149" t="s">
        <v>327</v>
      </c>
    </row>
    <row r="2360" spans="1:1">
      <c r="A2360" s="16" t="s">
        <v>175</v>
      </c>
    </row>
    <row r="2361" spans="1:1">
      <c r="A2361" s="16" t="s">
        <v>68</v>
      </c>
    </row>
    <row r="2362" spans="1:1">
      <c r="A2362" s="16" t="s">
        <v>69</v>
      </c>
    </row>
    <row r="2363" spans="1:1">
      <c r="A2363" s="16" t="s">
        <v>189</v>
      </c>
    </row>
    <row r="2364" spans="1:1">
      <c r="A2364" s="63" t="s">
        <v>326</v>
      </c>
    </row>
    <row r="2365" spans="1:1">
      <c r="A2365" s="149" t="s">
        <v>327</v>
      </c>
    </row>
    <row r="2366" spans="1:1">
      <c r="A2366" s="16" t="s">
        <v>175</v>
      </c>
    </row>
    <row r="2367" spans="1:1">
      <c r="A2367" s="16" t="s">
        <v>68</v>
      </c>
    </row>
    <row r="2368" spans="1:1">
      <c r="A2368" s="16" t="s">
        <v>69</v>
      </c>
    </row>
    <row r="2369" spans="1:1">
      <c r="A2369" s="16" t="s">
        <v>189</v>
      </c>
    </row>
    <row r="2370" spans="1:1">
      <c r="A2370" s="63" t="s">
        <v>326</v>
      </c>
    </row>
    <row r="2371" spans="1:1">
      <c r="A2371" s="149" t="s">
        <v>327</v>
      </c>
    </row>
    <row r="2372" spans="1:1">
      <c r="A2372" s="16" t="s">
        <v>175</v>
      </c>
    </row>
    <row r="2373" spans="1:1">
      <c r="A2373" s="16" t="s">
        <v>68</v>
      </c>
    </row>
    <row r="2374" spans="1:1">
      <c r="A2374" s="16" t="s">
        <v>69</v>
      </c>
    </row>
    <row r="2375" spans="1:1">
      <c r="A2375" s="16" t="s">
        <v>189</v>
      </c>
    </row>
    <row r="2376" spans="1:1">
      <c r="A2376" s="63" t="s">
        <v>326</v>
      </c>
    </row>
    <row r="2377" spans="1:1">
      <c r="A2377" s="149" t="s">
        <v>327</v>
      </c>
    </row>
    <row r="2378" spans="1:1">
      <c r="A2378" s="16" t="s">
        <v>175</v>
      </c>
    </row>
    <row r="2379" spans="1:1">
      <c r="A2379" s="16" t="s">
        <v>68</v>
      </c>
    </row>
    <row r="2380" spans="1:1">
      <c r="A2380" s="16" t="s">
        <v>69</v>
      </c>
    </row>
    <row r="2381" spans="1:1">
      <c r="A2381" s="16" t="s">
        <v>189</v>
      </c>
    </row>
    <row r="2382" spans="1:1">
      <c r="A2382" s="63" t="s">
        <v>326</v>
      </c>
    </row>
    <row r="2383" spans="1:1">
      <c r="A2383" s="149" t="s">
        <v>327</v>
      </c>
    </row>
    <row r="2384" spans="1:1">
      <c r="A2384" s="16" t="s">
        <v>175</v>
      </c>
    </row>
    <row r="2385" spans="1:1">
      <c r="A2385" s="16" t="s">
        <v>68</v>
      </c>
    </row>
    <row r="2386" spans="1:1">
      <c r="A2386" s="16" t="s">
        <v>69</v>
      </c>
    </row>
    <row r="2387" spans="1:1">
      <c r="A2387" s="16" t="s">
        <v>189</v>
      </c>
    </row>
    <row r="2388" spans="1:1">
      <c r="A2388" s="63" t="s">
        <v>326</v>
      </c>
    </row>
    <row r="2389" spans="1:1">
      <c r="A2389" s="149" t="s">
        <v>327</v>
      </c>
    </row>
    <row r="2390" spans="1:1">
      <c r="A2390" s="16" t="s">
        <v>175</v>
      </c>
    </row>
    <row r="2391" spans="1:1">
      <c r="A2391" s="16" t="s">
        <v>68</v>
      </c>
    </row>
    <row r="2392" spans="1:1">
      <c r="A2392" s="16" t="s">
        <v>69</v>
      </c>
    </row>
    <row r="2393" spans="1:1">
      <c r="A2393" s="16" t="s">
        <v>189</v>
      </c>
    </row>
    <row r="2394" spans="1:1">
      <c r="A2394" s="63" t="s">
        <v>326</v>
      </c>
    </row>
    <row r="2395" spans="1:1">
      <c r="A2395" s="149" t="s">
        <v>327</v>
      </c>
    </row>
    <row r="2396" spans="1:1">
      <c r="A2396" s="16" t="s">
        <v>175</v>
      </c>
    </row>
    <row r="2397" spans="1:1">
      <c r="A2397" s="16" t="s">
        <v>68</v>
      </c>
    </row>
    <row r="2398" spans="1:1">
      <c r="A2398" s="16" t="s">
        <v>69</v>
      </c>
    </row>
    <row r="2399" spans="1:1">
      <c r="A2399" s="16" t="s">
        <v>189</v>
      </c>
    </row>
    <row r="2400" spans="1:1">
      <c r="A2400" s="63" t="s">
        <v>326</v>
      </c>
    </row>
    <row r="2401" spans="1:1">
      <c r="A2401" s="149" t="s">
        <v>327</v>
      </c>
    </row>
    <row r="2402" spans="1:1">
      <c r="A2402" s="16" t="s">
        <v>175</v>
      </c>
    </row>
    <row r="2403" spans="1:1">
      <c r="A2403" s="16" t="s">
        <v>68</v>
      </c>
    </row>
    <row r="2404" spans="1:1">
      <c r="A2404" s="16" t="s">
        <v>69</v>
      </c>
    </row>
    <row r="2405" spans="1:1">
      <c r="A2405" s="16" t="s">
        <v>189</v>
      </c>
    </row>
    <row r="2406" spans="1:1">
      <c r="A2406" s="63" t="s">
        <v>326</v>
      </c>
    </row>
    <row r="2407" spans="1:1">
      <c r="A2407" s="149" t="s">
        <v>327</v>
      </c>
    </row>
    <row r="2408" spans="1:1">
      <c r="A2408" s="16" t="s">
        <v>175</v>
      </c>
    </row>
    <row r="2409" spans="1:1">
      <c r="A2409" s="16" t="s">
        <v>68</v>
      </c>
    </row>
    <row r="2410" spans="1:1">
      <c r="A2410" s="16" t="s">
        <v>69</v>
      </c>
    </row>
    <row r="2411" spans="1:1">
      <c r="A2411" s="16" t="s">
        <v>189</v>
      </c>
    </row>
    <row r="2412" spans="1:1">
      <c r="A2412" s="63" t="s">
        <v>326</v>
      </c>
    </row>
    <row r="2413" spans="1:1">
      <c r="A2413" s="149" t="s">
        <v>327</v>
      </c>
    </row>
    <row r="2414" spans="1:1">
      <c r="A2414" s="16" t="s">
        <v>175</v>
      </c>
    </row>
    <row r="2415" spans="1:1">
      <c r="A2415" s="16" t="s">
        <v>68</v>
      </c>
    </row>
    <row r="2416" spans="1:1">
      <c r="A2416" s="16" t="s">
        <v>69</v>
      </c>
    </row>
    <row r="2417" spans="1:1">
      <c r="A2417" s="16" t="s">
        <v>189</v>
      </c>
    </row>
    <row r="2418" spans="1:1">
      <c r="A2418" s="63" t="s">
        <v>326</v>
      </c>
    </row>
    <row r="2419" spans="1:1">
      <c r="A2419" s="149" t="s">
        <v>327</v>
      </c>
    </row>
    <row r="2420" spans="1:1">
      <c r="A2420" s="16" t="s">
        <v>175</v>
      </c>
    </row>
    <row r="2421" spans="1:1">
      <c r="A2421" s="16" t="s">
        <v>68</v>
      </c>
    </row>
    <row r="2422" spans="1:1">
      <c r="A2422" s="16" t="s">
        <v>69</v>
      </c>
    </row>
    <row r="2423" spans="1:1">
      <c r="A2423" s="16" t="s">
        <v>189</v>
      </c>
    </row>
    <row r="2424" spans="1:1">
      <c r="A2424" s="63" t="s">
        <v>326</v>
      </c>
    </row>
    <row r="2425" spans="1:1">
      <c r="A2425" s="149" t="s">
        <v>327</v>
      </c>
    </row>
    <row r="2426" spans="1:1">
      <c r="A2426" s="16" t="s">
        <v>175</v>
      </c>
    </row>
    <row r="2427" spans="1:1">
      <c r="A2427" s="16" t="s">
        <v>68</v>
      </c>
    </row>
    <row r="2428" spans="1:1">
      <c r="A2428" s="16" t="s">
        <v>69</v>
      </c>
    </row>
    <row r="2429" spans="1:1">
      <c r="A2429" s="16" t="s">
        <v>189</v>
      </c>
    </row>
    <row r="2430" spans="1:1">
      <c r="A2430" s="63" t="s">
        <v>326</v>
      </c>
    </row>
    <row r="2431" spans="1:1">
      <c r="A2431" s="149" t="s">
        <v>327</v>
      </c>
    </row>
    <row r="2432" spans="1:1">
      <c r="A2432" s="16" t="s">
        <v>175</v>
      </c>
    </row>
    <row r="2433" spans="1:1">
      <c r="A2433" s="16" t="s">
        <v>68</v>
      </c>
    </row>
    <row r="2434" spans="1:1">
      <c r="A2434" s="16" t="s">
        <v>69</v>
      </c>
    </row>
    <row r="2435" spans="1:1">
      <c r="A2435" s="16" t="s">
        <v>189</v>
      </c>
    </row>
    <row r="2436" spans="1:1">
      <c r="A2436" s="63" t="s">
        <v>326</v>
      </c>
    </row>
    <row r="2437" spans="1:1">
      <c r="A2437" s="149" t="s">
        <v>327</v>
      </c>
    </row>
    <row r="2438" spans="1:1">
      <c r="A2438" s="16" t="s">
        <v>175</v>
      </c>
    </row>
    <row r="2439" spans="1:1">
      <c r="A2439" s="16" t="s">
        <v>68</v>
      </c>
    </row>
    <row r="2440" spans="1:1">
      <c r="A2440" s="16" t="s">
        <v>69</v>
      </c>
    </row>
    <row r="2441" spans="1:1">
      <c r="A2441" s="16" t="s">
        <v>189</v>
      </c>
    </row>
    <row r="2442" spans="1:1">
      <c r="A2442" s="63" t="s">
        <v>326</v>
      </c>
    </row>
    <row r="2443" spans="1:1">
      <c r="A2443" s="149" t="s">
        <v>327</v>
      </c>
    </row>
    <row r="2444" spans="1:1">
      <c r="A2444" s="16" t="s">
        <v>175</v>
      </c>
    </row>
    <row r="2445" spans="1:1">
      <c r="A2445" s="16" t="s">
        <v>68</v>
      </c>
    </row>
    <row r="2446" spans="1:1">
      <c r="A2446" s="16" t="s">
        <v>69</v>
      </c>
    </row>
    <row r="2447" spans="1:1">
      <c r="A2447" s="16" t="s">
        <v>189</v>
      </c>
    </row>
    <row r="2448" spans="1:1">
      <c r="A2448" s="63" t="s">
        <v>326</v>
      </c>
    </row>
    <row r="2449" spans="1:1">
      <c r="A2449" s="149" t="s">
        <v>327</v>
      </c>
    </row>
    <row r="2450" spans="1:1">
      <c r="A2450" s="16" t="s">
        <v>175</v>
      </c>
    </row>
    <row r="2451" spans="1:1">
      <c r="A2451" s="16" t="s">
        <v>68</v>
      </c>
    </row>
    <row r="2452" spans="1:1">
      <c r="A2452" s="16" t="s">
        <v>69</v>
      </c>
    </row>
    <row r="2453" spans="1:1">
      <c r="A2453" s="16" t="s">
        <v>189</v>
      </c>
    </row>
    <row r="2454" spans="1:1">
      <c r="A2454" s="63" t="s">
        <v>326</v>
      </c>
    </row>
    <row r="2455" spans="1:1">
      <c r="A2455" s="149" t="s">
        <v>327</v>
      </c>
    </row>
    <row r="2456" spans="1:1">
      <c r="A2456" s="16" t="s">
        <v>175</v>
      </c>
    </row>
    <row r="2457" spans="1:1">
      <c r="A2457" s="16" t="s">
        <v>68</v>
      </c>
    </row>
    <row r="2458" spans="1:1">
      <c r="A2458" s="16" t="s">
        <v>69</v>
      </c>
    </row>
    <row r="2459" spans="1:1">
      <c r="A2459" s="16" t="s">
        <v>189</v>
      </c>
    </row>
    <row r="2460" spans="1:1">
      <c r="A2460" s="63" t="s">
        <v>326</v>
      </c>
    </row>
    <row r="2461" spans="1:1">
      <c r="A2461" s="149" t="s">
        <v>327</v>
      </c>
    </row>
    <row r="2462" spans="1:1">
      <c r="A2462" s="16" t="s">
        <v>175</v>
      </c>
    </row>
    <row r="2463" spans="1:1">
      <c r="A2463" s="16" t="s">
        <v>68</v>
      </c>
    </row>
    <row r="2464" spans="1:1">
      <c r="A2464" s="16" t="s">
        <v>69</v>
      </c>
    </row>
    <row r="2465" spans="1:1">
      <c r="A2465" s="16" t="s">
        <v>189</v>
      </c>
    </row>
    <row r="2466" spans="1:1">
      <c r="A2466" s="63" t="s">
        <v>326</v>
      </c>
    </row>
    <row r="2467" spans="1:1">
      <c r="A2467" s="149" t="s">
        <v>327</v>
      </c>
    </row>
    <row r="2468" spans="1:1">
      <c r="A2468" s="16" t="s">
        <v>175</v>
      </c>
    </row>
    <row r="2469" spans="1:1">
      <c r="A2469" s="16" t="s">
        <v>68</v>
      </c>
    </row>
    <row r="2470" spans="1:1">
      <c r="A2470" s="16" t="s">
        <v>69</v>
      </c>
    </row>
    <row r="2471" spans="1:1">
      <c r="A2471" s="16" t="s">
        <v>189</v>
      </c>
    </row>
    <row r="2472" spans="1:1">
      <c r="A2472" s="63" t="s">
        <v>326</v>
      </c>
    </row>
    <row r="2473" spans="1:1">
      <c r="A2473" s="149" t="s">
        <v>327</v>
      </c>
    </row>
    <row r="2474" spans="1:1">
      <c r="A2474" s="16" t="s">
        <v>175</v>
      </c>
    </row>
    <row r="2475" spans="1:1">
      <c r="A2475" s="16" t="s">
        <v>68</v>
      </c>
    </row>
    <row r="2476" spans="1:1">
      <c r="A2476" s="16" t="s">
        <v>69</v>
      </c>
    </row>
    <row r="2477" spans="1:1">
      <c r="A2477" s="16" t="s">
        <v>189</v>
      </c>
    </row>
    <row r="2478" spans="1:1">
      <c r="A2478" s="63" t="s">
        <v>326</v>
      </c>
    </row>
    <row r="2479" spans="1:1">
      <c r="A2479" s="149" t="s">
        <v>327</v>
      </c>
    </row>
    <row r="2480" spans="1:1">
      <c r="A2480" s="16" t="s">
        <v>175</v>
      </c>
    </row>
    <row r="2481" spans="1:1">
      <c r="A2481" s="16" t="s">
        <v>68</v>
      </c>
    </row>
    <row r="2482" spans="1:1">
      <c r="A2482" s="16" t="s">
        <v>69</v>
      </c>
    </row>
    <row r="2483" spans="1:1">
      <c r="A2483" s="16" t="s">
        <v>189</v>
      </c>
    </row>
    <row r="2484" spans="1:1">
      <c r="A2484" s="63" t="s">
        <v>326</v>
      </c>
    </row>
    <row r="2485" spans="1:1">
      <c r="A2485" s="149" t="s">
        <v>327</v>
      </c>
    </row>
    <row r="2486" spans="1:1">
      <c r="A2486" s="16" t="s">
        <v>175</v>
      </c>
    </row>
    <row r="2487" spans="1:1">
      <c r="A2487" s="16" t="s">
        <v>68</v>
      </c>
    </row>
    <row r="2488" spans="1:1">
      <c r="A2488" s="16" t="s">
        <v>69</v>
      </c>
    </row>
    <row r="2489" spans="1:1">
      <c r="A2489" s="16" t="s">
        <v>189</v>
      </c>
    </row>
    <row r="2490" spans="1:1">
      <c r="A2490" s="63" t="s">
        <v>326</v>
      </c>
    </row>
    <row r="2491" spans="1:1">
      <c r="A2491" s="149" t="s">
        <v>327</v>
      </c>
    </row>
    <row r="2492" spans="1:1">
      <c r="A2492" s="16" t="s">
        <v>175</v>
      </c>
    </row>
    <row r="2493" spans="1:1">
      <c r="A2493" s="16" t="s">
        <v>68</v>
      </c>
    </row>
    <row r="2494" spans="1:1">
      <c r="A2494" s="16" t="s">
        <v>69</v>
      </c>
    </row>
    <row r="2495" spans="1:1">
      <c r="A2495" s="16" t="s">
        <v>189</v>
      </c>
    </row>
    <row r="2496" spans="1:1">
      <c r="A2496" s="63" t="s">
        <v>326</v>
      </c>
    </row>
    <row r="2497" spans="1:1">
      <c r="A2497" s="149" t="s">
        <v>327</v>
      </c>
    </row>
    <row r="2498" spans="1:1">
      <c r="A2498" s="16" t="s">
        <v>175</v>
      </c>
    </row>
    <row r="2499" spans="1:1">
      <c r="A2499" s="16" t="s">
        <v>68</v>
      </c>
    </row>
    <row r="2500" spans="1:1">
      <c r="A2500" s="16" t="s">
        <v>69</v>
      </c>
    </row>
    <row r="2501" spans="1:1">
      <c r="A2501" s="16" t="s">
        <v>189</v>
      </c>
    </row>
    <row r="2502" spans="1:1">
      <c r="A2502" s="63" t="s">
        <v>326</v>
      </c>
    </row>
    <row r="2503" spans="1:1">
      <c r="A2503" s="149" t="s">
        <v>327</v>
      </c>
    </row>
    <row r="2504" spans="1:1">
      <c r="A2504" s="16" t="s">
        <v>175</v>
      </c>
    </row>
    <row r="2505" spans="1:1">
      <c r="A2505" s="16" t="s">
        <v>68</v>
      </c>
    </row>
    <row r="2506" spans="1:1">
      <c r="A2506" s="16" t="s">
        <v>69</v>
      </c>
    </row>
    <row r="2507" spans="1:1">
      <c r="A2507" s="16" t="s">
        <v>189</v>
      </c>
    </row>
    <row r="2508" spans="1:1">
      <c r="A2508" s="63" t="s">
        <v>326</v>
      </c>
    </row>
    <row r="2509" spans="1:1">
      <c r="A2509" s="149" t="s">
        <v>327</v>
      </c>
    </row>
    <row r="2510" spans="1:1">
      <c r="A2510" s="16" t="s">
        <v>175</v>
      </c>
    </row>
    <row r="2511" spans="1:1">
      <c r="A2511" s="16" t="s">
        <v>68</v>
      </c>
    </row>
    <row r="2512" spans="1:1">
      <c r="A2512" s="16" t="s">
        <v>69</v>
      </c>
    </row>
    <row r="2513" spans="1:1">
      <c r="A2513" s="16" t="s">
        <v>189</v>
      </c>
    </row>
    <row r="2514" spans="1:1">
      <c r="A2514" s="63" t="s">
        <v>326</v>
      </c>
    </row>
    <row r="2515" spans="1:1">
      <c r="A2515" s="149" t="s">
        <v>327</v>
      </c>
    </row>
    <row r="2516" spans="1:1">
      <c r="A2516" s="16" t="s">
        <v>175</v>
      </c>
    </row>
    <row r="2517" spans="1:1">
      <c r="A2517" s="16" t="s">
        <v>68</v>
      </c>
    </row>
    <row r="2518" spans="1:1">
      <c r="A2518" s="16" t="s">
        <v>69</v>
      </c>
    </row>
    <row r="2519" spans="1:1">
      <c r="A2519" s="16" t="s">
        <v>189</v>
      </c>
    </row>
    <row r="2520" spans="1:1">
      <c r="A2520" s="63" t="s">
        <v>326</v>
      </c>
    </row>
    <row r="2521" spans="1:1">
      <c r="A2521" s="149" t="s">
        <v>327</v>
      </c>
    </row>
    <row r="2522" spans="1:1">
      <c r="A2522" s="16" t="s">
        <v>175</v>
      </c>
    </row>
    <row r="2523" spans="1:1">
      <c r="A2523" s="16" t="s">
        <v>68</v>
      </c>
    </row>
    <row r="2524" spans="1:1">
      <c r="A2524" s="16" t="s">
        <v>69</v>
      </c>
    </row>
    <row r="2525" spans="1:1">
      <c r="A2525" s="16" t="s">
        <v>189</v>
      </c>
    </row>
    <row r="2526" spans="1:1">
      <c r="A2526" s="63" t="s">
        <v>326</v>
      </c>
    </row>
    <row r="2527" spans="1:1">
      <c r="A2527" s="149" t="s">
        <v>327</v>
      </c>
    </row>
    <row r="2528" spans="1:1">
      <c r="A2528" s="16" t="s">
        <v>175</v>
      </c>
    </row>
    <row r="2529" spans="1:1">
      <c r="A2529" s="16" t="s">
        <v>68</v>
      </c>
    </row>
    <row r="2530" spans="1:1">
      <c r="A2530" s="16" t="s">
        <v>69</v>
      </c>
    </row>
    <row r="2531" spans="1:1">
      <c r="A2531" s="16" t="s">
        <v>189</v>
      </c>
    </row>
    <row r="2532" spans="1:1">
      <c r="A2532" s="63" t="s">
        <v>326</v>
      </c>
    </row>
    <row r="2533" spans="1:1">
      <c r="A2533" s="149" t="s">
        <v>327</v>
      </c>
    </row>
    <row r="2534" spans="1:1">
      <c r="A2534" s="16" t="s">
        <v>175</v>
      </c>
    </row>
    <row r="2535" spans="1:1">
      <c r="A2535" s="16" t="s">
        <v>68</v>
      </c>
    </row>
    <row r="2536" spans="1:1">
      <c r="A2536" s="16" t="s">
        <v>69</v>
      </c>
    </row>
    <row r="2537" spans="1:1">
      <c r="A2537" s="16" t="s">
        <v>189</v>
      </c>
    </row>
    <row r="2538" spans="1:1">
      <c r="A2538" s="63" t="s">
        <v>326</v>
      </c>
    </row>
    <row r="2539" spans="1:1">
      <c r="A2539" s="149" t="s">
        <v>327</v>
      </c>
    </row>
    <row r="2540" spans="1:1">
      <c r="A2540" s="16" t="s">
        <v>175</v>
      </c>
    </row>
    <row r="2541" spans="1:1">
      <c r="A2541" s="16" t="s">
        <v>68</v>
      </c>
    </row>
    <row r="2542" spans="1:1">
      <c r="A2542" s="16" t="s">
        <v>69</v>
      </c>
    </row>
    <row r="2543" spans="1:1">
      <c r="A2543" s="16" t="s">
        <v>189</v>
      </c>
    </row>
    <row r="2544" spans="1:1">
      <c r="A2544" s="63" t="s">
        <v>326</v>
      </c>
    </row>
    <row r="2545" spans="1:1">
      <c r="A2545" s="149" t="s">
        <v>327</v>
      </c>
    </row>
    <row r="2546" spans="1:1">
      <c r="A2546" s="16" t="s">
        <v>175</v>
      </c>
    </row>
    <row r="2547" spans="1:1">
      <c r="A2547" s="16" t="s">
        <v>68</v>
      </c>
    </row>
    <row r="2548" spans="1:1">
      <c r="A2548" s="16" t="s">
        <v>69</v>
      </c>
    </row>
    <row r="2549" spans="1:1">
      <c r="A2549" s="16" t="s">
        <v>189</v>
      </c>
    </row>
    <row r="2550" spans="1:1">
      <c r="A2550" s="63" t="s">
        <v>326</v>
      </c>
    </row>
    <row r="2551" spans="1:1">
      <c r="A2551" s="149" t="s">
        <v>327</v>
      </c>
    </row>
    <row r="2552" spans="1:1">
      <c r="A2552" s="16" t="s">
        <v>175</v>
      </c>
    </row>
    <row r="2553" spans="1:1">
      <c r="A2553" s="16" t="s">
        <v>68</v>
      </c>
    </row>
    <row r="2554" spans="1:1">
      <c r="A2554" s="16" t="s">
        <v>69</v>
      </c>
    </row>
    <row r="2555" spans="1:1">
      <c r="A2555" s="16" t="s">
        <v>189</v>
      </c>
    </row>
    <row r="2556" spans="1:1">
      <c r="A2556" s="63" t="s">
        <v>326</v>
      </c>
    </row>
    <row r="2557" spans="1:1">
      <c r="A2557" s="149" t="s">
        <v>327</v>
      </c>
    </row>
    <row r="2558" spans="1:1">
      <c r="A2558" s="16" t="s">
        <v>175</v>
      </c>
    </row>
    <row r="2559" spans="1:1">
      <c r="A2559" s="16" t="s">
        <v>68</v>
      </c>
    </row>
    <row r="2560" spans="1:1">
      <c r="A2560" s="16" t="s">
        <v>69</v>
      </c>
    </row>
    <row r="2561" spans="1:1">
      <c r="A2561" s="16" t="s">
        <v>189</v>
      </c>
    </row>
    <row r="2562" spans="1:1">
      <c r="A2562" s="63" t="s">
        <v>326</v>
      </c>
    </row>
    <row r="2563" spans="1:1">
      <c r="A2563" s="149" t="s">
        <v>327</v>
      </c>
    </row>
    <row r="2564" spans="1:1">
      <c r="A2564" s="16" t="s">
        <v>175</v>
      </c>
    </row>
    <row r="2565" spans="1:1">
      <c r="A2565" s="16" t="s">
        <v>68</v>
      </c>
    </row>
    <row r="2566" spans="1:1">
      <c r="A2566" s="16" t="s">
        <v>69</v>
      </c>
    </row>
    <row r="2567" spans="1:1">
      <c r="A2567" s="16" t="s">
        <v>189</v>
      </c>
    </row>
    <row r="2568" spans="1:1">
      <c r="A2568" s="63" t="s">
        <v>326</v>
      </c>
    </row>
    <row r="2569" spans="1:1">
      <c r="A2569" s="149" t="s">
        <v>327</v>
      </c>
    </row>
    <row r="2570" spans="1:1">
      <c r="A2570" s="16" t="s">
        <v>175</v>
      </c>
    </row>
    <row r="2571" spans="1:1">
      <c r="A2571" s="16" t="s">
        <v>68</v>
      </c>
    </row>
    <row r="2572" spans="1:1">
      <c r="A2572" s="16" t="s">
        <v>69</v>
      </c>
    </row>
    <row r="2573" spans="1:1">
      <c r="A2573" s="16" t="s">
        <v>189</v>
      </c>
    </row>
    <row r="2574" spans="1:1">
      <c r="A2574" s="63" t="s">
        <v>326</v>
      </c>
    </row>
    <row r="2575" spans="1:1">
      <c r="A2575" s="149" t="s">
        <v>327</v>
      </c>
    </row>
    <row r="2576" spans="1:1">
      <c r="A2576" s="16" t="s">
        <v>175</v>
      </c>
    </row>
    <row r="2577" spans="1:1">
      <c r="A2577" s="16" t="s">
        <v>68</v>
      </c>
    </row>
    <row r="2578" spans="1:1">
      <c r="A2578" s="16" t="s">
        <v>69</v>
      </c>
    </row>
    <row r="2579" spans="1:1">
      <c r="A2579" s="16" t="s">
        <v>189</v>
      </c>
    </row>
    <row r="2580" spans="1:1">
      <c r="A2580" s="63" t="s">
        <v>326</v>
      </c>
    </row>
    <row r="2581" spans="1:1">
      <c r="A2581" s="149" t="s">
        <v>327</v>
      </c>
    </row>
    <row r="2582" spans="1:1">
      <c r="A2582" s="16" t="s">
        <v>175</v>
      </c>
    </row>
    <row r="2583" spans="1:1">
      <c r="A2583" s="16" t="s">
        <v>68</v>
      </c>
    </row>
    <row r="2584" spans="1:1">
      <c r="A2584" s="16" t="s">
        <v>69</v>
      </c>
    </row>
    <row r="2585" spans="1:1">
      <c r="A2585" s="16" t="s">
        <v>189</v>
      </c>
    </row>
    <row r="2586" spans="1:1">
      <c r="A2586" s="63" t="s">
        <v>326</v>
      </c>
    </row>
    <row r="2587" spans="1:1">
      <c r="A2587" s="149" t="s">
        <v>327</v>
      </c>
    </row>
    <row r="2588" spans="1:1">
      <c r="A2588" s="16" t="s">
        <v>175</v>
      </c>
    </row>
    <row r="2589" spans="1:1">
      <c r="A2589" s="16" t="s">
        <v>68</v>
      </c>
    </row>
    <row r="2590" spans="1:1">
      <c r="A2590" s="16" t="s">
        <v>69</v>
      </c>
    </row>
    <row r="2591" spans="1:1">
      <c r="A2591" s="16" t="s">
        <v>189</v>
      </c>
    </row>
    <row r="2592" spans="1:1">
      <c r="A2592" s="63" t="s">
        <v>326</v>
      </c>
    </row>
    <row r="2593" spans="1:1">
      <c r="A2593" s="149" t="s">
        <v>327</v>
      </c>
    </row>
    <row r="2594" spans="1:1">
      <c r="A2594" s="16" t="s">
        <v>175</v>
      </c>
    </row>
    <row r="2595" spans="1:1">
      <c r="A2595" s="16" t="s">
        <v>68</v>
      </c>
    </row>
    <row r="2596" spans="1:1">
      <c r="A2596" s="16" t="s">
        <v>69</v>
      </c>
    </row>
    <row r="2597" spans="1:1">
      <c r="A2597" s="16" t="s">
        <v>189</v>
      </c>
    </row>
    <row r="2598" spans="1:1">
      <c r="A2598" s="63" t="s">
        <v>326</v>
      </c>
    </row>
    <row r="2599" spans="1:1">
      <c r="A2599" s="149" t="s">
        <v>327</v>
      </c>
    </row>
    <row r="2600" spans="1:1">
      <c r="A2600" s="16" t="s">
        <v>175</v>
      </c>
    </row>
    <row r="2601" spans="1:1">
      <c r="A2601" s="16" t="s">
        <v>68</v>
      </c>
    </row>
    <row r="2602" spans="1:1">
      <c r="A2602" s="16" t="s">
        <v>69</v>
      </c>
    </row>
    <row r="2603" spans="1:1">
      <c r="A2603" s="16" t="s">
        <v>189</v>
      </c>
    </row>
    <row r="2604" spans="1:1">
      <c r="A2604" s="63" t="s">
        <v>326</v>
      </c>
    </row>
    <row r="2605" spans="1:1">
      <c r="A2605" s="149" t="s">
        <v>327</v>
      </c>
    </row>
    <row r="2606" spans="1:1">
      <c r="A2606" s="16" t="s">
        <v>175</v>
      </c>
    </row>
    <row r="2607" spans="1:1">
      <c r="A2607" s="16" t="s">
        <v>68</v>
      </c>
    </row>
    <row r="2608" spans="1:1">
      <c r="A2608" s="16" t="s">
        <v>69</v>
      </c>
    </row>
    <row r="2609" spans="1:1">
      <c r="A2609" s="16" t="s">
        <v>189</v>
      </c>
    </row>
    <row r="2610" spans="1:1">
      <c r="A2610" s="63" t="s">
        <v>326</v>
      </c>
    </row>
    <row r="2611" spans="1:1">
      <c r="A2611" s="149" t="s">
        <v>327</v>
      </c>
    </row>
    <row r="2612" spans="1:1">
      <c r="A2612" s="16" t="s">
        <v>175</v>
      </c>
    </row>
    <row r="2613" spans="1:1">
      <c r="A2613" s="16" t="s">
        <v>68</v>
      </c>
    </row>
    <row r="2614" spans="1:1">
      <c r="A2614" s="16" t="s">
        <v>69</v>
      </c>
    </row>
    <row r="2615" spans="1:1">
      <c r="A2615" s="16" t="s">
        <v>189</v>
      </c>
    </row>
    <row r="2616" spans="1:1">
      <c r="A2616" s="63" t="s">
        <v>326</v>
      </c>
    </row>
    <row r="2617" spans="1:1">
      <c r="A2617" s="149" t="s">
        <v>327</v>
      </c>
    </row>
    <row r="2618" spans="1:1">
      <c r="A2618" s="16" t="s">
        <v>175</v>
      </c>
    </row>
    <row r="2619" spans="1:1">
      <c r="A2619" s="16" t="s">
        <v>68</v>
      </c>
    </row>
    <row r="2620" spans="1:1">
      <c r="A2620" s="16" t="s">
        <v>69</v>
      </c>
    </row>
    <row r="2621" spans="1:1">
      <c r="A2621" s="16" t="s">
        <v>189</v>
      </c>
    </row>
    <row r="2622" spans="1:1">
      <c r="A2622" s="63" t="s">
        <v>326</v>
      </c>
    </row>
    <row r="2623" spans="1:1">
      <c r="A2623" s="149" t="s">
        <v>327</v>
      </c>
    </row>
    <row r="2624" spans="1:1">
      <c r="A2624" s="16" t="s">
        <v>175</v>
      </c>
    </row>
    <row r="2625" spans="1:1">
      <c r="A2625" s="16" t="s">
        <v>68</v>
      </c>
    </row>
    <row r="2626" spans="1:1">
      <c r="A2626" s="16" t="s">
        <v>69</v>
      </c>
    </row>
    <row r="2627" spans="1:1">
      <c r="A2627" s="16" t="s">
        <v>189</v>
      </c>
    </row>
    <row r="2628" spans="1:1">
      <c r="A2628" s="63" t="s">
        <v>326</v>
      </c>
    </row>
    <row r="2629" spans="1:1">
      <c r="A2629" s="149" t="s">
        <v>327</v>
      </c>
    </row>
    <row r="2630" spans="1:1">
      <c r="A2630" s="16" t="s">
        <v>175</v>
      </c>
    </row>
    <row r="2631" spans="1:1">
      <c r="A2631" s="16" t="s">
        <v>68</v>
      </c>
    </row>
    <row r="2632" spans="1:1">
      <c r="A2632" s="16" t="s">
        <v>69</v>
      </c>
    </row>
    <row r="2633" spans="1:1">
      <c r="A2633" s="16" t="s">
        <v>189</v>
      </c>
    </row>
    <row r="2634" spans="1:1">
      <c r="A2634" s="63" t="s">
        <v>326</v>
      </c>
    </row>
    <row r="2635" spans="1:1">
      <c r="A2635" s="149" t="s">
        <v>327</v>
      </c>
    </row>
    <row r="2636" spans="1:1">
      <c r="A2636" s="16" t="s">
        <v>175</v>
      </c>
    </row>
    <row r="2637" spans="1:1">
      <c r="A2637" s="16" t="s">
        <v>68</v>
      </c>
    </row>
    <row r="2638" spans="1:1">
      <c r="A2638" s="16" t="s">
        <v>69</v>
      </c>
    </row>
    <row r="2639" spans="1:1">
      <c r="A2639" s="16" t="s">
        <v>189</v>
      </c>
    </row>
    <row r="2640" spans="1:1">
      <c r="A2640" s="63" t="s">
        <v>326</v>
      </c>
    </row>
    <row r="2641" spans="1:1">
      <c r="A2641" s="149" t="s">
        <v>327</v>
      </c>
    </row>
    <row r="2642" spans="1:1">
      <c r="A2642" s="16" t="s">
        <v>175</v>
      </c>
    </row>
    <row r="2643" spans="1:1">
      <c r="A2643" s="16" t="s">
        <v>68</v>
      </c>
    </row>
    <row r="2644" spans="1:1">
      <c r="A2644" s="16" t="s">
        <v>69</v>
      </c>
    </row>
    <row r="2645" spans="1:1">
      <c r="A2645" s="16" t="s">
        <v>189</v>
      </c>
    </row>
    <row r="2646" spans="1:1">
      <c r="A2646" s="63" t="s">
        <v>326</v>
      </c>
    </row>
    <row r="2647" spans="1:1">
      <c r="A2647" s="149" t="s">
        <v>327</v>
      </c>
    </row>
    <row r="2648" spans="1:1">
      <c r="A2648" s="16" t="s">
        <v>175</v>
      </c>
    </row>
    <row r="2649" spans="1:1">
      <c r="A2649" s="16" t="s">
        <v>68</v>
      </c>
    </row>
    <row r="2650" spans="1:1">
      <c r="A2650" s="16" t="s">
        <v>69</v>
      </c>
    </row>
    <row r="2651" spans="1:1">
      <c r="A2651" s="16" t="s">
        <v>189</v>
      </c>
    </row>
    <row r="2652" spans="1:1">
      <c r="A2652" s="63" t="s">
        <v>326</v>
      </c>
    </row>
    <row r="2653" spans="1:1">
      <c r="A2653" s="149" t="s">
        <v>327</v>
      </c>
    </row>
    <row r="2654" spans="1:1">
      <c r="A2654" s="16" t="s">
        <v>175</v>
      </c>
    </row>
    <row r="2655" spans="1:1">
      <c r="A2655" s="16" t="s">
        <v>68</v>
      </c>
    </row>
    <row r="2656" spans="1:1">
      <c r="A2656" s="16" t="s">
        <v>69</v>
      </c>
    </row>
    <row r="2657" spans="1:1">
      <c r="A2657" s="16" t="s">
        <v>189</v>
      </c>
    </row>
    <row r="2658" spans="1:1">
      <c r="A2658" s="63" t="s">
        <v>326</v>
      </c>
    </row>
    <row r="2659" spans="1:1">
      <c r="A2659" s="149" t="s">
        <v>327</v>
      </c>
    </row>
    <row r="2660" spans="1:1">
      <c r="A2660" s="16" t="s">
        <v>175</v>
      </c>
    </row>
    <row r="2661" spans="1:1">
      <c r="A2661" s="16" t="s">
        <v>68</v>
      </c>
    </row>
    <row r="2662" spans="1:1">
      <c r="A2662" s="16" t="s">
        <v>69</v>
      </c>
    </row>
    <row r="2663" spans="1:1">
      <c r="A2663" s="16" t="s">
        <v>189</v>
      </c>
    </row>
    <row r="2664" spans="1:1">
      <c r="A2664" s="63" t="s">
        <v>326</v>
      </c>
    </row>
    <row r="2665" spans="1:1">
      <c r="A2665" s="149" t="s">
        <v>327</v>
      </c>
    </row>
    <row r="2666" spans="1:1">
      <c r="A2666" s="16" t="s">
        <v>175</v>
      </c>
    </row>
    <row r="2667" spans="1:1">
      <c r="A2667" s="16" t="s">
        <v>68</v>
      </c>
    </row>
    <row r="2668" spans="1:1">
      <c r="A2668" s="16" t="s">
        <v>69</v>
      </c>
    </row>
    <row r="2669" spans="1:1">
      <c r="A2669" s="16" t="s">
        <v>189</v>
      </c>
    </row>
    <row r="2670" spans="1:1">
      <c r="A2670" s="63" t="s">
        <v>326</v>
      </c>
    </row>
    <row r="2671" spans="1:1">
      <c r="A2671" s="149" t="s">
        <v>327</v>
      </c>
    </row>
    <row r="2672" spans="1:1">
      <c r="A2672" s="16" t="s">
        <v>175</v>
      </c>
    </row>
    <row r="2673" spans="1:1">
      <c r="A2673" s="16" t="s">
        <v>68</v>
      </c>
    </row>
    <row r="2674" spans="1:1">
      <c r="A2674" s="16" t="s">
        <v>69</v>
      </c>
    </row>
    <row r="2675" spans="1:1">
      <c r="A2675" s="16" t="s">
        <v>189</v>
      </c>
    </row>
    <row r="2676" spans="1:1">
      <c r="A2676" s="63" t="s">
        <v>326</v>
      </c>
    </row>
    <row r="2677" spans="1:1">
      <c r="A2677" s="149" t="s">
        <v>327</v>
      </c>
    </row>
    <row r="2678" spans="1:1">
      <c r="A2678" s="16" t="s">
        <v>175</v>
      </c>
    </row>
    <row r="2679" spans="1:1">
      <c r="A2679" s="16" t="s">
        <v>68</v>
      </c>
    </row>
    <row r="2680" spans="1:1">
      <c r="A2680" s="16" t="s">
        <v>69</v>
      </c>
    </row>
    <row r="2681" spans="1:1">
      <c r="A2681" s="16" t="s">
        <v>189</v>
      </c>
    </row>
    <row r="2682" spans="1:1">
      <c r="A2682" s="63" t="s">
        <v>326</v>
      </c>
    </row>
    <row r="2683" spans="1:1">
      <c r="A2683" s="149" t="s">
        <v>327</v>
      </c>
    </row>
    <row r="2684" spans="1:1">
      <c r="A2684" s="16" t="s">
        <v>175</v>
      </c>
    </row>
    <row r="2685" spans="1:1">
      <c r="A2685" s="16" t="s">
        <v>68</v>
      </c>
    </row>
    <row r="2686" spans="1:1">
      <c r="A2686" s="16" t="s">
        <v>69</v>
      </c>
    </row>
    <row r="2687" spans="1:1">
      <c r="A2687" s="16" t="s">
        <v>189</v>
      </c>
    </row>
    <row r="2688" spans="1:1">
      <c r="A2688" s="63" t="s">
        <v>326</v>
      </c>
    </row>
    <row r="2689" spans="1:1">
      <c r="A2689" s="149" t="s">
        <v>327</v>
      </c>
    </row>
    <row r="2690" spans="1:1">
      <c r="A2690" s="16" t="s">
        <v>175</v>
      </c>
    </row>
    <row r="2691" spans="1:1">
      <c r="A2691" s="16" t="s">
        <v>68</v>
      </c>
    </row>
    <row r="2692" spans="1:1">
      <c r="A2692" s="16" t="s">
        <v>69</v>
      </c>
    </row>
    <row r="2693" spans="1:1">
      <c r="A2693" s="16" t="s">
        <v>189</v>
      </c>
    </row>
    <row r="2694" spans="1:1">
      <c r="A2694" s="63" t="s">
        <v>326</v>
      </c>
    </row>
    <row r="2695" spans="1:1">
      <c r="A2695" s="149" t="s">
        <v>327</v>
      </c>
    </row>
    <row r="2696" spans="1:1">
      <c r="A2696" s="16" t="s">
        <v>175</v>
      </c>
    </row>
    <row r="2697" spans="1:1">
      <c r="A2697" s="16" t="s">
        <v>68</v>
      </c>
    </row>
    <row r="2698" spans="1:1">
      <c r="A2698" s="16" t="s">
        <v>69</v>
      </c>
    </row>
    <row r="2699" spans="1:1">
      <c r="A2699" s="16" t="s">
        <v>189</v>
      </c>
    </row>
    <row r="2700" spans="1:1">
      <c r="A2700" s="63" t="s">
        <v>326</v>
      </c>
    </row>
    <row r="2701" spans="1:1">
      <c r="A2701" s="149" t="s">
        <v>327</v>
      </c>
    </row>
    <row r="2702" spans="1:1">
      <c r="A2702" s="16" t="s">
        <v>175</v>
      </c>
    </row>
    <row r="2703" spans="1:1">
      <c r="A2703" s="16" t="s">
        <v>68</v>
      </c>
    </row>
    <row r="2704" spans="1:1">
      <c r="A2704" s="16" t="s">
        <v>69</v>
      </c>
    </row>
    <row r="2705" spans="1:1">
      <c r="A2705" s="16" t="s">
        <v>189</v>
      </c>
    </row>
    <row r="2706" spans="1:1">
      <c r="A2706" s="63" t="s">
        <v>326</v>
      </c>
    </row>
    <row r="2707" spans="1:1">
      <c r="A2707" s="149" t="s">
        <v>327</v>
      </c>
    </row>
    <row r="2708" spans="1:1">
      <c r="A2708" s="16" t="s">
        <v>175</v>
      </c>
    </row>
    <row r="2709" spans="1:1">
      <c r="A2709" s="16" t="s">
        <v>68</v>
      </c>
    </row>
    <row r="2710" spans="1:1">
      <c r="A2710" s="16" t="s">
        <v>69</v>
      </c>
    </row>
    <row r="2711" spans="1:1">
      <c r="A2711" s="16" t="s">
        <v>189</v>
      </c>
    </row>
    <row r="2712" spans="1:1">
      <c r="A2712" s="63" t="s">
        <v>326</v>
      </c>
    </row>
    <row r="2713" spans="1:1">
      <c r="A2713" s="149" t="s">
        <v>327</v>
      </c>
    </row>
    <row r="2714" spans="1:1">
      <c r="A2714" s="16" t="s">
        <v>175</v>
      </c>
    </row>
    <row r="2715" spans="1:1">
      <c r="A2715" s="16" t="s">
        <v>68</v>
      </c>
    </row>
    <row r="2716" spans="1:1">
      <c r="A2716" s="16" t="s">
        <v>69</v>
      </c>
    </row>
    <row r="2717" spans="1:1">
      <c r="A2717" s="16" t="s">
        <v>189</v>
      </c>
    </row>
    <row r="2718" spans="1:1">
      <c r="A2718" s="63" t="s">
        <v>326</v>
      </c>
    </row>
    <row r="2719" spans="1:1">
      <c r="A2719" s="149" t="s">
        <v>327</v>
      </c>
    </row>
    <row r="2720" spans="1:1">
      <c r="A2720" s="16" t="s">
        <v>175</v>
      </c>
    </row>
    <row r="2721" spans="1:1">
      <c r="A2721" s="16" t="s">
        <v>68</v>
      </c>
    </row>
    <row r="2722" spans="1:1">
      <c r="A2722" s="16" t="s">
        <v>69</v>
      </c>
    </row>
    <row r="2723" spans="1:1">
      <c r="A2723" s="16" t="s">
        <v>189</v>
      </c>
    </row>
    <row r="2724" spans="1:1">
      <c r="A2724" s="63" t="s">
        <v>326</v>
      </c>
    </row>
    <row r="2725" spans="1:1">
      <c r="A2725" s="149" t="s">
        <v>327</v>
      </c>
    </row>
    <row r="2726" spans="1:1">
      <c r="A2726" s="16" t="s">
        <v>175</v>
      </c>
    </row>
    <row r="2727" spans="1:1">
      <c r="A2727" s="16" t="s">
        <v>68</v>
      </c>
    </row>
    <row r="2728" spans="1:1">
      <c r="A2728" s="16" t="s">
        <v>69</v>
      </c>
    </row>
    <row r="2729" spans="1:1">
      <c r="A2729" s="16" t="s">
        <v>189</v>
      </c>
    </row>
    <row r="2730" spans="1:1">
      <c r="A2730" s="63" t="s">
        <v>326</v>
      </c>
    </row>
    <row r="2731" spans="1:1">
      <c r="A2731" s="149" t="s">
        <v>327</v>
      </c>
    </row>
    <row r="2732" spans="1:1">
      <c r="A2732" s="16" t="s">
        <v>175</v>
      </c>
    </row>
    <row r="2733" spans="1:1">
      <c r="A2733" s="16" t="s">
        <v>68</v>
      </c>
    </row>
    <row r="2734" spans="1:1">
      <c r="A2734" s="16" t="s">
        <v>69</v>
      </c>
    </row>
    <row r="2735" spans="1:1">
      <c r="A2735" s="16" t="s">
        <v>189</v>
      </c>
    </row>
    <row r="2736" spans="1:1">
      <c r="A2736" s="63" t="s">
        <v>326</v>
      </c>
    </row>
    <row r="2737" spans="1:1">
      <c r="A2737" s="149" t="s">
        <v>327</v>
      </c>
    </row>
    <row r="2738" spans="1:1">
      <c r="A2738" s="16" t="s">
        <v>175</v>
      </c>
    </row>
    <row r="2739" spans="1:1">
      <c r="A2739" s="16" t="s">
        <v>68</v>
      </c>
    </row>
    <row r="2740" spans="1:1">
      <c r="A2740" s="16" t="s">
        <v>69</v>
      </c>
    </row>
    <row r="2741" spans="1:1">
      <c r="A2741" s="16" t="s">
        <v>189</v>
      </c>
    </row>
    <row r="2742" spans="1:1">
      <c r="A2742" s="63" t="s">
        <v>326</v>
      </c>
    </row>
    <row r="2743" spans="1:1">
      <c r="A2743" s="149" t="s">
        <v>327</v>
      </c>
    </row>
    <row r="2744" spans="1:1">
      <c r="A2744" s="16" t="s">
        <v>175</v>
      </c>
    </row>
    <row r="2745" spans="1:1">
      <c r="A2745" s="16" t="s">
        <v>68</v>
      </c>
    </row>
    <row r="2746" spans="1:1">
      <c r="A2746" s="16" t="s">
        <v>69</v>
      </c>
    </row>
    <row r="2747" spans="1:1">
      <c r="A2747" s="16" t="s">
        <v>189</v>
      </c>
    </row>
    <row r="2748" spans="1:1">
      <c r="A2748" s="63" t="s">
        <v>326</v>
      </c>
    </row>
    <row r="2749" spans="1:1">
      <c r="A2749" s="149" t="s">
        <v>327</v>
      </c>
    </row>
    <row r="2750" spans="1:1">
      <c r="A2750" s="16" t="s">
        <v>175</v>
      </c>
    </row>
    <row r="2751" spans="1:1">
      <c r="A2751" s="16" t="s">
        <v>68</v>
      </c>
    </row>
    <row r="2752" spans="1:1">
      <c r="A2752" s="16" t="s">
        <v>69</v>
      </c>
    </row>
    <row r="2753" spans="1:1">
      <c r="A2753" s="16" t="s">
        <v>189</v>
      </c>
    </row>
    <row r="2754" spans="1:1">
      <c r="A2754" s="63" t="s">
        <v>326</v>
      </c>
    </row>
    <row r="2755" spans="1:1">
      <c r="A2755" s="149" t="s">
        <v>327</v>
      </c>
    </row>
    <row r="2756" spans="1:1">
      <c r="A2756" s="16" t="s">
        <v>175</v>
      </c>
    </row>
    <row r="2757" spans="1:1">
      <c r="A2757" s="16" t="s">
        <v>68</v>
      </c>
    </row>
    <row r="2758" spans="1:1">
      <c r="A2758" s="16" t="s">
        <v>69</v>
      </c>
    </row>
    <row r="2759" spans="1:1">
      <c r="A2759" s="16" t="s">
        <v>189</v>
      </c>
    </row>
    <row r="2760" spans="1:1">
      <c r="A2760" s="63" t="s">
        <v>326</v>
      </c>
    </row>
    <row r="2761" spans="1:1">
      <c r="A2761" s="149" t="s">
        <v>327</v>
      </c>
    </row>
    <row r="2762" spans="1:1">
      <c r="A2762" s="16" t="s">
        <v>175</v>
      </c>
    </row>
    <row r="2763" spans="1:1">
      <c r="A2763" s="16" t="s">
        <v>68</v>
      </c>
    </row>
    <row r="2764" spans="1:1">
      <c r="A2764" s="16" t="s">
        <v>69</v>
      </c>
    </row>
    <row r="2765" spans="1:1">
      <c r="A2765" s="16" t="s">
        <v>189</v>
      </c>
    </row>
    <row r="2766" spans="1:1">
      <c r="A2766" s="63" t="s">
        <v>326</v>
      </c>
    </row>
    <row r="2767" spans="1:1">
      <c r="A2767" s="149" t="s">
        <v>327</v>
      </c>
    </row>
    <row r="2768" spans="1:1">
      <c r="A2768" s="16" t="s">
        <v>175</v>
      </c>
    </row>
    <row r="2769" spans="1:1">
      <c r="A2769" s="16" t="s">
        <v>68</v>
      </c>
    </row>
    <row r="2770" spans="1:1">
      <c r="A2770" s="16" t="s">
        <v>69</v>
      </c>
    </row>
    <row r="2771" spans="1:1">
      <c r="A2771" s="16" t="s">
        <v>189</v>
      </c>
    </row>
    <row r="2772" spans="1:1">
      <c r="A2772" s="63" t="s">
        <v>326</v>
      </c>
    </row>
    <row r="2773" spans="1:1">
      <c r="A2773" s="149" t="s">
        <v>327</v>
      </c>
    </row>
    <row r="2774" spans="1:1">
      <c r="A2774" s="16" t="s">
        <v>175</v>
      </c>
    </row>
    <row r="2775" spans="1:1">
      <c r="A2775" s="16" t="s">
        <v>68</v>
      </c>
    </row>
    <row r="2776" spans="1:1">
      <c r="A2776" s="16" t="s">
        <v>69</v>
      </c>
    </row>
    <row r="2777" spans="1:1">
      <c r="A2777" s="16" t="s">
        <v>189</v>
      </c>
    </row>
    <row r="2778" spans="1:1">
      <c r="A2778" s="63" t="s">
        <v>326</v>
      </c>
    </row>
    <row r="2779" spans="1:1">
      <c r="A2779" s="149" t="s">
        <v>327</v>
      </c>
    </row>
    <row r="2780" spans="1:1">
      <c r="A2780" s="16" t="s">
        <v>175</v>
      </c>
    </row>
    <row r="2781" spans="1:1">
      <c r="A2781" s="16" t="s">
        <v>68</v>
      </c>
    </row>
    <row r="2782" spans="1:1">
      <c r="A2782" s="16" t="s">
        <v>69</v>
      </c>
    </row>
    <row r="2783" spans="1:1">
      <c r="A2783" s="16" t="s">
        <v>189</v>
      </c>
    </row>
    <row r="2784" spans="1:1">
      <c r="A2784" s="63" t="s">
        <v>326</v>
      </c>
    </row>
    <row r="2785" spans="1:1">
      <c r="A2785" s="149" t="s">
        <v>327</v>
      </c>
    </row>
    <row r="2786" spans="1:1">
      <c r="A2786" s="16" t="s">
        <v>175</v>
      </c>
    </row>
    <row r="2787" spans="1:1">
      <c r="A2787" s="16" t="s">
        <v>68</v>
      </c>
    </row>
    <row r="2788" spans="1:1">
      <c r="A2788" s="16" t="s">
        <v>69</v>
      </c>
    </row>
    <row r="2789" spans="1:1">
      <c r="A2789" s="16" t="s">
        <v>189</v>
      </c>
    </row>
    <row r="2790" spans="1:1">
      <c r="A2790" s="63" t="s">
        <v>326</v>
      </c>
    </row>
    <row r="2791" spans="1:1">
      <c r="A2791" s="149" t="s">
        <v>327</v>
      </c>
    </row>
    <row r="2792" spans="1:1">
      <c r="A2792" s="16" t="s">
        <v>175</v>
      </c>
    </row>
    <row r="2793" spans="1:1">
      <c r="A2793" s="16" t="s">
        <v>68</v>
      </c>
    </row>
    <row r="2794" spans="1:1">
      <c r="A2794" s="16" t="s">
        <v>69</v>
      </c>
    </row>
    <row r="2795" spans="1:1">
      <c r="A2795" s="16" t="s">
        <v>189</v>
      </c>
    </row>
    <row r="2796" spans="1:1">
      <c r="A2796" s="63" t="s">
        <v>326</v>
      </c>
    </row>
    <row r="2797" spans="1:1">
      <c r="A2797" s="149" t="s">
        <v>327</v>
      </c>
    </row>
    <row r="2798" spans="1:1">
      <c r="A2798" s="16" t="s">
        <v>175</v>
      </c>
    </row>
    <row r="2799" spans="1:1">
      <c r="A2799" s="16" t="s">
        <v>68</v>
      </c>
    </row>
    <row r="2800" spans="1:1">
      <c r="A2800" s="16" t="s">
        <v>69</v>
      </c>
    </row>
    <row r="2801" spans="1:1">
      <c r="A2801" s="16" t="s">
        <v>189</v>
      </c>
    </row>
    <row r="2802" spans="1:1">
      <c r="A2802" s="63" t="s">
        <v>326</v>
      </c>
    </row>
    <row r="2803" spans="1:1">
      <c r="A2803" s="149" t="s">
        <v>327</v>
      </c>
    </row>
    <row r="2804" spans="1:1">
      <c r="A2804" s="16" t="s">
        <v>175</v>
      </c>
    </row>
    <row r="2805" spans="1:1">
      <c r="A2805" s="16" t="s">
        <v>68</v>
      </c>
    </row>
    <row r="2806" spans="1:1">
      <c r="A2806" s="16" t="s">
        <v>69</v>
      </c>
    </row>
    <row r="2807" spans="1:1">
      <c r="A2807" s="16" t="s">
        <v>189</v>
      </c>
    </row>
    <row r="2808" spans="1:1">
      <c r="A2808" s="63" t="s">
        <v>326</v>
      </c>
    </row>
    <row r="2809" spans="1:1">
      <c r="A2809" s="149" t="s">
        <v>327</v>
      </c>
    </row>
    <row r="2810" spans="1:1">
      <c r="A2810" s="16" t="s">
        <v>175</v>
      </c>
    </row>
    <row r="2811" spans="1:1">
      <c r="A2811" s="16" t="s">
        <v>68</v>
      </c>
    </row>
    <row r="2812" spans="1:1">
      <c r="A2812" s="16" t="s">
        <v>69</v>
      </c>
    </row>
    <row r="2813" spans="1:1">
      <c r="A2813" s="16" t="s">
        <v>189</v>
      </c>
    </row>
    <row r="2814" spans="1:1">
      <c r="A2814" s="63" t="s">
        <v>326</v>
      </c>
    </row>
    <row r="2815" spans="1:1">
      <c r="A2815" s="149" t="s">
        <v>327</v>
      </c>
    </row>
    <row r="2816" spans="1:1">
      <c r="A2816" s="16" t="s">
        <v>175</v>
      </c>
    </row>
    <row r="2817" spans="1:1">
      <c r="A2817" s="16" t="s">
        <v>68</v>
      </c>
    </row>
    <row r="2818" spans="1:1">
      <c r="A2818" s="16" t="s">
        <v>69</v>
      </c>
    </row>
    <row r="2819" spans="1:1">
      <c r="A2819" s="16" t="s">
        <v>189</v>
      </c>
    </row>
    <row r="2820" spans="1:1">
      <c r="A2820" s="63" t="s">
        <v>326</v>
      </c>
    </row>
    <row r="2821" spans="1:1">
      <c r="A2821" s="149" t="s">
        <v>327</v>
      </c>
    </row>
    <row r="2822" spans="1:1">
      <c r="A2822" s="16" t="s">
        <v>175</v>
      </c>
    </row>
    <row r="2823" spans="1:1">
      <c r="A2823" s="16" t="s">
        <v>68</v>
      </c>
    </row>
    <row r="2824" spans="1:1">
      <c r="A2824" s="16" t="s">
        <v>69</v>
      </c>
    </row>
    <row r="2825" spans="1:1">
      <c r="A2825" s="16" t="s">
        <v>189</v>
      </c>
    </row>
    <row r="2826" spans="1:1">
      <c r="A2826" s="63" t="s">
        <v>326</v>
      </c>
    </row>
    <row r="2827" spans="1:1">
      <c r="A2827" s="149" t="s">
        <v>327</v>
      </c>
    </row>
    <row r="2828" spans="1:1">
      <c r="A2828" s="16" t="s">
        <v>175</v>
      </c>
    </row>
    <row r="2829" spans="1:1">
      <c r="A2829" s="16" t="s">
        <v>68</v>
      </c>
    </row>
    <row r="2830" spans="1:1">
      <c r="A2830" s="16" t="s">
        <v>69</v>
      </c>
    </row>
    <row r="2831" spans="1:1">
      <c r="A2831" s="16" t="s">
        <v>189</v>
      </c>
    </row>
    <row r="2832" spans="1:1">
      <c r="A2832" s="63" t="s">
        <v>326</v>
      </c>
    </row>
    <row r="2833" spans="1:1">
      <c r="A2833" s="149" t="s">
        <v>327</v>
      </c>
    </row>
    <row r="2834" spans="1:1">
      <c r="A2834" s="16" t="s">
        <v>175</v>
      </c>
    </row>
    <row r="2835" spans="1:1">
      <c r="A2835" s="16" t="s">
        <v>68</v>
      </c>
    </row>
    <row r="2836" spans="1:1">
      <c r="A2836" s="16" t="s">
        <v>69</v>
      </c>
    </row>
    <row r="2837" spans="1:1">
      <c r="A2837" s="16" t="s">
        <v>189</v>
      </c>
    </row>
    <row r="2838" spans="1:1">
      <c r="A2838" s="63" t="s">
        <v>326</v>
      </c>
    </row>
    <row r="2839" spans="1:1">
      <c r="A2839" s="149" t="s">
        <v>327</v>
      </c>
    </row>
    <row r="2840" spans="1:1">
      <c r="A2840" s="16" t="s">
        <v>175</v>
      </c>
    </row>
    <row r="2841" spans="1:1">
      <c r="A2841" s="16" t="s">
        <v>68</v>
      </c>
    </row>
    <row r="2842" spans="1:1">
      <c r="A2842" s="16" t="s">
        <v>69</v>
      </c>
    </row>
    <row r="2843" spans="1:1">
      <c r="A2843" s="16" t="s">
        <v>189</v>
      </c>
    </row>
    <row r="2844" spans="1:1">
      <c r="A2844" s="63" t="s">
        <v>326</v>
      </c>
    </row>
    <row r="2845" spans="1:1">
      <c r="A2845" s="149" t="s">
        <v>327</v>
      </c>
    </row>
    <row r="2846" spans="1:1">
      <c r="A2846" s="16" t="s">
        <v>175</v>
      </c>
    </row>
    <row r="2847" spans="1:1">
      <c r="A2847" s="16" t="s">
        <v>68</v>
      </c>
    </row>
    <row r="2848" spans="1:1">
      <c r="A2848" s="16" t="s">
        <v>69</v>
      </c>
    </row>
    <row r="2849" spans="1:1">
      <c r="A2849" s="16" t="s">
        <v>189</v>
      </c>
    </row>
    <row r="2850" spans="1:1">
      <c r="A2850" s="63" t="s">
        <v>326</v>
      </c>
    </row>
    <row r="2851" spans="1:1">
      <c r="A2851" s="149" t="s">
        <v>327</v>
      </c>
    </row>
    <row r="2852" spans="1:1">
      <c r="A2852" s="16" t="s">
        <v>175</v>
      </c>
    </row>
    <row r="2853" spans="1:1">
      <c r="A2853" s="16" t="s">
        <v>68</v>
      </c>
    </row>
    <row r="2854" spans="1:1">
      <c r="A2854" s="16" t="s">
        <v>69</v>
      </c>
    </row>
    <row r="2855" spans="1:1">
      <c r="A2855" s="16" t="s">
        <v>189</v>
      </c>
    </row>
    <row r="2856" spans="1:1">
      <c r="A2856" s="63" t="s">
        <v>326</v>
      </c>
    </row>
    <row r="2857" spans="1:1">
      <c r="A2857" s="149" t="s">
        <v>327</v>
      </c>
    </row>
    <row r="2858" spans="1:1">
      <c r="A2858" s="16" t="s">
        <v>175</v>
      </c>
    </row>
    <row r="2859" spans="1:1">
      <c r="A2859" s="16" t="s">
        <v>68</v>
      </c>
    </row>
    <row r="2860" spans="1:1">
      <c r="A2860" s="16" t="s">
        <v>69</v>
      </c>
    </row>
    <row r="2861" spans="1:1">
      <c r="A2861" s="16" t="s">
        <v>189</v>
      </c>
    </row>
    <row r="2862" spans="1:1">
      <c r="A2862" s="63" t="s">
        <v>326</v>
      </c>
    </row>
    <row r="2863" spans="1:1">
      <c r="A2863" s="149" t="s">
        <v>327</v>
      </c>
    </row>
    <row r="2864" spans="1:1">
      <c r="A2864" s="16" t="s">
        <v>175</v>
      </c>
    </row>
    <row r="2865" spans="1:1">
      <c r="A2865" s="16" t="s">
        <v>68</v>
      </c>
    </row>
    <row r="2866" spans="1:1">
      <c r="A2866" s="16" t="s">
        <v>69</v>
      </c>
    </row>
    <row r="2867" spans="1:1">
      <c r="A2867" s="16" t="s">
        <v>189</v>
      </c>
    </row>
    <row r="2868" spans="1:1">
      <c r="A2868" s="63" t="s">
        <v>326</v>
      </c>
    </row>
    <row r="2869" spans="1:1">
      <c r="A2869" s="149" t="s">
        <v>327</v>
      </c>
    </row>
    <row r="2870" spans="1:1">
      <c r="A2870" s="16" t="s">
        <v>175</v>
      </c>
    </row>
    <row r="2871" spans="1:1">
      <c r="A2871" s="16" t="s">
        <v>68</v>
      </c>
    </row>
    <row r="2872" spans="1:1">
      <c r="A2872" s="16" t="s">
        <v>69</v>
      </c>
    </row>
    <row r="2873" spans="1:1">
      <c r="A2873" s="16" t="s">
        <v>189</v>
      </c>
    </row>
    <row r="2874" spans="1:1">
      <c r="A2874" s="63" t="s">
        <v>326</v>
      </c>
    </row>
    <row r="2875" spans="1:1">
      <c r="A2875" s="149" t="s">
        <v>327</v>
      </c>
    </row>
    <row r="2876" spans="1:1">
      <c r="A2876" s="16" t="s">
        <v>175</v>
      </c>
    </row>
    <row r="2877" spans="1:1">
      <c r="A2877" s="16" t="s">
        <v>68</v>
      </c>
    </row>
    <row r="2878" spans="1:1">
      <c r="A2878" s="16" t="s">
        <v>69</v>
      </c>
    </row>
    <row r="2879" spans="1:1">
      <c r="A2879" s="16" t="s">
        <v>189</v>
      </c>
    </row>
    <row r="2880" spans="1:1">
      <c r="A2880" s="63" t="s">
        <v>326</v>
      </c>
    </row>
    <row r="2881" spans="1:1">
      <c r="A2881" s="149" t="s">
        <v>327</v>
      </c>
    </row>
    <row r="2882" spans="1:1">
      <c r="A2882" s="16" t="s">
        <v>175</v>
      </c>
    </row>
    <row r="2883" spans="1:1">
      <c r="A2883" s="16" t="s">
        <v>68</v>
      </c>
    </row>
    <row r="2884" spans="1:1">
      <c r="A2884" s="16" t="s">
        <v>69</v>
      </c>
    </row>
    <row r="2885" spans="1:1">
      <c r="A2885" s="16" t="s">
        <v>189</v>
      </c>
    </row>
    <row r="2886" spans="1:1">
      <c r="A2886" s="63" t="s">
        <v>326</v>
      </c>
    </row>
    <row r="2887" spans="1:1">
      <c r="A2887" s="149" t="s">
        <v>327</v>
      </c>
    </row>
    <row r="2888" spans="1:1">
      <c r="A2888" s="16" t="s">
        <v>175</v>
      </c>
    </row>
    <row r="2889" spans="1:1">
      <c r="A2889" s="16" t="s">
        <v>68</v>
      </c>
    </row>
    <row r="2890" spans="1:1">
      <c r="A2890" s="16" t="s">
        <v>69</v>
      </c>
    </row>
    <row r="2891" spans="1:1">
      <c r="A2891" s="16" t="s">
        <v>189</v>
      </c>
    </row>
    <row r="2892" spans="1:1">
      <c r="A2892" s="63" t="s">
        <v>326</v>
      </c>
    </row>
    <row r="2893" spans="1:1">
      <c r="A2893" s="149" t="s">
        <v>327</v>
      </c>
    </row>
    <row r="2894" spans="1:1">
      <c r="A2894" s="16" t="s">
        <v>175</v>
      </c>
    </row>
    <row r="2895" spans="1:1">
      <c r="A2895" s="16" t="s">
        <v>68</v>
      </c>
    </row>
    <row r="2896" spans="1:1">
      <c r="A2896" s="16" t="s">
        <v>69</v>
      </c>
    </row>
    <row r="2897" spans="1:1">
      <c r="A2897" s="16" t="s">
        <v>189</v>
      </c>
    </row>
    <row r="2898" spans="1:1">
      <c r="A2898" s="63" t="s">
        <v>326</v>
      </c>
    </row>
    <row r="2899" spans="1:1">
      <c r="A2899" s="149" t="s">
        <v>327</v>
      </c>
    </row>
    <row r="2900" spans="1:1">
      <c r="A2900" s="16" t="s">
        <v>175</v>
      </c>
    </row>
    <row r="2901" spans="1:1">
      <c r="A2901" s="16" t="s">
        <v>68</v>
      </c>
    </row>
    <row r="2902" spans="1:1">
      <c r="A2902" s="16" t="s">
        <v>69</v>
      </c>
    </row>
    <row r="2903" spans="1:1">
      <c r="A2903" s="16" t="s">
        <v>189</v>
      </c>
    </row>
    <row r="2904" spans="1:1">
      <c r="A2904" s="63" t="s">
        <v>326</v>
      </c>
    </row>
    <row r="2905" spans="1:1">
      <c r="A2905" s="149" t="s">
        <v>327</v>
      </c>
    </row>
    <row r="2906" spans="1:1">
      <c r="A2906" s="16" t="s">
        <v>175</v>
      </c>
    </row>
    <row r="2907" spans="1:1">
      <c r="A2907" s="16" t="s">
        <v>68</v>
      </c>
    </row>
    <row r="2908" spans="1:1">
      <c r="A2908" s="16" t="s">
        <v>69</v>
      </c>
    </row>
    <row r="2909" spans="1:1">
      <c r="A2909" s="16" t="s">
        <v>189</v>
      </c>
    </row>
    <row r="2910" spans="1:1">
      <c r="A2910" s="63" t="s">
        <v>326</v>
      </c>
    </row>
    <row r="2911" spans="1:1">
      <c r="A2911" s="149" t="s">
        <v>327</v>
      </c>
    </row>
    <row r="2912" spans="1:1">
      <c r="A2912" s="16" t="s">
        <v>175</v>
      </c>
    </row>
    <row r="2913" spans="1:1">
      <c r="A2913" s="16" t="s">
        <v>68</v>
      </c>
    </row>
    <row r="2914" spans="1:1">
      <c r="A2914" s="16" t="s">
        <v>69</v>
      </c>
    </row>
    <row r="2915" spans="1:1">
      <c r="A2915" s="16" t="s">
        <v>189</v>
      </c>
    </row>
    <row r="2916" spans="1:1">
      <c r="A2916" s="63" t="s">
        <v>326</v>
      </c>
    </row>
    <row r="2917" spans="1:1">
      <c r="A2917" s="149" t="s">
        <v>327</v>
      </c>
    </row>
    <row r="2918" spans="1:1">
      <c r="A2918" s="16" t="s">
        <v>175</v>
      </c>
    </row>
    <row r="2919" spans="1:1">
      <c r="A2919" s="16" t="s">
        <v>68</v>
      </c>
    </row>
    <row r="2920" spans="1:1">
      <c r="A2920" s="16" t="s">
        <v>69</v>
      </c>
    </row>
    <row r="2921" spans="1:1">
      <c r="A2921" s="16" t="s">
        <v>189</v>
      </c>
    </row>
    <row r="2922" spans="1:1">
      <c r="A2922" s="63" t="s">
        <v>326</v>
      </c>
    </row>
    <row r="2923" spans="1:1">
      <c r="A2923" s="149" t="s">
        <v>327</v>
      </c>
    </row>
    <row r="2924" spans="1:1">
      <c r="A2924" s="16" t="s">
        <v>175</v>
      </c>
    </row>
    <row r="2925" spans="1:1">
      <c r="A2925" s="16" t="s">
        <v>68</v>
      </c>
    </row>
    <row r="2926" spans="1:1">
      <c r="A2926" s="16" t="s">
        <v>69</v>
      </c>
    </row>
    <row r="2927" spans="1:1">
      <c r="A2927" s="16" t="s">
        <v>189</v>
      </c>
    </row>
    <row r="2928" spans="1:1">
      <c r="A2928" s="63" t="s">
        <v>326</v>
      </c>
    </row>
    <row r="2929" spans="1:1">
      <c r="A2929" s="149" t="s">
        <v>327</v>
      </c>
    </row>
    <row r="2930" spans="1:1">
      <c r="A2930" s="16" t="s">
        <v>175</v>
      </c>
    </row>
    <row r="2931" spans="1:1">
      <c r="A2931" s="16" t="s">
        <v>68</v>
      </c>
    </row>
    <row r="2932" spans="1:1">
      <c r="A2932" s="16" t="s">
        <v>69</v>
      </c>
    </row>
    <row r="2933" spans="1:1">
      <c r="A2933" s="16" t="s">
        <v>189</v>
      </c>
    </row>
    <row r="2934" spans="1:1">
      <c r="A2934" s="63" t="s">
        <v>326</v>
      </c>
    </row>
    <row r="2935" spans="1:1">
      <c r="A2935" s="149" t="s">
        <v>327</v>
      </c>
    </row>
    <row r="2936" spans="1:1">
      <c r="A2936" s="16" t="s">
        <v>175</v>
      </c>
    </row>
    <row r="2937" spans="1:1">
      <c r="A2937" s="16" t="s">
        <v>68</v>
      </c>
    </row>
    <row r="2938" spans="1:1">
      <c r="A2938" s="16" t="s">
        <v>69</v>
      </c>
    </row>
    <row r="2939" spans="1:1">
      <c r="A2939" s="16" t="s">
        <v>189</v>
      </c>
    </row>
    <row r="2940" spans="1:1">
      <c r="A2940" s="63" t="s">
        <v>326</v>
      </c>
    </row>
    <row r="2941" spans="1:1">
      <c r="A2941" s="149" t="s">
        <v>327</v>
      </c>
    </row>
    <row r="2942" spans="1:1">
      <c r="A2942" s="16" t="s">
        <v>175</v>
      </c>
    </row>
    <row r="2943" spans="1:1">
      <c r="A2943" s="16" t="s">
        <v>68</v>
      </c>
    </row>
    <row r="2944" spans="1:1">
      <c r="A2944" s="16" t="s">
        <v>69</v>
      </c>
    </row>
    <row r="2945" spans="1:1">
      <c r="A2945" s="16" t="s">
        <v>189</v>
      </c>
    </row>
    <row r="2946" spans="1:1">
      <c r="A2946" s="63" t="s">
        <v>326</v>
      </c>
    </row>
    <row r="2947" spans="1:1">
      <c r="A2947" s="149" t="s">
        <v>327</v>
      </c>
    </row>
    <row r="2948" spans="1:1">
      <c r="A2948" s="16" t="s">
        <v>175</v>
      </c>
    </row>
    <row r="2949" spans="1:1">
      <c r="A2949" s="16" t="s">
        <v>68</v>
      </c>
    </row>
    <row r="2950" spans="1:1">
      <c r="A2950" s="16" t="s">
        <v>69</v>
      </c>
    </row>
    <row r="2951" spans="1:1">
      <c r="A2951" s="16" t="s">
        <v>189</v>
      </c>
    </row>
    <row r="2952" spans="1:1">
      <c r="A2952" s="63" t="s">
        <v>326</v>
      </c>
    </row>
    <row r="2953" spans="1:1">
      <c r="A2953" s="149" t="s">
        <v>327</v>
      </c>
    </row>
    <row r="2954" spans="1:1">
      <c r="A2954" s="16" t="s">
        <v>175</v>
      </c>
    </row>
    <row r="2955" spans="1:1">
      <c r="A2955" s="16" t="s">
        <v>68</v>
      </c>
    </row>
    <row r="2956" spans="1:1">
      <c r="A2956" s="16" t="s">
        <v>69</v>
      </c>
    </row>
    <row r="2957" spans="1:1">
      <c r="A2957" s="16" t="s">
        <v>189</v>
      </c>
    </row>
    <row r="2958" spans="1:1">
      <c r="A2958" s="63" t="s">
        <v>326</v>
      </c>
    </row>
    <row r="2959" spans="1:1">
      <c r="A2959" s="149" t="s">
        <v>327</v>
      </c>
    </row>
    <row r="2960" spans="1:1">
      <c r="A2960" s="16" t="s">
        <v>175</v>
      </c>
    </row>
    <row r="2961" spans="1:1">
      <c r="A2961" s="16" t="s">
        <v>68</v>
      </c>
    </row>
    <row r="2962" spans="1:1">
      <c r="A2962" s="16" t="s">
        <v>69</v>
      </c>
    </row>
    <row r="2963" spans="1:1">
      <c r="A2963" s="16" t="s">
        <v>189</v>
      </c>
    </row>
    <row r="2964" spans="1:1">
      <c r="A2964" s="63" t="s">
        <v>326</v>
      </c>
    </row>
    <row r="2965" spans="1:1">
      <c r="A2965" s="149" t="s">
        <v>327</v>
      </c>
    </row>
    <row r="2966" spans="1:1">
      <c r="A2966" s="16" t="s">
        <v>175</v>
      </c>
    </row>
    <row r="2967" spans="1:1">
      <c r="A2967" s="16" t="s">
        <v>68</v>
      </c>
    </row>
    <row r="2968" spans="1:1">
      <c r="A2968" s="16" t="s">
        <v>69</v>
      </c>
    </row>
    <row r="2969" spans="1:1">
      <c r="A2969" s="16" t="s">
        <v>189</v>
      </c>
    </row>
    <row r="2970" spans="1:1">
      <c r="A2970" s="63" t="s">
        <v>326</v>
      </c>
    </row>
    <row r="2971" spans="1:1">
      <c r="A2971" s="149" t="s">
        <v>327</v>
      </c>
    </row>
    <row r="2972" spans="1:1">
      <c r="A2972" s="16" t="s">
        <v>175</v>
      </c>
    </row>
    <row r="2973" spans="1:1">
      <c r="A2973" s="16" t="s">
        <v>68</v>
      </c>
    </row>
    <row r="2974" spans="1:1">
      <c r="A2974" s="16" t="s">
        <v>69</v>
      </c>
    </row>
    <row r="2975" spans="1:1">
      <c r="A2975" s="16" t="s">
        <v>189</v>
      </c>
    </row>
    <row r="2976" spans="1:1">
      <c r="A2976" s="63" t="s">
        <v>326</v>
      </c>
    </row>
    <row r="2977" spans="1:1">
      <c r="A2977" s="149" t="s">
        <v>327</v>
      </c>
    </row>
    <row r="2978" spans="1:1">
      <c r="A2978" s="16" t="s">
        <v>175</v>
      </c>
    </row>
    <row r="2979" spans="1:1">
      <c r="A2979" s="16" t="s">
        <v>68</v>
      </c>
    </row>
    <row r="2980" spans="1:1">
      <c r="A2980" s="16" t="s">
        <v>69</v>
      </c>
    </row>
    <row r="2981" spans="1:1">
      <c r="A2981" s="16" t="s">
        <v>189</v>
      </c>
    </row>
    <row r="2982" spans="1:1">
      <c r="A2982" s="63" t="s">
        <v>326</v>
      </c>
    </row>
    <row r="2983" spans="1:1">
      <c r="A2983" s="149" t="s">
        <v>327</v>
      </c>
    </row>
    <row r="2984" spans="1:1">
      <c r="A2984" s="16" t="s">
        <v>175</v>
      </c>
    </row>
    <row r="2985" spans="1:1">
      <c r="A2985" s="16" t="s">
        <v>68</v>
      </c>
    </row>
    <row r="2986" spans="1:1">
      <c r="A2986" s="16" t="s">
        <v>69</v>
      </c>
    </row>
    <row r="2987" spans="1:1">
      <c r="A2987" s="16" t="s">
        <v>189</v>
      </c>
    </row>
    <row r="2988" spans="1:1">
      <c r="A2988" s="63" t="s">
        <v>326</v>
      </c>
    </row>
    <row r="2989" spans="1:1">
      <c r="A2989" s="149" t="s">
        <v>327</v>
      </c>
    </row>
    <row r="2990" spans="1:1">
      <c r="A2990" s="16" t="s">
        <v>175</v>
      </c>
    </row>
    <row r="2991" spans="1:1">
      <c r="A2991" s="16" t="s">
        <v>68</v>
      </c>
    </row>
    <row r="2992" spans="1:1">
      <c r="A2992" s="16" t="s">
        <v>69</v>
      </c>
    </row>
    <row r="2993" spans="1:1">
      <c r="A2993" s="16" t="s">
        <v>189</v>
      </c>
    </row>
    <row r="2994" spans="1:1">
      <c r="A2994" s="63" t="s">
        <v>326</v>
      </c>
    </row>
    <row r="2995" spans="1:1">
      <c r="A2995" s="149" t="s">
        <v>327</v>
      </c>
    </row>
    <row r="2996" spans="1:1">
      <c r="A2996" s="16" t="s">
        <v>175</v>
      </c>
    </row>
    <row r="2997" spans="1:1">
      <c r="A2997" s="16" t="s">
        <v>68</v>
      </c>
    </row>
    <row r="2998" spans="1:1">
      <c r="A2998" s="16" t="s">
        <v>69</v>
      </c>
    </row>
    <row r="2999" spans="1:1">
      <c r="A2999" s="16" t="s">
        <v>189</v>
      </c>
    </row>
    <row r="3000" spans="1:1">
      <c r="A3000" s="63" t="s">
        <v>326</v>
      </c>
    </row>
    <row r="3001" spans="1:1">
      <c r="A3001" s="149" t="s">
        <v>327</v>
      </c>
    </row>
    <row r="3002" spans="1:1">
      <c r="A3002" s="16" t="s">
        <v>175</v>
      </c>
    </row>
    <row r="3003" spans="1:1">
      <c r="A3003" s="16" t="s">
        <v>68</v>
      </c>
    </row>
    <row r="3004" spans="1:1">
      <c r="A3004" s="16" t="s">
        <v>69</v>
      </c>
    </row>
    <row r="3005" spans="1:1">
      <c r="A3005" s="16" t="s">
        <v>189</v>
      </c>
    </row>
    <row r="3006" spans="1:1">
      <c r="A3006" s="63" t="s">
        <v>326</v>
      </c>
    </row>
    <row r="3007" spans="1:1">
      <c r="A3007" s="149" t="s">
        <v>327</v>
      </c>
    </row>
    <row r="3008" spans="1:1">
      <c r="A3008" s="16" t="s">
        <v>175</v>
      </c>
    </row>
    <row r="3009" spans="1:1">
      <c r="A3009" s="16" t="s">
        <v>68</v>
      </c>
    </row>
    <row r="3010" spans="1:1">
      <c r="A3010" s="16" t="s">
        <v>69</v>
      </c>
    </row>
    <row r="3011" spans="1:1">
      <c r="A3011" s="16" t="s">
        <v>189</v>
      </c>
    </row>
    <row r="3012" spans="1:1">
      <c r="A3012" s="63" t="s">
        <v>326</v>
      </c>
    </row>
    <row r="3013" spans="1:1">
      <c r="A3013" s="149" t="s">
        <v>327</v>
      </c>
    </row>
    <row r="3014" spans="1:1">
      <c r="A3014" s="16" t="s">
        <v>175</v>
      </c>
    </row>
    <row r="3015" spans="1:1">
      <c r="A3015" s="16" t="s">
        <v>68</v>
      </c>
    </row>
    <row r="3016" spans="1:1">
      <c r="A3016" s="16" t="s">
        <v>69</v>
      </c>
    </row>
    <row r="3017" spans="1:1">
      <c r="A3017" s="16" t="s">
        <v>189</v>
      </c>
    </row>
    <row r="3018" spans="1:1">
      <c r="A3018" s="63" t="s">
        <v>326</v>
      </c>
    </row>
    <row r="3019" spans="1:1">
      <c r="A3019" s="149" t="s">
        <v>327</v>
      </c>
    </row>
    <row r="3020" spans="1:1">
      <c r="A3020" s="16" t="s">
        <v>175</v>
      </c>
    </row>
    <row r="3021" spans="1:1">
      <c r="A3021" s="16" t="s">
        <v>68</v>
      </c>
    </row>
    <row r="3022" spans="1:1">
      <c r="A3022" s="16" t="s">
        <v>69</v>
      </c>
    </row>
    <row r="3023" spans="1:1">
      <c r="A3023" s="16" t="s">
        <v>189</v>
      </c>
    </row>
    <row r="3024" spans="1:1">
      <c r="A3024" s="63" t="s">
        <v>326</v>
      </c>
    </row>
    <row r="3025" spans="1:1">
      <c r="A3025" s="149" t="s">
        <v>327</v>
      </c>
    </row>
    <row r="3026" spans="1:1">
      <c r="A3026" s="16" t="s">
        <v>175</v>
      </c>
    </row>
    <row r="3027" spans="1:1">
      <c r="A3027" s="16" t="s">
        <v>68</v>
      </c>
    </row>
    <row r="3028" spans="1:1">
      <c r="A3028" s="16" t="s">
        <v>69</v>
      </c>
    </row>
    <row r="3029" spans="1:1">
      <c r="A3029" s="16" t="s">
        <v>189</v>
      </c>
    </row>
    <row r="3030" spans="1:1">
      <c r="A3030" s="63" t="s">
        <v>326</v>
      </c>
    </row>
    <row r="3031" spans="1:1">
      <c r="A3031" s="149" t="s">
        <v>327</v>
      </c>
    </row>
    <row r="3032" spans="1:1">
      <c r="A3032" s="16" t="s">
        <v>175</v>
      </c>
    </row>
    <row r="3033" spans="1:1">
      <c r="A3033" s="16" t="s">
        <v>68</v>
      </c>
    </row>
    <row r="3034" spans="1:1">
      <c r="A3034" s="16" t="s">
        <v>69</v>
      </c>
    </row>
    <row r="3035" spans="1:1">
      <c r="A3035" s="16" t="s">
        <v>189</v>
      </c>
    </row>
    <row r="3036" spans="1:1">
      <c r="A3036" s="63" t="s">
        <v>326</v>
      </c>
    </row>
    <row r="3037" spans="1:1">
      <c r="A3037" s="149" t="s">
        <v>327</v>
      </c>
    </row>
    <row r="3038" spans="1:1">
      <c r="A3038" s="16" t="s">
        <v>175</v>
      </c>
    </row>
    <row r="3039" spans="1:1">
      <c r="A3039" s="16" t="s">
        <v>68</v>
      </c>
    </row>
    <row r="3040" spans="1:1">
      <c r="A3040" s="16" t="s">
        <v>69</v>
      </c>
    </row>
    <row r="3041" spans="1:1">
      <c r="A3041" s="16" t="s">
        <v>189</v>
      </c>
    </row>
    <row r="3042" spans="1:1">
      <c r="A3042" s="63" t="s">
        <v>326</v>
      </c>
    </row>
    <row r="3043" spans="1:1">
      <c r="A3043" s="149" t="s">
        <v>327</v>
      </c>
    </row>
    <row r="3044" spans="1:1">
      <c r="A3044" s="16" t="s">
        <v>175</v>
      </c>
    </row>
    <row r="3045" spans="1:1">
      <c r="A3045" s="16" t="s">
        <v>68</v>
      </c>
    </row>
    <row r="3046" spans="1:1">
      <c r="A3046" s="16" t="s">
        <v>69</v>
      </c>
    </row>
    <row r="3047" spans="1:1">
      <c r="A3047" s="16" t="s">
        <v>189</v>
      </c>
    </row>
    <row r="3048" spans="1:1">
      <c r="A3048" s="63" t="s">
        <v>326</v>
      </c>
    </row>
    <row r="3049" spans="1:1">
      <c r="A3049" s="149" t="s">
        <v>327</v>
      </c>
    </row>
    <row r="3050" spans="1:1">
      <c r="A3050" s="16" t="s">
        <v>175</v>
      </c>
    </row>
    <row r="3051" spans="1:1">
      <c r="A3051" s="16" t="s">
        <v>68</v>
      </c>
    </row>
    <row r="3052" spans="1:1">
      <c r="A3052" s="16" t="s">
        <v>69</v>
      </c>
    </row>
    <row r="3053" spans="1:1">
      <c r="A3053" s="16" t="s">
        <v>189</v>
      </c>
    </row>
    <row r="3054" spans="1:1">
      <c r="A3054" s="63" t="s">
        <v>326</v>
      </c>
    </row>
    <row r="3055" spans="1:1">
      <c r="A3055" s="149" t="s">
        <v>327</v>
      </c>
    </row>
    <row r="3056" spans="1:1">
      <c r="A3056" s="16" t="s">
        <v>175</v>
      </c>
    </row>
    <row r="3057" spans="1:1">
      <c r="A3057" s="16" t="s">
        <v>68</v>
      </c>
    </row>
    <row r="3058" spans="1:1">
      <c r="A3058" s="16" t="s">
        <v>69</v>
      </c>
    </row>
    <row r="3059" spans="1:1">
      <c r="A3059" s="16" t="s">
        <v>189</v>
      </c>
    </row>
    <row r="3060" spans="1:1">
      <c r="A3060" s="63" t="s">
        <v>326</v>
      </c>
    </row>
    <row r="3061" spans="1:1">
      <c r="A3061" s="149" t="s">
        <v>327</v>
      </c>
    </row>
    <row r="3062" spans="1:1">
      <c r="A3062" s="16" t="s">
        <v>175</v>
      </c>
    </row>
    <row r="3063" spans="1:1">
      <c r="A3063" s="16" t="s">
        <v>68</v>
      </c>
    </row>
    <row r="3064" spans="1:1">
      <c r="A3064" s="16" t="s">
        <v>69</v>
      </c>
    </row>
    <row r="3065" spans="1:1">
      <c r="A3065" s="16" t="s">
        <v>189</v>
      </c>
    </row>
    <row r="3066" spans="1:1">
      <c r="A3066" s="63" t="s">
        <v>326</v>
      </c>
    </row>
    <row r="3067" spans="1:1">
      <c r="A3067" s="149" t="s">
        <v>327</v>
      </c>
    </row>
    <row r="3068" spans="1:1">
      <c r="A3068" s="16" t="s">
        <v>175</v>
      </c>
    </row>
    <row r="3069" spans="1:1">
      <c r="A3069" s="16" t="s">
        <v>68</v>
      </c>
    </row>
    <row r="3070" spans="1:1">
      <c r="A3070" s="16" t="s">
        <v>69</v>
      </c>
    </row>
    <row r="3071" spans="1:1">
      <c r="A3071" s="16" t="s">
        <v>189</v>
      </c>
    </row>
    <row r="3072" spans="1:1">
      <c r="A3072" s="63" t="s">
        <v>326</v>
      </c>
    </row>
    <row r="3073" spans="1:1">
      <c r="A3073" s="149" t="s">
        <v>327</v>
      </c>
    </row>
    <row r="3074" spans="1:1">
      <c r="A3074" s="16" t="s">
        <v>175</v>
      </c>
    </row>
    <row r="3075" spans="1:1">
      <c r="A3075" s="16" t="s">
        <v>68</v>
      </c>
    </row>
    <row r="3076" spans="1:1">
      <c r="A3076" s="16" t="s">
        <v>69</v>
      </c>
    </row>
    <row r="3077" spans="1:1">
      <c r="A3077" s="16" t="s">
        <v>189</v>
      </c>
    </row>
    <row r="3078" spans="1:1">
      <c r="A3078" s="63" t="s">
        <v>326</v>
      </c>
    </row>
    <row r="3079" spans="1:1">
      <c r="A3079" s="149" t="s">
        <v>327</v>
      </c>
    </row>
    <row r="3080" spans="1:1">
      <c r="A3080" s="16" t="s">
        <v>175</v>
      </c>
    </row>
    <row r="3081" spans="1:1">
      <c r="A3081" s="16" t="s">
        <v>68</v>
      </c>
    </row>
    <row r="3082" spans="1:1">
      <c r="A3082" s="16" t="s">
        <v>69</v>
      </c>
    </row>
    <row r="3083" spans="1:1">
      <c r="A3083" s="16" t="s">
        <v>189</v>
      </c>
    </row>
    <row r="3084" spans="1:1">
      <c r="A3084" s="63" t="s">
        <v>326</v>
      </c>
    </row>
    <row r="3085" spans="1:1">
      <c r="A3085" s="149" t="s">
        <v>327</v>
      </c>
    </row>
    <row r="3086" spans="1:1">
      <c r="A3086" s="16" t="s">
        <v>175</v>
      </c>
    </row>
    <row r="3087" spans="1:1">
      <c r="A3087" s="16" t="s">
        <v>68</v>
      </c>
    </row>
    <row r="3088" spans="1:1">
      <c r="A3088" s="16" t="s">
        <v>69</v>
      </c>
    </row>
    <row r="3089" spans="1:1">
      <c r="A3089" s="16" t="s">
        <v>189</v>
      </c>
    </row>
    <row r="3090" spans="1:1">
      <c r="A3090" s="63" t="s">
        <v>326</v>
      </c>
    </row>
    <row r="3091" spans="1:1">
      <c r="A3091" s="149" t="s">
        <v>327</v>
      </c>
    </row>
    <row r="3092" spans="1:1">
      <c r="A3092" s="16" t="s">
        <v>175</v>
      </c>
    </row>
    <row r="3093" spans="1:1">
      <c r="A3093" s="16" t="s">
        <v>68</v>
      </c>
    </row>
    <row r="3094" spans="1:1">
      <c r="A3094" s="16" t="s">
        <v>69</v>
      </c>
    </row>
    <row r="3095" spans="1:1">
      <c r="A3095" s="16" t="s">
        <v>189</v>
      </c>
    </row>
    <row r="3096" spans="1:1">
      <c r="A3096" s="63" t="s">
        <v>326</v>
      </c>
    </row>
    <row r="3097" spans="1:1">
      <c r="A3097" s="149" t="s">
        <v>327</v>
      </c>
    </row>
    <row r="3098" spans="1:1">
      <c r="A3098" s="16" t="s">
        <v>175</v>
      </c>
    </row>
    <row r="3099" spans="1:1">
      <c r="A3099" s="16" t="s">
        <v>68</v>
      </c>
    </row>
    <row r="3100" spans="1:1">
      <c r="A3100" s="16" t="s">
        <v>69</v>
      </c>
    </row>
    <row r="3101" spans="1:1">
      <c r="A3101" s="16" t="s">
        <v>189</v>
      </c>
    </row>
    <row r="3102" spans="1:1">
      <c r="A3102" s="63" t="s">
        <v>326</v>
      </c>
    </row>
    <row r="3103" spans="1:1">
      <c r="A3103" s="149" t="s">
        <v>327</v>
      </c>
    </row>
    <row r="3104" spans="1:1">
      <c r="A3104" s="16" t="s">
        <v>175</v>
      </c>
    </row>
    <row r="3105" spans="1:1">
      <c r="A3105" s="16" t="s">
        <v>68</v>
      </c>
    </row>
    <row r="3106" spans="1:1">
      <c r="A3106" s="16" t="s">
        <v>69</v>
      </c>
    </row>
    <row r="3107" spans="1:1">
      <c r="A3107" s="16" t="s">
        <v>189</v>
      </c>
    </row>
    <row r="3108" spans="1:1">
      <c r="A3108" s="63" t="s">
        <v>326</v>
      </c>
    </row>
    <row r="3109" spans="1:1">
      <c r="A3109" s="149" t="s">
        <v>327</v>
      </c>
    </row>
    <row r="3110" spans="1:1">
      <c r="A3110" s="16" t="s">
        <v>175</v>
      </c>
    </row>
    <row r="3111" spans="1:1">
      <c r="A3111" s="16" t="s">
        <v>68</v>
      </c>
    </row>
    <row r="3112" spans="1:1">
      <c r="A3112" s="16" t="s">
        <v>69</v>
      </c>
    </row>
    <row r="3113" spans="1:1">
      <c r="A3113" s="16" t="s">
        <v>189</v>
      </c>
    </row>
    <row r="3114" spans="1:1">
      <c r="A3114" s="63" t="s">
        <v>326</v>
      </c>
    </row>
    <row r="3115" spans="1:1">
      <c r="A3115" s="149" t="s">
        <v>327</v>
      </c>
    </row>
    <row r="3116" spans="1:1">
      <c r="A3116" s="16" t="s">
        <v>175</v>
      </c>
    </row>
    <row r="3117" spans="1:1">
      <c r="A3117" s="16" t="s">
        <v>68</v>
      </c>
    </row>
    <row r="3118" spans="1:1">
      <c r="A3118" s="16" t="s">
        <v>69</v>
      </c>
    </row>
    <row r="3119" spans="1:1">
      <c r="A3119" s="16" t="s">
        <v>189</v>
      </c>
    </row>
    <row r="3120" spans="1:1">
      <c r="A3120" s="63" t="s">
        <v>326</v>
      </c>
    </row>
    <row r="3121" spans="1:1">
      <c r="A3121" s="149" t="s">
        <v>327</v>
      </c>
    </row>
    <row r="3122" spans="1:1">
      <c r="A3122" s="16" t="s">
        <v>175</v>
      </c>
    </row>
    <row r="3123" spans="1:1">
      <c r="A3123" s="16" t="s">
        <v>68</v>
      </c>
    </row>
    <row r="3124" spans="1:1">
      <c r="A3124" s="16" t="s">
        <v>69</v>
      </c>
    </row>
    <row r="3125" spans="1:1">
      <c r="A3125" s="16" t="s">
        <v>189</v>
      </c>
    </row>
    <row r="3126" spans="1:1">
      <c r="A3126" s="63" t="s">
        <v>326</v>
      </c>
    </row>
    <row r="3127" spans="1:1">
      <c r="A3127" s="149" t="s">
        <v>327</v>
      </c>
    </row>
    <row r="3128" spans="1:1">
      <c r="A3128" s="16" t="s">
        <v>175</v>
      </c>
    </row>
    <row r="3129" spans="1:1">
      <c r="A3129" s="16" t="s">
        <v>68</v>
      </c>
    </row>
    <row r="3130" spans="1:1">
      <c r="A3130" s="16" t="s">
        <v>69</v>
      </c>
    </row>
    <row r="3131" spans="1:1">
      <c r="A3131" s="16" t="s">
        <v>189</v>
      </c>
    </row>
    <row r="3132" spans="1:1">
      <c r="A3132" s="63" t="s">
        <v>326</v>
      </c>
    </row>
    <row r="3133" spans="1:1">
      <c r="A3133" s="149" t="s">
        <v>327</v>
      </c>
    </row>
    <row r="3134" spans="1:1">
      <c r="A3134" s="16" t="s">
        <v>175</v>
      </c>
    </row>
    <row r="3135" spans="1:1">
      <c r="A3135" s="16" t="s">
        <v>68</v>
      </c>
    </row>
    <row r="3136" spans="1:1">
      <c r="A3136" s="16" t="s">
        <v>69</v>
      </c>
    </row>
    <row r="3137" spans="1:1">
      <c r="A3137" s="16" t="s">
        <v>189</v>
      </c>
    </row>
    <row r="3138" spans="1:1">
      <c r="A3138" s="63" t="s">
        <v>326</v>
      </c>
    </row>
    <row r="3139" spans="1:1">
      <c r="A3139" s="149" t="s">
        <v>327</v>
      </c>
    </row>
    <row r="3140" spans="1:1">
      <c r="A3140" s="16" t="s">
        <v>175</v>
      </c>
    </row>
    <row r="3141" spans="1:1">
      <c r="A3141" s="16" t="s">
        <v>68</v>
      </c>
    </row>
    <row r="3142" spans="1:1">
      <c r="A3142" s="16" t="s">
        <v>69</v>
      </c>
    </row>
    <row r="3143" spans="1:1">
      <c r="A3143" s="16" t="s">
        <v>189</v>
      </c>
    </row>
    <row r="3144" spans="1:1">
      <c r="A3144" s="63" t="s">
        <v>326</v>
      </c>
    </row>
    <row r="3145" spans="1:1">
      <c r="A3145" s="149" t="s">
        <v>327</v>
      </c>
    </row>
    <row r="3146" spans="1:1">
      <c r="A3146" s="16" t="s">
        <v>175</v>
      </c>
    </row>
    <row r="3147" spans="1:1">
      <c r="A3147" s="16" t="s">
        <v>68</v>
      </c>
    </row>
    <row r="3148" spans="1:1">
      <c r="A3148" s="16" t="s">
        <v>69</v>
      </c>
    </row>
    <row r="3149" spans="1:1">
      <c r="A3149" s="16" t="s">
        <v>189</v>
      </c>
    </row>
    <row r="3150" spans="1:1">
      <c r="A3150" s="63" t="s">
        <v>326</v>
      </c>
    </row>
    <row r="3151" spans="1:1">
      <c r="A3151" s="149" t="s">
        <v>327</v>
      </c>
    </row>
    <row r="3152" spans="1:1">
      <c r="A3152" s="16" t="s">
        <v>175</v>
      </c>
    </row>
    <row r="3153" spans="1:1">
      <c r="A3153" s="16" t="s">
        <v>68</v>
      </c>
    </row>
    <row r="3154" spans="1:1">
      <c r="A3154" s="16" t="s">
        <v>69</v>
      </c>
    </row>
    <row r="3155" spans="1:1">
      <c r="A3155" s="16" t="s">
        <v>189</v>
      </c>
    </row>
    <row r="3156" spans="1:1">
      <c r="A3156" s="63" t="s">
        <v>326</v>
      </c>
    </row>
    <row r="3157" spans="1:1">
      <c r="A3157" s="149" t="s">
        <v>327</v>
      </c>
    </row>
    <row r="3158" spans="1:1">
      <c r="A3158" s="16" t="s">
        <v>175</v>
      </c>
    </row>
    <row r="3159" spans="1:1">
      <c r="A3159" s="16" t="s">
        <v>68</v>
      </c>
    </row>
    <row r="3160" spans="1:1">
      <c r="A3160" s="16" t="s">
        <v>69</v>
      </c>
    </row>
    <row r="3161" spans="1:1">
      <c r="A3161" s="16" t="s">
        <v>189</v>
      </c>
    </row>
    <row r="3162" spans="1:1">
      <c r="A3162" s="63" t="s">
        <v>326</v>
      </c>
    </row>
    <row r="3163" spans="1:1">
      <c r="A3163" s="149" t="s">
        <v>327</v>
      </c>
    </row>
    <row r="3164" spans="1:1">
      <c r="A3164" s="16" t="s">
        <v>175</v>
      </c>
    </row>
    <row r="3165" spans="1:1">
      <c r="A3165" s="16" t="s">
        <v>68</v>
      </c>
    </row>
    <row r="3166" spans="1:1">
      <c r="A3166" s="16" t="s">
        <v>69</v>
      </c>
    </row>
    <row r="3167" spans="1:1">
      <c r="A3167" s="16" t="s">
        <v>189</v>
      </c>
    </row>
    <row r="3168" spans="1:1">
      <c r="A3168" s="63" t="s">
        <v>326</v>
      </c>
    </row>
    <row r="3169" spans="1:1">
      <c r="A3169" s="149" t="s">
        <v>327</v>
      </c>
    </row>
    <row r="3170" spans="1:1">
      <c r="A3170" s="16" t="s">
        <v>175</v>
      </c>
    </row>
    <row r="3171" spans="1:1">
      <c r="A3171" s="16" t="s">
        <v>68</v>
      </c>
    </row>
    <row r="3172" spans="1:1">
      <c r="A3172" s="16" t="s">
        <v>69</v>
      </c>
    </row>
    <row r="3173" spans="1:1">
      <c r="A3173" s="16" t="s">
        <v>189</v>
      </c>
    </row>
    <row r="3174" spans="1:1">
      <c r="A3174" s="63" t="s">
        <v>326</v>
      </c>
    </row>
    <row r="3175" spans="1:1">
      <c r="A3175" s="149" t="s">
        <v>327</v>
      </c>
    </row>
    <row r="3176" spans="1:1">
      <c r="A3176" s="16" t="s">
        <v>175</v>
      </c>
    </row>
    <row r="3177" spans="1:1">
      <c r="A3177" s="16" t="s">
        <v>68</v>
      </c>
    </row>
    <row r="3178" spans="1:1">
      <c r="A3178" s="16" t="s">
        <v>69</v>
      </c>
    </row>
    <row r="3179" spans="1:1">
      <c r="A3179" s="16" t="s">
        <v>189</v>
      </c>
    </row>
    <row r="3180" spans="1:1">
      <c r="A3180" s="63" t="s">
        <v>326</v>
      </c>
    </row>
    <row r="3181" spans="1:1">
      <c r="A3181" s="149" t="s">
        <v>327</v>
      </c>
    </row>
    <row r="3182" spans="1:1">
      <c r="A3182" s="16" t="s">
        <v>175</v>
      </c>
    </row>
    <row r="3183" spans="1:1">
      <c r="A3183" s="16" t="s">
        <v>68</v>
      </c>
    </row>
    <row r="3184" spans="1:1">
      <c r="A3184" s="16" t="s">
        <v>69</v>
      </c>
    </row>
    <row r="3185" spans="1:1">
      <c r="A3185" s="16" t="s">
        <v>189</v>
      </c>
    </row>
    <row r="3186" spans="1:1">
      <c r="A3186" s="63" t="s">
        <v>326</v>
      </c>
    </row>
    <row r="3187" spans="1:1">
      <c r="A3187" s="149" t="s">
        <v>327</v>
      </c>
    </row>
    <row r="3188" spans="1:1">
      <c r="A3188" s="16" t="s">
        <v>175</v>
      </c>
    </row>
    <row r="3189" spans="1:1">
      <c r="A3189" s="16" t="s">
        <v>68</v>
      </c>
    </row>
    <row r="3190" spans="1:1">
      <c r="A3190" s="16" t="s">
        <v>69</v>
      </c>
    </row>
    <row r="3191" spans="1:1">
      <c r="A3191" s="16" t="s">
        <v>189</v>
      </c>
    </row>
    <row r="3192" spans="1:1">
      <c r="A3192" s="63" t="s">
        <v>326</v>
      </c>
    </row>
    <row r="3193" spans="1:1">
      <c r="A3193" s="149" t="s">
        <v>327</v>
      </c>
    </row>
    <row r="3194" spans="1:1">
      <c r="A3194" s="16" t="s">
        <v>175</v>
      </c>
    </row>
    <row r="3195" spans="1:1">
      <c r="A3195" s="16" t="s">
        <v>68</v>
      </c>
    </row>
    <row r="3196" spans="1:1">
      <c r="A3196" s="16" t="s">
        <v>69</v>
      </c>
    </row>
    <row r="3197" spans="1:1">
      <c r="A3197" s="16" t="s">
        <v>189</v>
      </c>
    </row>
    <row r="3198" spans="1:1">
      <c r="A3198" s="63" t="s">
        <v>326</v>
      </c>
    </row>
    <row r="3199" spans="1:1">
      <c r="A3199" s="149" t="s">
        <v>327</v>
      </c>
    </row>
    <row r="3200" spans="1:1">
      <c r="A3200" s="16" t="s">
        <v>175</v>
      </c>
    </row>
    <row r="3201" spans="1:1">
      <c r="A3201" s="16" t="s">
        <v>68</v>
      </c>
    </row>
    <row r="3202" spans="1:1">
      <c r="A3202" s="16" t="s">
        <v>69</v>
      </c>
    </row>
    <row r="3203" spans="1:1">
      <c r="A3203" s="16" t="s">
        <v>189</v>
      </c>
    </row>
    <row r="3204" spans="1:1">
      <c r="A3204" s="63" t="s">
        <v>326</v>
      </c>
    </row>
    <row r="3205" spans="1:1">
      <c r="A3205" s="149" t="s">
        <v>327</v>
      </c>
    </row>
    <row r="3206" spans="1:1">
      <c r="A3206" s="16" t="s">
        <v>175</v>
      </c>
    </row>
    <row r="3207" spans="1:1">
      <c r="A3207" s="16" t="s">
        <v>68</v>
      </c>
    </row>
    <row r="3208" spans="1:1">
      <c r="A3208" s="16" t="s">
        <v>69</v>
      </c>
    </row>
    <row r="3209" spans="1:1">
      <c r="A3209" s="16" t="s">
        <v>189</v>
      </c>
    </row>
    <row r="3210" spans="1:1">
      <c r="A3210" s="63" t="s">
        <v>326</v>
      </c>
    </row>
    <row r="3211" spans="1:1">
      <c r="A3211" s="149" t="s">
        <v>327</v>
      </c>
    </row>
    <row r="3212" spans="1:1">
      <c r="A3212" s="16" t="s">
        <v>175</v>
      </c>
    </row>
    <row r="3213" spans="1:1">
      <c r="A3213" s="16" t="s">
        <v>68</v>
      </c>
    </row>
    <row r="3214" spans="1:1">
      <c r="A3214" s="16" t="s">
        <v>69</v>
      </c>
    </row>
    <row r="3215" spans="1:1">
      <c r="A3215" s="16" t="s">
        <v>189</v>
      </c>
    </row>
    <row r="3216" spans="1:1">
      <c r="A3216" s="63" t="s">
        <v>326</v>
      </c>
    </row>
    <row r="3217" spans="1:1">
      <c r="A3217" s="149" t="s">
        <v>327</v>
      </c>
    </row>
    <row r="3218" spans="1:1">
      <c r="A3218" s="16" t="s">
        <v>175</v>
      </c>
    </row>
    <row r="3219" spans="1:1">
      <c r="A3219" s="16" t="s">
        <v>68</v>
      </c>
    </row>
    <row r="3220" spans="1:1">
      <c r="A3220" s="16" t="s">
        <v>69</v>
      </c>
    </row>
    <row r="3221" spans="1:1">
      <c r="A3221" s="16" t="s">
        <v>189</v>
      </c>
    </row>
    <row r="3222" spans="1:1">
      <c r="A3222" s="63" t="s">
        <v>326</v>
      </c>
    </row>
    <row r="3223" spans="1:1">
      <c r="A3223" s="149" t="s">
        <v>327</v>
      </c>
    </row>
    <row r="3224" spans="1:1">
      <c r="A3224" s="16" t="s">
        <v>175</v>
      </c>
    </row>
    <row r="3225" spans="1:1">
      <c r="A3225" s="16" t="s">
        <v>68</v>
      </c>
    </row>
    <row r="3226" spans="1:1">
      <c r="A3226" s="16" t="s">
        <v>69</v>
      </c>
    </row>
    <row r="3227" spans="1:1">
      <c r="A3227" s="16" t="s">
        <v>189</v>
      </c>
    </row>
    <row r="3228" spans="1:1">
      <c r="A3228" s="63" t="s">
        <v>326</v>
      </c>
    </row>
    <row r="3229" spans="1:1">
      <c r="A3229" s="149" t="s">
        <v>327</v>
      </c>
    </row>
    <row r="3230" spans="1:1">
      <c r="A3230" s="16" t="s">
        <v>175</v>
      </c>
    </row>
    <row r="3231" spans="1:1">
      <c r="A3231" s="16" t="s">
        <v>68</v>
      </c>
    </row>
    <row r="3232" spans="1:1">
      <c r="A3232" s="16" t="s">
        <v>69</v>
      </c>
    </row>
    <row r="3233" spans="1:1">
      <c r="A3233" s="16" t="s">
        <v>189</v>
      </c>
    </row>
    <row r="3234" spans="1:1">
      <c r="A3234" s="63" t="s">
        <v>326</v>
      </c>
    </row>
    <row r="3235" spans="1:1">
      <c r="A3235" s="149" t="s">
        <v>327</v>
      </c>
    </row>
    <row r="3236" spans="1:1">
      <c r="A3236" s="16" t="s">
        <v>175</v>
      </c>
    </row>
    <row r="3237" spans="1:1">
      <c r="A3237" s="16" t="s">
        <v>68</v>
      </c>
    </row>
    <row r="3238" spans="1:1">
      <c r="A3238" s="16" t="s">
        <v>69</v>
      </c>
    </row>
    <row r="3239" spans="1:1">
      <c r="A3239" s="16" t="s">
        <v>189</v>
      </c>
    </row>
    <row r="3240" spans="1:1">
      <c r="A3240" s="63" t="s">
        <v>326</v>
      </c>
    </row>
    <row r="3241" spans="1:1">
      <c r="A3241" s="149" t="s">
        <v>327</v>
      </c>
    </row>
    <row r="3242" spans="1:1">
      <c r="A3242" s="16" t="s">
        <v>175</v>
      </c>
    </row>
    <row r="3243" spans="1:1">
      <c r="A3243" s="16" t="s">
        <v>68</v>
      </c>
    </row>
    <row r="3244" spans="1:1">
      <c r="A3244" s="16" t="s">
        <v>69</v>
      </c>
    </row>
    <row r="3245" spans="1:1">
      <c r="A3245" s="16" t="s">
        <v>189</v>
      </c>
    </row>
    <row r="3246" spans="1:1">
      <c r="A3246" s="63" t="s">
        <v>326</v>
      </c>
    </row>
    <row r="3247" spans="1:1">
      <c r="A3247" s="149" t="s">
        <v>327</v>
      </c>
    </row>
    <row r="3248" spans="1:1">
      <c r="A3248" s="16" t="s">
        <v>175</v>
      </c>
    </row>
    <row r="3249" spans="1:1">
      <c r="A3249" s="16" t="s">
        <v>68</v>
      </c>
    </row>
    <row r="3250" spans="1:1">
      <c r="A3250" s="16" t="s">
        <v>69</v>
      </c>
    </row>
    <row r="3251" spans="1:1">
      <c r="A3251" s="16" t="s">
        <v>189</v>
      </c>
    </row>
    <row r="3252" spans="1:1">
      <c r="A3252" s="63" t="s">
        <v>326</v>
      </c>
    </row>
    <row r="3253" spans="1:1">
      <c r="A3253" s="149" t="s">
        <v>327</v>
      </c>
    </row>
    <row r="3254" spans="1:1">
      <c r="A3254" s="16" t="s">
        <v>175</v>
      </c>
    </row>
    <row r="3255" spans="1:1">
      <c r="A3255" s="16" t="s">
        <v>68</v>
      </c>
    </row>
    <row r="3256" spans="1:1">
      <c r="A3256" s="16" t="s">
        <v>69</v>
      </c>
    </row>
    <row r="3257" spans="1:1">
      <c r="A3257" s="16" t="s">
        <v>189</v>
      </c>
    </row>
    <row r="3258" spans="1:1">
      <c r="A3258" s="63" t="s">
        <v>326</v>
      </c>
    </row>
    <row r="3259" spans="1:1">
      <c r="A3259" s="149" t="s">
        <v>327</v>
      </c>
    </row>
    <row r="3260" spans="1:1">
      <c r="A3260" s="16" t="s">
        <v>175</v>
      </c>
    </row>
    <row r="3261" spans="1:1">
      <c r="A3261" s="16" t="s">
        <v>68</v>
      </c>
    </row>
    <row r="3262" spans="1:1">
      <c r="A3262" s="16" t="s">
        <v>69</v>
      </c>
    </row>
    <row r="3263" spans="1:1">
      <c r="A3263" s="16" t="s">
        <v>189</v>
      </c>
    </row>
    <row r="3264" spans="1:1">
      <c r="A3264" s="63" t="s">
        <v>326</v>
      </c>
    </row>
    <row r="3265" spans="1:1">
      <c r="A3265" s="149" t="s">
        <v>327</v>
      </c>
    </row>
    <row r="3266" spans="1:1">
      <c r="A3266" s="16" t="s">
        <v>175</v>
      </c>
    </row>
    <row r="3267" spans="1:1">
      <c r="A3267" s="16" t="s">
        <v>68</v>
      </c>
    </row>
    <row r="3268" spans="1:1">
      <c r="A3268" s="16" t="s">
        <v>69</v>
      </c>
    </row>
    <row r="3269" spans="1:1">
      <c r="A3269" s="16" t="s">
        <v>189</v>
      </c>
    </row>
    <row r="3270" spans="1:1">
      <c r="A3270" s="63" t="s">
        <v>326</v>
      </c>
    </row>
    <row r="3271" spans="1:1">
      <c r="A3271" s="149" t="s">
        <v>327</v>
      </c>
    </row>
    <row r="3272" spans="1:1">
      <c r="A3272" s="16" t="s">
        <v>175</v>
      </c>
    </row>
    <row r="3273" spans="1:1">
      <c r="A3273" s="16" t="s">
        <v>68</v>
      </c>
    </row>
    <row r="3274" spans="1:1">
      <c r="A3274" s="16" t="s">
        <v>69</v>
      </c>
    </row>
    <row r="3275" spans="1:1">
      <c r="A3275" s="16" t="s">
        <v>189</v>
      </c>
    </row>
    <row r="3276" spans="1:1">
      <c r="A3276" s="63" t="s">
        <v>326</v>
      </c>
    </row>
    <row r="3277" spans="1:1">
      <c r="A3277" s="149" t="s">
        <v>327</v>
      </c>
    </row>
    <row r="3278" spans="1:1">
      <c r="A3278" s="16" t="s">
        <v>175</v>
      </c>
    </row>
    <row r="3279" spans="1:1">
      <c r="A3279" s="16" t="s">
        <v>68</v>
      </c>
    </row>
    <row r="3280" spans="1:1">
      <c r="A3280" s="16" t="s">
        <v>69</v>
      </c>
    </row>
    <row r="3281" spans="1:1">
      <c r="A3281" s="16" t="s">
        <v>189</v>
      </c>
    </row>
    <row r="3282" spans="1:1">
      <c r="A3282" s="63" t="s">
        <v>326</v>
      </c>
    </row>
    <row r="3283" spans="1:1">
      <c r="A3283" s="149" t="s">
        <v>327</v>
      </c>
    </row>
    <row r="3284" spans="1:1">
      <c r="A3284" s="16" t="s">
        <v>175</v>
      </c>
    </row>
    <row r="3285" spans="1:1">
      <c r="A3285" s="16" t="s">
        <v>68</v>
      </c>
    </row>
    <row r="3286" spans="1:1">
      <c r="A3286" s="16" t="s">
        <v>69</v>
      </c>
    </row>
    <row r="3287" spans="1:1">
      <c r="A3287" s="16" t="s">
        <v>189</v>
      </c>
    </row>
    <row r="3288" spans="1:1">
      <c r="A3288" s="63" t="s">
        <v>326</v>
      </c>
    </row>
    <row r="3289" spans="1:1">
      <c r="A3289" s="149" t="s">
        <v>327</v>
      </c>
    </row>
    <row r="3290" spans="1:1">
      <c r="A3290" s="16" t="s">
        <v>175</v>
      </c>
    </row>
    <row r="3291" spans="1:1">
      <c r="A3291" s="16" t="s">
        <v>68</v>
      </c>
    </row>
    <row r="3292" spans="1:1">
      <c r="A3292" s="16" t="s">
        <v>69</v>
      </c>
    </row>
    <row r="3293" spans="1:1">
      <c r="A3293" s="16" t="s">
        <v>189</v>
      </c>
    </row>
    <row r="3294" spans="1:1">
      <c r="A3294" s="63" t="s">
        <v>326</v>
      </c>
    </row>
    <row r="3295" spans="1:1">
      <c r="A3295" s="149" t="s">
        <v>327</v>
      </c>
    </row>
    <row r="3296" spans="1:1">
      <c r="A3296" s="16" t="s">
        <v>175</v>
      </c>
    </row>
    <row r="3297" spans="1:1">
      <c r="A3297" s="16" t="s">
        <v>68</v>
      </c>
    </row>
    <row r="3298" spans="1:1">
      <c r="A3298" s="16" t="s">
        <v>69</v>
      </c>
    </row>
    <row r="3299" spans="1:1">
      <c r="A3299" s="16" t="s">
        <v>189</v>
      </c>
    </row>
    <row r="3300" spans="1:1">
      <c r="A3300" s="63" t="s">
        <v>326</v>
      </c>
    </row>
    <row r="3301" spans="1:1">
      <c r="A3301" s="149" t="s">
        <v>327</v>
      </c>
    </row>
    <row r="3302" spans="1:1">
      <c r="A3302" s="16" t="s">
        <v>175</v>
      </c>
    </row>
    <row r="3303" spans="1:1">
      <c r="A3303" s="16" t="s">
        <v>68</v>
      </c>
    </row>
    <row r="3304" spans="1:1">
      <c r="A3304" s="16" t="s">
        <v>69</v>
      </c>
    </row>
    <row r="3305" spans="1:1">
      <c r="A3305" s="16" t="s">
        <v>189</v>
      </c>
    </row>
    <row r="3306" spans="1:1">
      <c r="A3306" s="63" t="s">
        <v>326</v>
      </c>
    </row>
    <row r="3307" spans="1:1">
      <c r="A3307" s="149" t="s">
        <v>327</v>
      </c>
    </row>
    <row r="3308" spans="1:1">
      <c r="A3308" s="16" t="s">
        <v>175</v>
      </c>
    </row>
    <row r="3309" spans="1:1">
      <c r="A3309" s="16" t="s">
        <v>68</v>
      </c>
    </row>
    <row r="3310" spans="1:1">
      <c r="A3310" s="16" t="s">
        <v>69</v>
      </c>
    </row>
    <row r="3311" spans="1:1">
      <c r="A3311" s="16" t="s">
        <v>189</v>
      </c>
    </row>
    <row r="3312" spans="1:1">
      <c r="A3312" s="63" t="s">
        <v>326</v>
      </c>
    </row>
    <row r="3313" spans="1:1">
      <c r="A3313" s="149" t="s">
        <v>327</v>
      </c>
    </row>
    <row r="3314" spans="1:1">
      <c r="A3314" s="16" t="s">
        <v>175</v>
      </c>
    </row>
    <row r="3315" spans="1:1">
      <c r="A3315" s="16" t="s">
        <v>68</v>
      </c>
    </row>
    <row r="3316" spans="1:1">
      <c r="A3316" s="16" t="s">
        <v>69</v>
      </c>
    </row>
    <row r="3317" spans="1:1">
      <c r="A3317" s="16" t="s">
        <v>189</v>
      </c>
    </row>
    <row r="3318" spans="1:1">
      <c r="A3318" s="63" t="s">
        <v>326</v>
      </c>
    </row>
    <row r="3319" spans="1:1">
      <c r="A3319" s="149" t="s">
        <v>327</v>
      </c>
    </row>
    <row r="3320" spans="1:1">
      <c r="A3320" s="16" t="s">
        <v>175</v>
      </c>
    </row>
    <row r="3321" spans="1:1">
      <c r="A3321" s="16" t="s">
        <v>68</v>
      </c>
    </row>
    <row r="3322" spans="1:1">
      <c r="A3322" s="16" t="s">
        <v>69</v>
      </c>
    </row>
    <row r="3323" spans="1:1">
      <c r="A3323" s="16" t="s">
        <v>189</v>
      </c>
    </row>
    <row r="3324" spans="1:1">
      <c r="A3324" s="63" t="s">
        <v>326</v>
      </c>
    </row>
    <row r="3325" spans="1:1">
      <c r="A3325" s="149" t="s">
        <v>327</v>
      </c>
    </row>
    <row r="3326" spans="1:1">
      <c r="A3326" s="16" t="s">
        <v>175</v>
      </c>
    </row>
    <row r="3327" spans="1:1">
      <c r="A3327" s="16" t="s">
        <v>68</v>
      </c>
    </row>
    <row r="3328" spans="1:1">
      <c r="A3328" s="16" t="s">
        <v>69</v>
      </c>
    </row>
    <row r="3329" spans="1:1">
      <c r="A3329" s="16" t="s">
        <v>189</v>
      </c>
    </row>
    <row r="3330" spans="1:1">
      <c r="A3330" s="63" t="s">
        <v>326</v>
      </c>
    </row>
    <row r="3331" spans="1:1">
      <c r="A3331" s="149" t="s">
        <v>327</v>
      </c>
    </row>
    <row r="3332" spans="1:1">
      <c r="A3332" s="16" t="s">
        <v>175</v>
      </c>
    </row>
    <row r="3333" spans="1:1">
      <c r="A3333" s="16" t="s">
        <v>68</v>
      </c>
    </row>
    <row r="3334" spans="1:1">
      <c r="A3334" s="16" t="s">
        <v>69</v>
      </c>
    </row>
    <row r="3335" spans="1:1">
      <c r="A3335" s="16" t="s">
        <v>189</v>
      </c>
    </row>
    <row r="3336" spans="1:1">
      <c r="A3336" s="63" t="s">
        <v>326</v>
      </c>
    </row>
    <row r="3337" spans="1:1">
      <c r="A3337" s="149" t="s">
        <v>327</v>
      </c>
    </row>
    <row r="3338" spans="1:1">
      <c r="A3338" s="16" t="s">
        <v>175</v>
      </c>
    </row>
    <row r="3339" spans="1:1">
      <c r="A3339" s="16" t="s">
        <v>68</v>
      </c>
    </row>
    <row r="3340" spans="1:1">
      <c r="A3340" s="16" t="s">
        <v>69</v>
      </c>
    </row>
    <row r="3341" spans="1:1">
      <c r="A3341" s="16" t="s">
        <v>189</v>
      </c>
    </row>
    <row r="3342" spans="1:1">
      <c r="A3342" s="63" t="s">
        <v>326</v>
      </c>
    </row>
    <row r="3343" spans="1:1">
      <c r="A3343" s="149" t="s">
        <v>327</v>
      </c>
    </row>
    <row r="3344" spans="1:1">
      <c r="A3344" s="16" t="s">
        <v>175</v>
      </c>
    </row>
    <row r="3345" spans="1:1">
      <c r="A3345" s="16" t="s">
        <v>68</v>
      </c>
    </row>
    <row r="3346" spans="1:1">
      <c r="A3346" s="16" t="s">
        <v>69</v>
      </c>
    </row>
    <row r="3347" spans="1:1">
      <c r="A3347" s="16" t="s">
        <v>189</v>
      </c>
    </row>
    <row r="3348" spans="1:1">
      <c r="A3348" s="63" t="s">
        <v>326</v>
      </c>
    </row>
    <row r="3349" spans="1:1">
      <c r="A3349" s="149" t="s">
        <v>327</v>
      </c>
    </row>
    <row r="3350" spans="1:1">
      <c r="A3350" s="16" t="s">
        <v>175</v>
      </c>
    </row>
    <row r="3351" spans="1:1">
      <c r="A3351" s="16" t="s">
        <v>68</v>
      </c>
    </row>
    <row r="3352" spans="1:1">
      <c r="A3352" s="16" t="s">
        <v>69</v>
      </c>
    </row>
    <row r="3353" spans="1:1">
      <c r="A3353" s="16" t="s">
        <v>189</v>
      </c>
    </row>
    <row r="3354" spans="1:1">
      <c r="A3354" s="63" t="s">
        <v>326</v>
      </c>
    </row>
    <row r="3355" spans="1:1">
      <c r="A3355" s="149" t="s">
        <v>327</v>
      </c>
    </row>
    <row r="3356" spans="1:1">
      <c r="A3356" s="16" t="s">
        <v>175</v>
      </c>
    </row>
    <row r="3357" spans="1:1">
      <c r="A3357" s="16" t="s">
        <v>68</v>
      </c>
    </row>
    <row r="3358" spans="1:1">
      <c r="A3358" s="16" t="s">
        <v>69</v>
      </c>
    </row>
    <row r="3359" spans="1:1">
      <c r="A3359" s="16" t="s">
        <v>189</v>
      </c>
    </row>
    <row r="3360" spans="1:1">
      <c r="A3360" s="63" t="s">
        <v>326</v>
      </c>
    </row>
    <row r="3361" spans="1:1">
      <c r="A3361" s="149" t="s">
        <v>327</v>
      </c>
    </row>
    <row r="3362" spans="1:1">
      <c r="A3362" s="16" t="s">
        <v>175</v>
      </c>
    </row>
    <row r="3363" spans="1:1">
      <c r="A3363" s="16" t="s">
        <v>68</v>
      </c>
    </row>
    <row r="3364" spans="1:1">
      <c r="A3364" s="16" t="s">
        <v>69</v>
      </c>
    </row>
    <row r="3365" spans="1:1">
      <c r="A3365" s="16" t="s">
        <v>189</v>
      </c>
    </row>
    <row r="3366" spans="1:1">
      <c r="A3366" s="63" t="s">
        <v>326</v>
      </c>
    </row>
    <row r="3367" spans="1:1">
      <c r="A3367" s="149" t="s">
        <v>327</v>
      </c>
    </row>
    <row r="3368" spans="1:1">
      <c r="A3368" s="16" t="s">
        <v>175</v>
      </c>
    </row>
    <row r="3369" spans="1:1">
      <c r="A3369" s="16" t="s">
        <v>68</v>
      </c>
    </row>
    <row r="3370" spans="1:1">
      <c r="A3370" s="16" t="s">
        <v>69</v>
      </c>
    </row>
    <row r="3371" spans="1:1">
      <c r="A3371" s="16" t="s">
        <v>189</v>
      </c>
    </row>
    <row r="3372" spans="1:1">
      <c r="A3372" s="63" t="s">
        <v>326</v>
      </c>
    </row>
    <row r="3373" spans="1:1">
      <c r="A3373" s="149" t="s">
        <v>327</v>
      </c>
    </row>
    <row r="3374" spans="1:1">
      <c r="A3374" s="16" t="s">
        <v>175</v>
      </c>
    </row>
    <row r="3375" spans="1:1">
      <c r="A3375" s="16" t="s">
        <v>68</v>
      </c>
    </row>
    <row r="3376" spans="1:1">
      <c r="A3376" s="16" t="s">
        <v>69</v>
      </c>
    </row>
    <row r="3377" spans="1:1">
      <c r="A3377" s="16" t="s">
        <v>189</v>
      </c>
    </row>
    <row r="3378" spans="1:1">
      <c r="A3378" s="63" t="s">
        <v>326</v>
      </c>
    </row>
    <row r="3379" spans="1:1">
      <c r="A3379" s="149" t="s">
        <v>327</v>
      </c>
    </row>
    <row r="3380" spans="1:1">
      <c r="A3380" s="16" t="s">
        <v>175</v>
      </c>
    </row>
    <row r="3381" spans="1:1">
      <c r="A3381" s="16" t="s">
        <v>68</v>
      </c>
    </row>
    <row r="3382" spans="1:1">
      <c r="A3382" s="16" t="s">
        <v>69</v>
      </c>
    </row>
    <row r="3383" spans="1:1">
      <c r="A3383" s="16" t="s">
        <v>189</v>
      </c>
    </row>
    <row r="3384" spans="1:1">
      <c r="A3384" s="63" t="s">
        <v>326</v>
      </c>
    </row>
    <row r="3385" spans="1:1">
      <c r="A3385" s="149" t="s">
        <v>327</v>
      </c>
    </row>
    <row r="3386" spans="1:1">
      <c r="A3386" s="16" t="s">
        <v>175</v>
      </c>
    </row>
    <row r="3387" spans="1:1">
      <c r="A3387" s="16" t="s">
        <v>68</v>
      </c>
    </row>
    <row r="3388" spans="1:1">
      <c r="A3388" s="16" t="s">
        <v>69</v>
      </c>
    </row>
    <row r="3389" spans="1:1">
      <c r="A3389" s="16" t="s">
        <v>189</v>
      </c>
    </row>
    <row r="3390" spans="1:1">
      <c r="A3390" s="63" t="s">
        <v>326</v>
      </c>
    </row>
    <row r="3391" spans="1:1">
      <c r="A3391" s="149" t="s">
        <v>327</v>
      </c>
    </row>
    <row r="3392" spans="1:1">
      <c r="A3392" s="16" t="s">
        <v>175</v>
      </c>
    </row>
    <row r="3393" spans="1:1">
      <c r="A3393" s="16" t="s">
        <v>68</v>
      </c>
    </row>
    <row r="3394" spans="1:1">
      <c r="A3394" s="16" t="s">
        <v>69</v>
      </c>
    </row>
    <row r="3395" spans="1:1">
      <c r="A3395" s="16" t="s">
        <v>189</v>
      </c>
    </row>
    <row r="3396" spans="1:1">
      <c r="A3396" s="63" t="s">
        <v>326</v>
      </c>
    </row>
    <row r="3397" spans="1:1">
      <c r="A3397" s="149" t="s">
        <v>327</v>
      </c>
    </row>
    <row r="3398" spans="1:1">
      <c r="A3398" s="16" t="s">
        <v>175</v>
      </c>
    </row>
    <row r="3399" spans="1:1">
      <c r="A3399" s="16" t="s">
        <v>68</v>
      </c>
    </row>
    <row r="3400" spans="1:1">
      <c r="A3400" s="16" t="s">
        <v>69</v>
      </c>
    </row>
    <row r="3401" spans="1:1">
      <c r="A3401" s="16" t="s">
        <v>189</v>
      </c>
    </row>
    <row r="3402" spans="1:1">
      <c r="A3402" s="63" t="s">
        <v>326</v>
      </c>
    </row>
    <row r="3403" spans="1:1">
      <c r="A3403" s="149" t="s">
        <v>327</v>
      </c>
    </row>
    <row r="3404" spans="1:1">
      <c r="A3404" s="16" t="s">
        <v>175</v>
      </c>
    </row>
    <row r="3405" spans="1:1">
      <c r="A3405" s="16" t="s">
        <v>68</v>
      </c>
    </row>
    <row r="3406" spans="1:1">
      <c r="A3406" s="16" t="s">
        <v>69</v>
      </c>
    </row>
    <row r="3407" spans="1:1">
      <c r="A3407" s="16" t="s">
        <v>189</v>
      </c>
    </row>
    <row r="3408" spans="1:1">
      <c r="A3408" s="63" t="s">
        <v>326</v>
      </c>
    </row>
    <row r="3409" spans="1:1">
      <c r="A3409" s="149" t="s">
        <v>327</v>
      </c>
    </row>
    <row r="3410" spans="1:1">
      <c r="A3410" s="16" t="s">
        <v>175</v>
      </c>
    </row>
    <row r="3411" spans="1:1">
      <c r="A3411" s="16" t="s">
        <v>68</v>
      </c>
    </row>
    <row r="3412" spans="1:1">
      <c r="A3412" s="16" t="s">
        <v>69</v>
      </c>
    </row>
    <row r="3413" spans="1:1">
      <c r="A3413" s="16" t="s">
        <v>189</v>
      </c>
    </row>
    <row r="3414" spans="1:1">
      <c r="A3414" s="63" t="s">
        <v>326</v>
      </c>
    </row>
    <row r="3415" spans="1:1">
      <c r="A3415" s="149" t="s">
        <v>327</v>
      </c>
    </row>
    <row r="3416" spans="1:1">
      <c r="A3416" s="16" t="s">
        <v>175</v>
      </c>
    </row>
    <row r="3417" spans="1:1">
      <c r="A3417" s="16" t="s">
        <v>68</v>
      </c>
    </row>
    <row r="3418" spans="1:1">
      <c r="A3418" s="16" t="s">
        <v>69</v>
      </c>
    </row>
    <row r="3419" spans="1:1">
      <c r="A3419" s="16" t="s">
        <v>189</v>
      </c>
    </row>
    <row r="3420" spans="1:1">
      <c r="A3420" s="63" t="s">
        <v>326</v>
      </c>
    </row>
    <row r="3421" spans="1:1">
      <c r="A3421" s="149" t="s">
        <v>327</v>
      </c>
    </row>
    <row r="3422" spans="1:1">
      <c r="A3422" s="16" t="s">
        <v>175</v>
      </c>
    </row>
    <row r="3423" spans="1:1">
      <c r="A3423" s="16" t="s">
        <v>68</v>
      </c>
    </row>
    <row r="3424" spans="1:1">
      <c r="A3424" s="16" t="s">
        <v>69</v>
      </c>
    </row>
    <row r="3425" spans="1:1">
      <c r="A3425" s="16" t="s">
        <v>189</v>
      </c>
    </row>
    <row r="3426" spans="1:1">
      <c r="A3426" s="63" t="s">
        <v>326</v>
      </c>
    </row>
    <row r="3427" spans="1:1">
      <c r="A3427" s="149" t="s">
        <v>327</v>
      </c>
    </row>
    <row r="3428" spans="1:1">
      <c r="A3428" s="16" t="s">
        <v>175</v>
      </c>
    </row>
    <row r="3429" spans="1:1">
      <c r="A3429" s="16" t="s">
        <v>68</v>
      </c>
    </row>
    <row r="3430" spans="1:1">
      <c r="A3430" s="16" t="s">
        <v>69</v>
      </c>
    </row>
    <row r="3431" spans="1:1">
      <c r="A3431" s="16" t="s">
        <v>189</v>
      </c>
    </row>
    <row r="3432" spans="1:1">
      <c r="A3432" s="63" t="s">
        <v>326</v>
      </c>
    </row>
    <row r="3433" spans="1:1">
      <c r="A3433" s="149" t="s">
        <v>327</v>
      </c>
    </row>
    <row r="3434" spans="1:1">
      <c r="A3434" s="16" t="s">
        <v>175</v>
      </c>
    </row>
    <row r="3435" spans="1:1">
      <c r="A3435" s="16" t="s">
        <v>68</v>
      </c>
    </row>
    <row r="3436" spans="1:1">
      <c r="A3436" s="16" t="s">
        <v>69</v>
      </c>
    </row>
    <row r="3437" spans="1:1">
      <c r="A3437" s="16" t="s">
        <v>189</v>
      </c>
    </row>
    <row r="3438" spans="1:1">
      <c r="A3438" s="63" t="s">
        <v>326</v>
      </c>
    </row>
    <row r="3439" spans="1:1">
      <c r="A3439" s="149" t="s">
        <v>327</v>
      </c>
    </row>
    <row r="3440" spans="1:1">
      <c r="A3440" s="16" t="s">
        <v>175</v>
      </c>
    </row>
    <row r="3441" spans="1:1">
      <c r="A3441" s="16" t="s">
        <v>68</v>
      </c>
    </row>
    <row r="3442" spans="1:1">
      <c r="A3442" s="16" t="s">
        <v>69</v>
      </c>
    </row>
    <row r="3443" spans="1:1">
      <c r="A3443" s="16" t="s">
        <v>189</v>
      </c>
    </row>
    <row r="3444" spans="1:1">
      <c r="A3444" s="63" t="s">
        <v>326</v>
      </c>
    </row>
    <row r="3445" spans="1:1">
      <c r="A3445" s="149" t="s">
        <v>327</v>
      </c>
    </row>
    <row r="3446" spans="1:1">
      <c r="A3446" s="16" t="s">
        <v>175</v>
      </c>
    </row>
    <row r="3447" spans="1:1">
      <c r="A3447" s="16" t="s">
        <v>68</v>
      </c>
    </row>
    <row r="3448" spans="1:1">
      <c r="A3448" s="16" t="s">
        <v>69</v>
      </c>
    </row>
    <row r="3449" spans="1:1">
      <c r="A3449" s="16" t="s">
        <v>189</v>
      </c>
    </row>
    <row r="3450" spans="1:1">
      <c r="A3450" s="63" t="s">
        <v>326</v>
      </c>
    </row>
    <row r="3451" spans="1:1">
      <c r="A3451" s="149" t="s">
        <v>327</v>
      </c>
    </row>
    <row r="3452" spans="1:1">
      <c r="A3452" s="16" t="s">
        <v>175</v>
      </c>
    </row>
    <row r="3453" spans="1:1">
      <c r="A3453" s="16" t="s">
        <v>68</v>
      </c>
    </row>
    <row r="3454" spans="1:1">
      <c r="A3454" s="16" t="s">
        <v>69</v>
      </c>
    </row>
    <row r="3455" spans="1:1">
      <c r="A3455" s="16" t="s">
        <v>189</v>
      </c>
    </row>
    <row r="3456" spans="1:1">
      <c r="A3456" s="63" t="s">
        <v>326</v>
      </c>
    </row>
    <row r="3457" spans="1:1">
      <c r="A3457" s="149" t="s">
        <v>327</v>
      </c>
    </row>
    <row r="3458" spans="1:1">
      <c r="A3458" s="16" t="s">
        <v>175</v>
      </c>
    </row>
    <row r="3459" spans="1:1">
      <c r="A3459" s="16" t="s">
        <v>68</v>
      </c>
    </row>
    <row r="3460" spans="1:1">
      <c r="A3460" s="16" t="s">
        <v>69</v>
      </c>
    </row>
    <row r="3461" spans="1:1">
      <c r="A3461" s="16" t="s">
        <v>189</v>
      </c>
    </row>
    <row r="3462" spans="1:1">
      <c r="A3462" s="63" t="s">
        <v>326</v>
      </c>
    </row>
    <row r="3463" spans="1:1">
      <c r="A3463" s="149" t="s">
        <v>327</v>
      </c>
    </row>
    <row r="3464" spans="1:1">
      <c r="A3464" s="16" t="s">
        <v>175</v>
      </c>
    </row>
    <row r="3465" spans="1:1">
      <c r="A3465" s="16" t="s">
        <v>68</v>
      </c>
    </row>
    <row r="3466" spans="1:1">
      <c r="A3466" s="16" t="s">
        <v>69</v>
      </c>
    </row>
    <row r="3467" spans="1:1">
      <c r="A3467" s="16" t="s">
        <v>189</v>
      </c>
    </row>
    <row r="3468" spans="1:1">
      <c r="A3468" s="63" t="s">
        <v>326</v>
      </c>
    </row>
    <row r="3469" spans="1:1">
      <c r="A3469" s="149" t="s">
        <v>327</v>
      </c>
    </row>
    <row r="3470" spans="1:1">
      <c r="A3470" s="16" t="s">
        <v>175</v>
      </c>
    </row>
    <row r="3471" spans="1:1">
      <c r="A3471" s="16" t="s">
        <v>68</v>
      </c>
    </row>
    <row r="3472" spans="1:1">
      <c r="A3472" s="16" t="s">
        <v>69</v>
      </c>
    </row>
    <row r="3473" spans="1:1">
      <c r="A3473" s="16" t="s">
        <v>189</v>
      </c>
    </row>
    <row r="3474" spans="1:1">
      <c r="A3474" s="63" t="s">
        <v>326</v>
      </c>
    </row>
    <row r="3475" spans="1:1">
      <c r="A3475" s="149" t="s">
        <v>327</v>
      </c>
    </row>
    <row r="3476" spans="1:1">
      <c r="A3476" s="16" t="s">
        <v>175</v>
      </c>
    </row>
    <row r="3477" spans="1:1">
      <c r="A3477" s="16" t="s">
        <v>68</v>
      </c>
    </row>
    <row r="3478" spans="1:1">
      <c r="A3478" s="16" t="s">
        <v>69</v>
      </c>
    </row>
    <row r="3479" spans="1:1">
      <c r="A3479" s="16" t="s">
        <v>189</v>
      </c>
    </row>
    <row r="3480" spans="1:1">
      <c r="A3480" s="63" t="s">
        <v>326</v>
      </c>
    </row>
    <row r="3481" spans="1:1">
      <c r="A3481" s="149" t="s">
        <v>327</v>
      </c>
    </row>
    <row r="3482" spans="1:1">
      <c r="A3482" s="16" t="s">
        <v>175</v>
      </c>
    </row>
    <row r="3483" spans="1:1">
      <c r="A3483" s="16" t="s">
        <v>68</v>
      </c>
    </row>
    <row r="3484" spans="1:1">
      <c r="A3484" s="16" t="s">
        <v>69</v>
      </c>
    </row>
    <row r="3485" spans="1:1">
      <c r="A3485" s="16" t="s">
        <v>189</v>
      </c>
    </row>
    <row r="3486" spans="1:1">
      <c r="A3486" s="63" t="s">
        <v>326</v>
      </c>
    </row>
    <row r="3487" spans="1:1">
      <c r="A3487" s="149" t="s">
        <v>327</v>
      </c>
    </row>
    <row r="3488" spans="1:1">
      <c r="A3488" s="16" t="s">
        <v>175</v>
      </c>
    </row>
    <row r="3489" spans="1:1">
      <c r="A3489" s="16" t="s">
        <v>68</v>
      </c>
    </row>
    <row r="3490" spans="1:1">
      <c r="A3490" s="16" t="s">
        <v>69</v>
      </c>
    </row>
    <row r="3491" spans="1:1">
      <c r="A3491" s="16" t="s">
        <v>189</v>
      </c>
    </row>
    <row r="3492" spans="1:1">
      <c r="A3492" s="63" t="s">
        <v>326</v>
      </c>
    </row>
    <row r="3493" spans="1:1">
      <c r="A3493" s="149" t="s">
        <v>327</v>
      </c>
    </row>
    <row r="3494" spans="1:1">
      <c r="A3494" s="16" t="s">
        <v>175</v>
      </c>
    </row>
    <row r="3495" spans="1:1">
      <c r="A3495" s="16" t="s">
        <v>68</v>
      </c>
    </row>
    <row r="3496" spans="1:1">
      <c r="A3496" s="16" t="s">
        <v>69</v>
      </c>
    </row>
    <row r="3497" spans="1:1">
      <c r="A3497" s="16" t="s">
        <v>189</v>
      </c>
    </row>
    <row r="3498" spans="1:1">
      <c r="A3498" s="63" t="s">
        <v>326</v>
      </c>
    </row>
    <row r="3499" spans="1:1">
      <c r="A3499" s="149" t="s">
        <v>327</v>
      </c>
    </row>
    <row r="3500" spans="1:1">
      <c r="A3500" s="16" t="s">
        <v>175</v>
      </c>
    </row>
    <row r="3501" spans="1:1">
      <c r="A3501" s="16" t="s">
        <v>68</v>
      </c>
    </row>
    <row r="3502" spans="1:1">
      <c r="A3502" s="16" t="s">
        <v>69</v>
      </c>
    </row>
    <row r="3503" spans="1:1">
      <c r="A3503" s="16" t="s">
        <v>189</v>
      </c>
    </row>
    <row r="3504" spans="1:1">
      <c r="A3504" s="63" t="s">
        <v>326</v>
      </c>
    </row>
    <row r="3505" spans="1:1">
      <c r="A3505" s="149" t="s">
        <v>327</v>
      </c>
    </row>
    <row r="3506" spans="1:1">
      <c r="A3506" s="16" t="s">
        <v>175</v>
      </c>
    </row>
    <row r="3507" spans="1:1">
      <c r="A3507" s="16" t="s">
        <v>68</v>
      </c>
    </row>
    <row r="3508" spans="1:1">
      <c r="A3508" s="16" t="s">
        <v>69</v>
      </c>
    </row>
    <row r="3509" spans="1:1">
      <c r="A3509" s="16" t="s">
        <v>189</v>
      </c>
    </row>
    <row r="3510" spans="1:1">
      <c r="A3510" s="63" t="s">
        <v>326</v>
      </c>
    </row>
    <row r="3511" spans="1:1">
      <c r="A3511" s="149" t="s">
        <v>327</v>
      </c>
    </row>
    <row r="3512" spans="1:1">
      <c r="A3512" s="16" t="s">
        <v>175</v>
      </c>
    </row>
    <row r="3513" spans="1:1">
      <c r="A3513" s="16" t="s">
        <v>68</v>
      </c>
    </row>
    <row r="3514" spans="1:1">
      <c r="A3514" s="16" t="s">
        <v>69</v>
      </c>
    </row>
    <row r="3515" spans="1:1">
      <c r="A3515" s="16" t="s">
        <v>189</v>
      </c>
    </row>
    <row r="3516" spans="1:1">
      <c r="A3516" s="63" t="s">
        <v>326</v>
      </c>
    </row>
    <row r="3517" spans="1:1">
      <c r="A3517" s="149" t="s">
        <v>327</v>
      </c>
    </row>
    <row r="3518" spans="1:1">
      <c r="A3518" s="16" t="s">
        <v>175</v>
      </c>
    </row>
    <row r="3519" spans="1:1">
      <c r="A3519" s="16" t="s">
        <v>68</v>
      </c>
    </row>
    <row r="3520" spans="1:1">
      <c r="A3520" s="16" t="s">
        <v>69</v>
      </c>
    </row>
    <row r="3521" spans="1:1">
      <c r="A3521" s="16" t="s">
        <v>189</v>
      </c>
    </row>
    <row r="3522" spans="1:1">
      <c r="A3522" s="63" t="s">
        <v>326</v>
      </c>
    </row>
    <row r="3523" spans="1:1">
      <c r="A3523" s="149" t="s">
        <v>327</v>
      </c>
    </row>
    <row r="3524" spans="1:1">
      <c r="A3524" s="16" t="s">
        <v>175</v>
      </c>
    </row>
    <row r="3525" spans="1:1">
      <c r="A3525" s="16" t="s">
        <v>68</v>
      </c>
    </row>
    <row r="3526" spans="1:1">
      <c r="A3526" s="16" t="s">
        <v>69</v>
      </c>
    </row>
    <row r="3527" spans="1:1">
      <c r="A3527" s="16" t="s">
        <v>189</v>
      </c>
    </row>
    <row r="3528" spans="1:1">
      <c r="A3528" s="63" t="s">
        <v>326</v>
      </c>
    </row>
    <row r="3529" spans="1:1">
      <c r="A3529" s="149" t="s">
        <v>327</v>
      </c>
    </row>
    <row r="3530" spans="1:1">
      <c r="A3530" s="16" t="s">
        <v>175</v>
      </c>
    </row>
    <row r="3531" spans="1:1">
      <c r="A3531" s="16" t="s">
        <v>68</v>
      </c>
    </row>
    <row r="3532" spans="1:1">
      <c r="A3532" s="16" t="s">
        <v>69</v>
      </c>
    </row>
    <row r="3533" spans="1:1">
      <c r="A3533" s="16" t="s">
        <v>189</v>
      </c>
    </row>
    <row r="3534" spans="1:1">
      <c r="A3534" s="63" t="s">
        <v>326</v>
      </c>
    </row>
    <row r="3535" spans="1:1">
      <c r="A3535" s="149" t="s">
        <v>327</v>
      </c>
    </row>
    <row r="3536" spans="1:1">
      <c r="A3536" s="16" t="s">
        <v>175</v>
      </c>
    </row>
    <row r="3537" spans="1:1">
      <c r="A3537" s="16" t="s">
        <v>68</v>
      </c>
    </row>
    <row r="3538" spans="1:1">
      <c r="A3538" s="16" t="s">
        <v>69</v>
      </c>
    </row>
    <row r="3539" spans="1:1">
      <c r="A3539" s="16" t="s">
        <v>189</v>
      </c>
    </row>
    <row r="3540" spans="1:1">
      <c r="A3540" s="63" t="s">
        <v>326</v>
      </c>
    </row>
    <row r="3541" spans="1:1">
      <c r="A3541" s="149" t="s">
        <v>327</v>
      </c>
    </row>
    <row r="3542" spans="1:1">
      <c r="A3542" s="16" t="s">
        <v>175</v>
      </c>
    </row>
    <row r="3543" spans="1:1">
      <c r="A3543" s="16" t="s">
        <v>68</v>
      </c>
    </row>
    <row r="3544" spans="1:1">
      <c r="A3544" s="16" t="s">
        <v>69</v>
      </c>
    </row>
    <row r="3545" spans="1:1">
      <c r="A3545" s="16" t="s">
        <v>189</v>
      </c>
    </row>
    <row r="3546" spans="1:1">
      <c r="A3546" s="63" t="s">
        <v>326</v>
      </c>
    </row>
    <row r="3547" spans="1:1">
      <c r="A3547" s="149" t="s">
        <v>327</v>
      </c>
    </row>
    <row r="3548" spans="1:1">
      <c r="A3548" s="16" t="s">
        <v>175</v>
      </c>
    </row>
    <row r="3549" spans="1:1">
      <c r="A3549" s="16" t="s">
        <v>68</v>
      </c>
    </row>
    <row r="3550" spans="1:1">
      <c r="A3550" s="16" t="s">
        <v>69</v>
      </c>
    </row>
    <row r="3551" spans="1:1">
      <c r="A3551" s="16" t="s">
        <v>189</v>
      </c>
    </row>
    <row r="3552" spans="1:1">
      <c r="A3552" s="63" t="s">
        <v>326</v>
      </c>
    </row>
    <row r="3553" spans="1:1">
      <c r="A3553" s="149" t="s">
        <v>327</v>
      </c>
    </row>
    <row r="3554" spans="1:1">
      <c r="A3554" s="16" t="s">
        <v>175</v>
      </c>
    </row>
    <row r="3555" spans="1:1">
      <c r="A3555" s="16" t="s">
        <v>68</v>
      </c>
    </row>
    <row r="3556" spans="1:1">
      <c r="A3556" s="16" t="s">
        <v>69</v>
      </c>
    </row>
    <row r="3557" spans="1:1">
      <c r="A3557" s="16" t="s">
        <v>189</v>
      </c>
    </row>
    <row r="3558" spans="1:1">
      <c r="A3558" s="63" t="s">
        <v>326</v>
      </c>
    </row>
    <row r="3559" spans="1:1">
      <c r="A3559" s="149" t="s">
        <v>327</v>
      </c>
    </row>
    <row r="3560" spans="1:1">
      <c r="A3560" s="16" t="s">
        <v>175</v>
      </c>
    </row>
    <row r="3561" spans="1:1">
      <c r="A3561" s="16" t="s">
        <v>68</v>
      </c>
    </row>
    <row r="3562" spans="1:1">
      <c r="A3562" s="16" t="s">
        <v>69</v>
      </c>
    </row>
    <row r="3563" spans="1:1">
      <c r="A3563" s="16" t="s">
        <v>189</v>
      </c>
    </row>
    <row r="3564" spans="1:1">
      <c r="A3564" s="63" t="s">
        <v>326</v>
      </c>
    </row>
    <row r="3565" spans="1:1">
      <c r="A3565" s="149" t="s">
        <v>327</v>
      </c>
    </row>
    <row r="3566" spans="1:1">
      <c r="A3566" s="16" t="s">
        <v>175</v>
      </c>
    </row>
    <row r="3567" spans="1:1">
      <c r="A3567" s="16" t="s">
        <v>68</v>
      </c>
    </row>
    <row r="3568" spans="1:1">
      <c r="A3568" s="16" t="s">
        <v>69</v>
      </c>
    </row>
    <row r="3569" spans="1:1">
      <c r="A3569" s="16" t="s">
        <v>189</v>
      </c>
    </row>
    <row r="3570" spans="1:1">
      <c r="A3570" s="63" t="s">
        <v>326</v>
      </c>
    </row>
    <row r="3571" spans="1:1">
      <c r="A3571" s="149" t="s">
        <v>327</v>
      </c>
    </row>
    <row r="3572" spans="1:1">
      <c r="A3572" s="16" t="s">
        <v>175</v>
      </c>
    </row>
    <row r="3573" spans="1:1">
      <c r="A3573" s="16" t="s">
        <v>68</v>
      </c>
    </row>
    <row r="3574" spans="1:1">
      <c r="A3574" s="16" t="s">
        <v>69</v>
      </c>
    </row>
    <row r="3575" spans="1:1">
      <c r="A3575" s="16" t="s">
        <v>189</v>
      </c>
    </row>
    <row r="3576" spans="1:1">
      <c r="A3576" s="63" t="s">
        <v>326</v>
      </c>
    </row>
    <row r="3577" spans="1:1">
      <c r="A3577" s="149" t="s">
        <v>327</v>
      </c>
    </row>
    <row r="3578" spans="1:1">
      <c r="A3578" s="16" t="s">
        <v>175</v>
      </c>
    </row>
    <row r="3579" spans="1:1">
      <c r="A3579" s="16" t="s">
        <v>68</v>
      </c>
    </row>
    <row r="3580" spans="1:1">
      <c r="A3580" s="16" t="s">
        <v>69</v>
      </c>
    </row>
    <row r="3581" spans="1:1">
      <c r="A3581" s="16" t="s">
        <v>189</v>
      </c>
    </row>
    <row r="3582" spans="1:1">
      <c r="A3582" s="63" t="s">
        <v>326</v>
      </c>
    </row>
    <row r="3583" spans="1:1">
      <c r="A3583" s="149" t="s">
        <v>327</v>
      </c>
    </row>
    <row r="3584" spans="1:1">
      <c r="A3584" s="16" t="s">
        <v>175</v>
      </c>
    </row>
    <row r="3585" spans="1:1">
      <c r="A3585" s="16" t="s">
        <v>68</v>
      </c>
    </row>
    <row r="3586" spans="1:1">
      <c r="A3586" s="16" t="s">
        <v>69</v>
      </c>
    </row>
    <row r="3587" spans="1:1">
      <c r="A3587" s="16" t="s">
        <v>189</v>
      </c>
    </row>
    <row r="3588" spans="1:1">
      <c r="A3588" s="63" t="s">
        <v>326</v>
      </c>
    </row>
    <row r="3589" spans="1:1">
      <c r="A3589" s="149" t="s">
        <v>327</v>
      </c>
    </row>
    <row r="3590" spans="1:1">
      <c r="A3590" s="16" t="s">
        <v>175</v>
      </c>
    </row>
    <row r="3591" spans="1:1">
      <c r="A3591" s="16" t="s">
        <v>68</v>
      </c>
    </row>
    <row r="3592" spans="1:1">
      <c r="A3592" s="16" t="s">
        <v>69</v>
      </c>
    </row>
    <row r="3593" spans="1:1">
      <c r="A3593" s="16" t="s">
        <v>189</v>
      </c>
    </row>
    <row r="3594" spans="1:1">
      <c r="A3594" s="63" t="s">
        <v>326</v>
      </c>
    </row>
    <row r="3595" spans="1:1">
      <c r="A3595" s="149" t="s">
        <v>327</v>
      </c>
    </row>
    <row r="3596" spans="1:1">
      <c r="A3596" s="16" t="s">
        <v>175</v>
      </c>
    </row>
    <row r="3597" spans="1:1">
      <c r="A3597" s="16" t="s">
        <v>68</v>
      </c>
    </row>
    <row r="3598" spans="1:1">
      <c r="A3598" s="16" t="s">
        <v>69</v>
      </c>
    </row>
    <row r="3599" spans="1:1">
      <c r="A3599" s="16" t="s">
        <v>189</v>
      </c>
    </row>
    <row r="3600" spans="1:1">
      <c r="A3600" s="63" t="s">
        <v>326</v>
      </c>
    </row>
    <row r="3601" spans="1:1">
      <c r="A3601" s="149" t="s">
        <v>327</v>
      </c>
    </row>
    <row r="3602" spans="1:1">
      <c r="A3602" s="16" t="s">
        <v>175</v>
      </c>
    </row>
    <row r="3603" spans="1:1">
      <c r="A3603" s="16" t="s">
        <v>68</v>
      </c>
    </row>
    <row r="3604" spans="1:1">
      <c r="A3604" s="16" t="s">
        <v>69</v>
      </c>
    </row>
    <row r="3605" spans="1:1">
      <c r="A3605" s="16" t="s">
        <v>189</v>
      </c>
    </row>
    <row r="3606" spans="1:1">
      <c r="A3606" s="63" t="s">
        <v>326</v>
      </c>
    </row>
    <row r="3607" spans="1:1">
      <c r="A3607" s="149" t="s">
        <v>327</v>
      </c>
    </row>
    <row r="3608" spans="1:1">
      <c r="A3608" s="16" t="s">
        <v>175</v>
      </c>
    </row>
    <row r="3609" spans="1:1">
      <c r="A3609" s="16" t="s">
        <v>68</v>
      </c>
    </row>
    <row r="3610" spans="1:1">
      <c r="A3610" s="16" t="s">
        <v>69</v>
      </c>
    </row>
    <row r="3611" spans="1:1">
      <c r="A3611" s="16" t="s">
        <v>189</v>
      </c>
    </row>
    <row r="3612" spans="1:1">
      <c r="A3612" s="63" t="s">
        <v>326</v>
      </c>
    </row>
    <row r="3613" spans="1:1">
      <c r="A3613" s="149" t="s">
        <v>327</v>
      </c>
    </row>
    <row r="3614" spans="1:1">
      <c r="A3614" s="16" t="s">
        <v>175</v>
      </c>
    </row>
    <row r="3615" spans="1:1">
      <c r="A3615" s="16" t="s">
        <v>68</v>
      </c>
    </row>
    <row r="3616" spans="1:1">
      <c r="A3616" s="16" t="s">
        <v>69</v>
      </c>
    </row>
    <row r="3617" spans="1:1">
      <c r="A3617" s="16" t="s">
        <v>189</v>
      </c>
    </row>
    <row r="3618" spans="1:1">
      <c r="A3618" s="63" t="s">
        <v>326</v>
      </c>
    </row>
    <row r="3619" spans="1:1">
      <c r="A3619" s="149" t="s">
        <v>327</v>
      </c>
    </row>
    <row r="3620" spans="1:1">
      <c r="A3620" s="16" t="s">
        <v>175</v>
      </c>
    </row>
    <row r="3621" spans="1:1">
      <c r="A3621" s="16" t="s">
        <v>68</v>
      </c>
    </row>
    <row r="3622" spans="1:1">
      <c r="A3622" s="16" t="s">
        <v>69</v>
      </c>
    </row>
    <row r="3623" spans="1:1">
      <c r="A3623" s="16" t="s">
        <v>189</v>
      </c>
    </row>
    <row r="3624" spans="1:1">
      <c r="A3624" s="63" t="s">
        <v>326</v>
      </c>
    </row>
    <row r="3625" spans="1:1">
      <c r="A3625" s="149" t="s">
        <v>327</v>
      </c>
    </row>
    <row r="3626" spans="1:1">
      <c r="A3626" s="16" t="s">
        <v>175</v>
      </c>
    </row>
    <row r="3627" spans="1:1">
      <c r="A3627" s="16" t="s">
        <v>68</v>
      </c>
    </row>
    <row r="3628" spans="1:1">
      <c r="A3628" s="16" t="s">
        <v>69</v>
      </c>
    </row>
    <row r="3629" spans="1:1">
      <c r="A3629" s="16" t="s">
        <v>189</v>
      </c>
    </row>
    <row r="3630" spans="1:1">
      <c r="A3630" s="63" t="s">
        <v>326</v>
      </c>
    </row>
    <row r="3631" spans="1:1">
      <c r="A3631" s="149" t="s">
        <v>327</v>
      </c>
    </row>
    <row r="3632" spans="1:1">
      <c r="A3632" s="16" t="s">
        <v>175</v>
      </c>
    </row>
    <row r="3633" spans="1:1">
      <c r="A3633" s="16" t="s">
        <v>68</v>
      </c>
    </row>
    <row r="3634" spans="1:1">
      <c r="A3634" s="16" t="s">
        <v>69</v>
      </c>
    </row>
    <row r="3635" spans="1:1">
      <c r="A3635" s="16" t="s">
        <v>189</v>
      </c>
    </row>
    <row r="3636" spans="1:1">
      <c r="A3636" s="63" t="s">
        <v>326</v>
      </c>
    </row>
    <row r="3637" spans="1:1">
      <c r="A3637" s="149" t="s">
        <v>327</v>
      </c>
    </row>
    <row r="3638" spans="1:1">
      <c r="A3638" s="16" t="s">
        <v>175</v>
      </c>
    </row>
    <row r="3639" spans="1:1">
      <c r="A3639" s="16" t="s">
        <v>68</v>
      </c>
    </row>
    <row r="3640" spans="1:1">
      <c r="A3640" s="16" t="s">
        <v>69</v>
      </c>
    </row>
    <row r="3641" spans="1:1">
      <c r="A3641" s="16" t="s">
        <v>189</v>
      </c>
    </row>
    <row r="3642" spans="1:1">
      <c r="A3642" s="63" t="s">
        <v>326</v>
      </c>
    </row>
    <row r="3643" spans="1:1">
      <c r="A3643" s="149" t="s">
        <v>327</v>
      </c>
    </row>
    <row r="3644" spans="1:1">
      <c r="A3644" s="16" t="s">
        <v>175</v>
      </c>
    </row>
    <row r="3645" spans="1:1">
      <c r="A3645" s="16" t="s">
        <v>68</v>
      </c>
    </row>
    <row r="3646" spans="1:1">
      <c r="A3646" s="16" t="s">
        <v>69</v>
      </c>
    </row>
    <row r="3647" spans="1:1">
      <c r="A3647" s="16" t="s">
        <v>189</v>
      </c>
    </row>
    <row r="3648" spans="1:1">
      <c r="A3648" s="63" t="s">
        <v>326</v>
      </c>
    </row>
    <row r="3649" spans="1:1">
      <c r="A3649" s="149" t="s">
        <v>327</v>
      </c>
    </row>
    <row r="3650" spans="1:1">
      <c r="A3650" s="16" t="s">
        <v>175</v>
      </c>
    </row>
    <row r="3651" spans="1:1">
      <c r="A3651" s="16" t="s">
        <v>68</v>
      </c>
    </row>
    <row r="3652" spans="1:1">
      <c r="A3652" s="16" t="s">
        <v>69</v>
      </c>
    </row>
    <row r="3653" spans="1:1">
      <c r="A3653" s="16" t="s">
        <v>189</v>
      </c>
    </row>
    <row r="3654" spans="1:1">
      <c r="A3654" s="63" t="s">
        <v>326</v>
      </c>
    </row>
    <row r="3655" spans="1:1">
      <c r="A3655" s="149" t="s">
        <v>327</v>
      </c>
    </row>
    <row r="3656" spans="1:1">
      <c r="A3656" s="16" t="s">
        <v>175</v>
      </c>
    </row>
    <row r="3657" spans="1:1">
      <c r="A3657" s="16" t="s">
        <v>68</v>
      </c>
    </row>
    <row r="3658" spans="1:1">
      <c r="A3658" s="16" t="s">
        <v>69</v>
      </c>
    </row>
    <row r="3659" spans="1:1">
      <c r="A3659" s="16" t="s">
        <v>189</v>
      </c>
    </row>
    <row r="3660" spans="1:1">
      <c r="A3660" s="63" t="s">
        <v>326</v>
      </c>
    </row>
    <row r="3661" spans="1:1">
      <c r="A3661" s="149" t="s">
        <v>327</v>
      </c>
    </row>
    <row r="3662" spans="1:1">
      <c r="A3662" s="16" t="s">
        <v>175</v>
      </c>
    </row>
    <row r="3663" spans="1:1">
      <c r="A3663" s="16" t="s">
        <v>68</v>
      </c>
    </row>
    <row r="3664" spans="1:1">
      <c r="A3664" s="16" t="s">
        <v>69</v>
      </c>
    </row>
    <row r="3665" spans="1:1">
      <c r="A3665" s="16" t="s">
        <v>189</v>
      </c>
    </row>
    <row r="3666" spans="1:1">
      <c r="A3666" s="63" t="s">
        <v>326</v>
      </c>
    </row>
    <row r="3667" spans="1:1">
      <c r="A3667" s="149" t="s">
        <v>327</v>
      </c>
    </row>
    <row r="3668" spans="1:1">
      <c r="A3668" s="16" t="s">
        <v>175</v>
      </c>
    </row>
    <row r="3669" spans="1:1">
      <c r="A3669" s="16" t="s">
        <v>68</v>
      </c>
    </row>
    <row r="3670" spans="1:1">
      <c r="A3670" s="16" t="s">
        <v>69</v>
      </c>
    </row>
    <row r="3671" spans="1:1">
      <c r="A3671" s="16" t="s">
        <v>189</v>
      </c>
    </row>
    <row r="3672" spans="1:1">
      <c r="A3672" s="63" t="s">
        <v>326</v>
      </c>
    </row>
    <row r="3673" spans="1:1">
      <c r="A3673" s="149" t="s">
        <v>327</v>
      </c>
    </row>
    <row r="3674" spans="1:1">
      <c r="A3674" s="16" t="s">
        <v>175</v>
      </c>
    </row>
    <row r="3675" spans="1:1">
      <c r="A3675" s="16" t="s">
        <v>68</v>
      </c>
    </row>
    <row r="3676" spans="1:1">
      <c r="A3676" s="16" t="s">
        <v>69</v>
      </c>
    </row>
    <row r="3677" spans="1:1">
      <c r="A3677" s="16" t="s">
        <v>189</v>
      </c>
    </row>
    <row r="3678" spans="1:1">
      <c r="A3678" s="63" t="s">
        <v>326</v>
      </c>
    </row>
    <row r="3679" spans="1:1">
      <c r="A3679" s="149" t="s">
        <v>327</v>
      </c>
    </row>
    <row r="3680" spans="1:1">
      <c r="A3680" s="16" t="s">
        <v>175</v>
      </c>
    </row>
    <row r="3681" spans="1:1">
      <c r="A3681" s="16" t="s">
        <v>68</v>
      </c>
    </row>
    <row r="3682" spans="1:1">
      <c r="A3682" s="16" t="s">
        <v>69</v>
      </c>
    </row>
    <row r="3683" spans="1:1">
      <c r="A3683" s="16" t="s">
        <v>189</v>
      </c>
    </row>
    <row r="3684" spans="1:1">
      <c r="A3684" s="63" t="s">
        <v>326</v>
      </c>
    </row>
    <row r="3685" spans="1:1">
      <c r="A3685" s="149" t="s">
        <v>327</v>
      </c>
    </row>
    <row r="3686" spans="1:1">
      <c r="A3686" s="16" t="s">
        <v>175</v>
      </c>
    </row>
    <row r="3687" spans="1:1">
      <c r="A3687" s="16" t="s">
        <v>68</v>
      </c>
    </row>
    <row r="3688" spans="1:1">
      <c r="A3688" s="16" t="s">
        <v>69</v>
      </c>
    </row>
    <row r="3689" spans="1:1">
      <c r="A3689" s="16" t="s">
        <v>189</v>
      </c>
    </row>
    <row r="3690" spans="1:1">
      <c r="A3690" s="63" t="s">
        <v>326</v>
      </c>
    </row>
    <row r="3691" spans="1:1">
      <c r="A3691" s="149" t="s">
        <v>327</v>
      </c>
    </row>
    <row r="3692" spans="1:1">
      <c r="A3692" s="16" t="s">
        <v>175</v>
      </c>
    </row>
    <row r="3693" spans="1:1">
      <c r="A3693" s="16" t="s">
        <v>68</v>
      </c>
    </row>
    <row r="3694" spans="1:1">
      <c r="A3694" s="16" t="s">
        <v>69</v>
      </c>
    </row>
    <row r="3695" spans="1:1">
      <c r="A3695" s="16" t="s">
        <v>189</v>
      </c>
    </row>
    <row r="3696" spans="1:1">
      <c r="A3696" s="63" t="s">
        <v>326</v>
      </c>
    </row>
    <row r="3697" spans="1:1">
      <c r="A3697" s="149" t="s">
        <v>327</v>
      </c>
    </row>
    <row r="3698" spans="1:1">
      <c r="A3698" s="16" t="s">
        <v>175</v>
      </c>
    </row>
    <row r="3699" spans="1:1">
      <c r="A3699" s="16" t="s">
        <v>68</v>
      </c>
    </row>
    <row r="3700" spans="1:1">
      <c r="A3700" s="16" t="s">
        <v>69</v>
      </c>
    </row>
    <row r="3701" spans="1:1">
      <c r="A3701" s="16" t="s">
        <v>189</v>
      </c>
    </row>
    <row r="3702" spans="1:1">
      <c r="A3702" s="63" t="s">
        <v>326</v>
      </c>
    </row>
    <row r="3703" spans="1:1">
      <c r="A3703" s="149" t="s">
        <v>327</v>
      </c>
    </row>
    <row r="3704" spans="1:1">
      <c r="A3704" s="16" t="s">
        <v>175</v>
      </c>
    </row>
    <row r="3705" spans="1:1">
      <c r="A3705" s="16" t="s">
        <v>68</v>
      </c>
    </row>
    <row r="3706" spans="1:1">
      <c r="A3706" s="16" t="s">
        <v>69</v>
      </c>
    </row>
    <row r="3707" spans="1:1">
      <c r="A3707" s="16" t="s">
        <v>189</v>
      </c>
    </row>
    <row r="3708" spans="1:1">
      <c r="A3708" s="63" t="s">
        <v>326</v>
      </c>
    </row>
    <row r="3709" spans="1:1">
      <c r="A3709" s="149" t="s">
        <v>327</v>
      </c>
    </row>
    <row r="3710" spans="1:1">
      <c r="A3710" s="16" t="s">
        <v>175</v>
      </c>
    </row>
    <row r="3711" spans="1:1">
      <c r="A3711" s="16" t="s">
        <v>68</v>
      </c>
    </row>
    <row r="3712" spans="1:1">
      <c r="A3712" s="16" t="s">
        <v>69</v>
      </c>
    </row>
    <row r="3713" spans="1:1">
      <c r="A3713" s="16" t="s">
        <v>189</v>
      </c>
    </row>
    <row r="3714" spans="1:1">
      <c r="A3714" s="63" t="s">
        <v>326</v>
      </c>
    </row>
    <row r="3715" spans="1:1">
      <c r="A3715" s="149" t="s">
        <v>327</v>
      </c>
    </row>
    <row r="3716" spans="1:1">
      <c r="A3716" s="16" t="s">
        <v>175</v>
      </c>
    </row>
    <row r="3717" spans="1:1">
      <c r="A3717" s="16" t="s">
        <v>68</v>
      </c>
    </row>
    <row r="3718" spans="1:1">
      <c r="A3718" s="16" t="s">
        <v>69</v>
      </c>
    </row>
    <row r="3719" spans="1:1">
      <c r="A3719" s="16" t="s">
        <v>189</v>
      </c>
    </row>
    <row r="3720" spans="1:1">
      <c r="A3720" s="63" t="s">
        <v>326</v>
      </c>
    </row>
    <row r="3721" spans="1:1">
      <c r="A3721" s="149" t="s">
        <v>327</v>
      </c>
    </row>
    <row r="3722" spans="1:1">
      <c r="A3722" s="16" t="s">
        <v>175</v>
      </c>
    </row>
    <row r="3723" spans="1:1">
      <c r="A3723" s="16" t="s">
        <v>68</v>
      </c>
    </row>
    <row r="3724" spans="1:1">
      <c r="A3724" s="16" t="s">
        <v>69</v>
      </c>
    </row>
    <row r="3725" spans="1:1">
      <c r="A3725" s="16" t="s">
        <v>189</v>
      </c>
    </row>
    <row r="3726" spans="1:1">
      <c r="A3726" s="63" t="s">
        <v>326</v>
      </c>
    </row>
    <row r="3727" spans="1:1">
      <c r="A3727" s="149" t="s">
        <v>327</v>
      </c>
    </row>
    <row r="3728" spans="1:1">
      <c r="A3728" s="16" t="s">
        <v>175</v>
      </c>
    </row>
    <row r="3729" spans="1:1">
      <c r="A3729" s="16" t="s">
        <v>68</v>
      </c>
    </row>
    <row r="3730" spans="1:1">
      <c r="A3730" s="16" t="s">
        <v>69</v>
      </c>
    </row>
    <row r="3731" spans="1:1">
      <c r="A3731" s="16" t="s">
        <v>189</v>
      </c>
    </row>
    <row r="3732" spans="1:1">
      <c r="A3732" s="63" t="s">
        <v>326</v>
      </c>
    </row>
    <row r="3733" spans="1:1">
      <c r="A3733" s="149" t="s">
        <v>327</v>
      </c>
    </row>
    <row r="3734" spans="1:1">
      <c r="A3734" s="16" t="s">
        <v>175</v>
      </c>
    </row>
    <row r="3735" spans="1:1">
      <c r="A3735" s="16" t="s">
        <v>68</v>
      </c>
    </row>
    <row r="3736" spans="1:1">
      <c r="A3736" s="16" t="s">
        <v>69</v>
      </c>
    </row>
    <row r="3737" spans="1:1">
      <c r="A3737" s="16" t="s">
        <v>189</v>
      </c>
    </row>
    <row r="3738" spans="1:1">
      <c r="A3738" s="63" t="s">
        <v>326</v>
      </c>
    </row>
    <row r="3739" spans="1:1">
      <c r="A3739" s="149" t="s">
        <v>327</v>
      </c>
    </row>
    <row r="3740" spans="1:1">
      <c r="A3740" s="16" t="s">
        <v>175</v>
      </c>
    </row>
    <row r="3741" spans="1:1">
      <c r="A3741" s="16" t="s">
        <v>68</v>
      </c>
    </row>
    <row r="3742" spans="1:1">
      <c r="A3742" s="16" t="s">
        <v>69</v>
      </c>
    </row>
    <row r="3743" spans="1:1">
      <c r="A3743" s="16" t="s">
        <v>189</v>
      </c>
    </row>
    <row r="3744" spans="1:1">
      <c r="A3744" s="63" t="s">
        <v>326</v>
      </c>
    </row>
    <row r="3745" spans="1:1">
      <c r="A3745" s="149" t="s">
        <v>327</v>
      </c>
    </row>
    <row r="3746" spans="1:1">
      <c r="A3746" s="16" t="s">
        <v>175</v>
      </c>
    </row>
    <row r="3747" spans="1:1">
      <c r="A3747" s="16" t="s">
        <v>68</v>
      </c>
    </row>
    <row r="3748" spans="1:1">
      <c r="A3748" s="16" t="s">
        <v>69</v>
      </c>
    </row>
    <row r="3749" spans="1:1">
      <c r="A3749" s="16" t="s">
        <v>189</v>
      </c>
    </row>
    <row r="3750" spans="1:1">
      <c r="A3750" s="63" t="s">
        <v>326</v>
      </c>
    </row>
    <row r="3751" spans="1:1">
      <c r="A3751" s="149" t="s">
        <v>327</v>
      </c>
    </row>
    <row r="3752" spans="1:1">
      <c r="A3752" s="16" t="s">
        <v>175</v>
      </c>
    </row>
    <row r="3753" spans="1:1">
      <c r="A3753" s="16" t="s">
        <v>68</v>
      </c>
    </row>
    <row r="3754" spans="1:1">
      <c r="A3754" s="16" t="s">
        <v>69</v>
      </c>
    </row>
    <row r="3755" spans="1:1">
      <c r="A3755" s="16" t="s">
        <v>189</v>
      </c>
    </row>
    <row r="3756" spans="1:1">
      <c r="A3756" s="63" t="s">
        <v>326</v>
      </c>
    </row>
    <row r="3757" spans="1:1">
      <c r="A3757" s="149" t="s">
        <v>327</v>
      </c>
    </row>
    <row r="3758" spans="1:1">
      <c r="A3758" s="16" t="s">
        <v>175</v>
      </c>
    </row>
    <row r="3759" spans="1:1">
      <c r="A3759" s="16" t="s">
        <v>68</v>
      </c>
    </row>
    <row r="3760" spans="1:1">
      <c r="A3760" s="16" t="s">
        <v>69</v>
      </c>
    </row>
    <row r="3761" spans="1:1">
      <c r="A3761" s="16" t="s">
        <v>189</v>
      </c>
    </row>
    <row r="3762" spans="1:1">
      <c r="A3762" s="63" t="s">
        <v>326</v>
      </c>
    </row>
    <row r="3763" spans="1:1">
      <c r="A3763" s="149" t="s">
        <v>327</v>
      </c>
    </row>
    <row r="3764" spans="1:1">
      <c r="A3764" s="16" t="s">
        <v>175</v>
      </c>
    </row>
    <row r="3765" spans="1:1">
      <c r="A3765" s="16" t="s">
        <v>68</v>
      </c>
    </row>
    <row r="3766" spans="1:1">
      <c r="A3766" s="16" t="s">
        <v>69</v>
      </c>
    </row>
    <row r="3767" spans="1:1">
      <c r="A3767" s="16" t="s">
        <v>189</v>
      </c>
    </row>
    <row r="3768" spans="1:1">
      <c r="A3768" s="63" t="s">
        <v>326</v>
      </c>
    </row>
    <row r="3769" spans="1:1">
      <c r="A3769" s="149" t="s">
        <v>327</v>
      </c>
    </row>
    <row r="3770" spans="1:1">
      <c r="A3770" s="16" t="s">
        <v>175</v>
      </c>
    </row>
    <row r="3771" spans="1:1">
      <c r="A3771" s="16" t="s">
        <v>68</v>
      </c>
    </row>
    <row r="3772" spans="1:1">
      <c r="A3772" s="16" t="s">
        <v>69</v>
      </c>
    </row>
    <row r="3773" spans="1:1">
      <c r="A3773" s="16" t="s">
        <v>189</v>
      </c>
    </row>
    <row r="3774" spans="1:1">
      <c r="A3774" s="63" t="s">
        <v>326</v>
      </c>
    </row>
    <row r="3775" spans="1:1">
      <c r="A3775" s="149" t="s">
        <v>327</v>
      </c>
    </row>
    <row r="3776" spans="1:1">
      <c r="A3776" s="16" t="s">
        <v>175</v>
      </c>
    </row>
    <row r="3777" spans="1:1">
      <c r="A3777" s="16" t="s">
        <v>68</v>
      </c>
    </row>
    <row r="3778" spans="1:1">
      <c r="A3778" s="16" t="s">
        <v>69</v>
      </c>
    </row>
    <row r="3779" spans="1:1">
      <c r="A3779" s="16" t="s">
        <v>189</v>
      </c>
    </row>
    <row r="3780" spans="1:1">
      <c r="A3780" s="63" t="s">
        <v>326</v>
      </c>
    </row>
    <row r="3781" spans="1:1">
      <c r="A3781" s="149" t="s">
        <v>327</v>
      </c>
    </row>
    <row r="3782" spans="1:1">
      <c r="A3782" s="16" t="s">
        <v>175</v>
      </c>
    </row>
    <row r="3783" spans="1:1">
      <c r="A3783" s="16" t="s">
        <v>68</v>
      </c>
    </row>
    <row r="3784" spans="1:1">
      <c r="A3784" s="16" t="s">
        <v>69</v>
      </c>
    </row>
    <row r="3785" spans="1:1">
      <c r="A3785" s="16" t="s">
        <v>189</v>
      </c>
    </row>
    <row r="3786" spans="1:1">
      <c r="A3786" s="63" t="s">
        <v>326</v>
      </c>
    </row>
    <row r="3787" spans="1:1">
      <c r="A3787" s="149" t="s">
        <v>327</v>
      </c>
    </row>
    <row r="3788" spans="1:1">
      <c r="A3788" s="16" t="s">
        <v>175</v>
      </c>
    </row>
    <row r="3789" spans="1:1">
      <c r="A3789" s="16" t="s">
        <v>68</v>
      </c>
    </row>
    <row r="3790" spans="1:1">
      <c r="A3790" s="16" t="s">
        <v>69</v>
      </c>
    </row>
    <row r="3791" spans="1:1">
      <c r="A3791" s="16" t="s">
        <v>189</v>
      </c>
    </row>
    <row r="3792" spans="1:1">
      <c r="A3792" s="63" t="s">
        <v>326</v>
      </c>
    </row>
    <row r="3793" spans="1:1">
      <c r="A3793" s="149" t="s">
        <v>327</v>
      </c>
    </row>
    <row r="3794" spans="1:1">
      <c r="A3794" s="16" t="s">
        <v>175</v>
      </c>
    </row>
    <row r="3795" spans="1:1">
      <c r="A3795" s="16" t="s">
        <v>68</v>
      </c>
    </row>
    <row r="3796" spans="1:1">
      <c r="A3796" s="16" t="s">
        <v>69</v>
      </c>
    </row>
    <row r="3797" spans="1:1">
      <c r="A3797" s="16" t="s">
        <v>189</v>
      </c>
    </row>
    <row r="3798" spans="1:1">
      <c r="A3798" s="63" t="s">
        <v>326</v>
      </c>
    </row>
    <row r="3799" spans="1:1">
      <c r="A3799" s="149" t="s">
        <v>327</v>
      </c>
    </row>
    <row r="3800" spans="1:1">
      <c r="A3800" s="16" t="s">
        <v>175</v>
      </c>
    </row>
    <row r="3801" spans="1:1">
      <c r="A3801" s="16" t="s">
        <v>68</v>
      </c>
    </row>
    <row r="3802" spans="1:1">
      <c r="A3802" s="16" t="s">
        <v>69</v>
      </c>
    </row>
    <row r="3803" spans="1:1">
      <c r="A3803" s="16" t="s">
        <v>189</v>
      </c>
    </row>
    <row r="3804" spans="1:1">
      <c r="A3804" s="63" t="s">
        <v>326</v>
      </c>
    </row>
    <row r="3805" spans="1:1">
      <c r="A3805" s="149" t="s">
        <v>327</v>
      </c>
    </row>
    <row r="3806" spans="1:1">
      <c r="A3806" s="16" t="s">
        <v>175</v>
      </c>
    </row>
    <row r="3807" spans="1:1">
      <c r="A3807" s="16" t="s">
        <v>68</v>
      </c>
    </row>
    <row r="3808" spans="1:1">
      <c r="A3808" s="16" t="s">
        <v>69</v>
      </c>
    </row>
    <row r="3809" spans="1:1">
      <c r="A3809" s="16" t="s">
        <v>189</v>
      </c>
    </row>
    <row r="3810" spans="1:1">
      <c r="A3810" s="63" t="s">
        <v>326</v>
      </c>
    </row>
    <row r="3811" spans="1:1">
      <c r="A3811" s="149" t="s">
        <v>327</v>
      </c>
    </row>
    <row r="3812" spans="1:1">
      <c r="A3812" s="16" t="s">
        <v>175</v>
      </c>
    </row>
    <row r="3813" spans="1:1">
      <c r="A3813" s="16" t="s">
        <v>68</v>
      </c>
    </row>
    <row r="3814" spans="1:1">
      <c r="A3814" s="16" t="s">
        <v>69</v>
      </c>
    </row>
    <row r="3815" spans="1:1">
      <c r="A3815" s="16" t="s">
        <v>189</v>
      </c>
    </row>
    <row r="3816" spans="1:1">
      <c r="A3816" s="63" t="s">
        <v>326</v>
      </c>
    </row>
    <row r="3817" spans="1:1">
      <c r="A3817" s="149" t="s">
        <v>327</v>
      </c>
    </row>
    <row r="3818" spans="1:1">
      <c r="A3818" s="16" t="s">
        <v>175</v>
      </c>
    </row>
    <row r="3819" spans="1:1">
      <c r="A3819" s="16" t="s">
        <v>68</v>
      </c>
    </row>
    <row r="3820" spans="1:1">
      <c r="A3820" s="16" t="s">
        <v>69</v>
      </c>
    </row>
    <row r="3821" spans="1:1">
      <c r="A3821" s="16" t="s">
        <v>189</v>
      </c>
    </row>
    <row r="3822" spans="1:1">
      <c r="A3822" s="63" t="s">
        <v>326</v>
      </c>
    </row>
    <row r="3823" spans="1:1">
      <c r="A3823" s="149" t="s">
        <v>327</v>
      </c>
    </row>
    <row r="3824" spans="1:1">
      <c r="A3824" s="16" t="s">
        <v>175</v>
      </c>
    </row>
    <row r="3825" spans="1:1">
      <c r="A3825" s="16" t="s">
        <v>68</v>
      </c>
    </row>
    <row r="3826" spans="1:1">
      <c r="A3826" s="16" t="s">
        <v>69</v>
      </c>
    </row>
    <row r="3827" spans="1:1">
      <c r="A3827" s="16" t="s">
        <v>189</v>
      </c>
    </row>
    <row r="3828" spans="1:1">
      <c r="A3828" s="63" t="s">
        <v>326</v>
      </c>
    </row>
    <row r="3829" spans="1:1">
      <c r="A3829" s="149" t="s">
        <v>327</v>
      </c>
    </row>
    <row r="3830" spans="1:1">
      <c r="A3830" s="16" t="s">
        <v>175</v>
      </c>
    </row>
    <row r="3831" spans="1:1">
      <c r="A3831" s="16" t="s">
        <v>68</v>
      </c>
    </row>
    <row r="3832" spans="1:1">
      <c r="A3832" s="16" t="s">
        <v>69</v>
      </c>
    </row>
    <row r="3833" spans="1:1">
      <c r="A3833" s="16" t="s">
        <v>189</v>
      </c>
    </row>
    <row r="3834" spans="1:1">
      <c r="A3834" s="63" t="s">
        <v>326</v>
      </c>
    </row>
    <row r="3835" spans="1:1">
      <c r="A3835" s="149" t="s">
        <v>327</v>
      </c>
    </row>
    <row r="3836" spans="1:1">
      <c r="A3836" s="16" t="s">
        <v>175</v>
      </c>
    </row>
    <row r="3837" spans="1:1">
      <c r="A3837" s="16" t="s">
        <v>68</v>
      </c>
    </row>
    <row r="3838" spans="1:1">
      <c r="A3838" s="16" t="s">
        <v>69</v>
      </c>
    </row>
    <row r="3839" spans="1:1">
      <c r="A3839" s="16" t="s">
        <v>189</v>
      </c>
    </row>
    <row r="3840" spans="1:1">
      <c r="A3840" s="63" t="s">
        <v>326</v>
      </c>
    </row>
    <row r="3841" spans="1:1">
      <c r="A3841" s="149" t="s">
        <v>327</v>
      </c>
    </row>
    <row r="3842" spans="1:1">
      <c r="A3842" s="16" t="s">
        <v>175</v>
      </c>
    </row>
    <row r="3843" spans="1:1">
      <c r="A3843" s="16" t="s">
        <v>68</v>
      </c>
    </row>
    <row r="3844" spans="1:1">
      <c r="A3844" s="16" t="s">
        <v>69</v>
      </c>
    </row>
    <row r="3845" spans="1:1">
      <c r="A3845" s="16" t="s">
        <v>189</v>
      </c>
    </row>
    <row r="3846" spans="1:1">
      <c r="A3846" s="63" t="s">
        <v>326</v>
      </c>
    </row>
    <row r="3847" spans="1:1">
      <c r="A3847" s="149" t="s">
        <v>327</v>
      </c>
    </row>
    <row r="3848" spans="1:1">
      <c r="A3848" s="16" t="s">
        <v>175</v>
      </c>
    </row>
    <row r="3849" spans="1:1">
      <c r="A3849" s="16" t="s">
        <v>68</v>
      </c>
    </row>
    <row r="3850" spans="1:1">
      <c r="A3850" s="16" t="s">
        <v>69</v>
      </c>
    </row>
    <row r="3851" spans="1:1">
      <c r="A3851" s="16" t="s">
        <v>189</v>
      </c>
    </row>
    <row r="3852" spans="1:1">
      <c r="A3852" s="63" t="s">
        <v>326</v>
      </c>
    </row>
    <row r="3853" spans="1:1">
      <c r="A3853" s="149" t="s">
        <v>327</v>
      </c>
    </row>
    <row r="3854" spans="1:1">
      <c r="A3854" s="16" t="s">
        <v>175</v>
      </c>
    </row>
    <row r="3855" spans="1:1">
      <c r="A3855" s="16" t="s">
        <v>68</v>
      </c>
    </row>
    <row r="3856" spans="1:1">
      <c r="A3856" s="16" t="s">
        <v>69</v>
      </c>
    </row>
    <row r="3857" spans="1:1">
      <c r="A3857" s="16" t="s">
        <v>189</v>
      </c>
    </row>
    <row r="3858" spans="1:1">
      <c r="A3858" s="63" t="s">
        <v>326</v>
      </c>
    </row>
    <row r="3859" spans="1:1">
      <c r="A3859" s="149" t="s">
        <v>327</v>
      </c>
    </row>
    <row r="3860" spans="1:1">
      <c r="A3860" s="16" t="s">
        <v>175</v>
      </c>
    </row>
    <row r="3861" spans="1:1">
      <c r="A3861" s="16" t="s">
        <v>68</v>
      </c>
    </row>
    <row r="3862" spans="1:1">
      <c r="A3862" s="16" t="s">
        <v>69</v>
      </c>
    </row>
    <row r="3863" spans="1:1">
      <c r="A3863" s="16" t="s">
        <v>189</v>
      </c>
    </row>
    <row r="3864" spans="1:1">
      <c r="A3864" s="63" t="s">
        <v>326</v>
      </c>
    </row>
    <row r="3865" spans="1:1">
      <c r="A3865" s="149" t="s">
        <v>327</v>
      </c>
    </row>
    <row r="3866" spans="1:1">
      <c r="A3866" s="16" t="s">
        <v>175</v>
      </c>
    </row>
    <row r="3867" spans="1:1">
      <c r="A3867" s="16" t="s">
        <v>68</v>
      </c>
    </row>
    <row r="3868" spans="1:1">
      <c r="A3868" s="16" t="s">
        <v>69</v>
      </c>
    </row>
    <row r="3869" spans="1:1">
      <c r="A3869" s="16" t="s">
        <v>189</v>
      </c>
    </row>
    <row r="3870" spans="1:1">
      <c r="A3870" s="63" t="s">
        <v>326</v>
      </c>
    </row>
    <row r="3871" spans="1:1">
      <c r="A3871" s="149" t="s">
        <v>327</v>
      </c>
    </row>
    <row r="3872" spans="1:1">
      <c r="A3872" s="16" t="s">
        <v>175</v>
      </c>
    </row>
    <row r="3873" spans="1:1">
      <c r="A3873" s="16" t="s">
        <v>68</v>
      </c>
    </row>
    <row r="3874" spans="1:1">
      <c r="A3874" s="16" t="s">
        <v>69</v>
      </c>
    </row>
    <row r="3875" spans="1:1">
      <c r="A3875" s="16" t="s">
        <v>189</v>
      </c>
    </row>
    <row r="3876" spans="1:1">
      <c r="A3876" s="63" t="s">
        <v>326</v>
      </c>
    </row>
    <row r="3877" spans="1:1">
      <c r="A3877" s="149" t="s">
        <v>327</v>
      </c>
    </row>
    <row r="3878" spans="1:1">
      <c r="A3878" s="16" t="s">
        <v>175</v>
      </c>
    </row>
    <row r="3879" spans="1:1">
      <c r="A3879" s="16" t="s">
        <v>68</v>
      </c>
    </row>
    <row r="3880" spans="1:1">
      <c r="A3880" s="16" t="s">
        <v>69</v>
      </c>
    </row>
    <row r="3881" spans="1:1">
      <c r="A3881" s="16" t="s">
        <v>189</v>
      </c>
    </row>
    <row r="3882" spans="1:1">
      <c r="A3882" s="63" t="s">
        <v>326</v>
      </c>
    </row>
    <row r="3883" spans="1:1">
      <c r="A3883" s="149" t="s">
        <v>327</v>
      </c>
    </row>
    <row r="3884" spans="1:1">
      <c r="A3884" s="16" t="s">
        <v>175</v>
      </c>
    </row>
    <row r="3885" spans="1:1">
      <c r="A3885" s="16" t="s">
        <v>68</v>
      </c>
    </row>
    <row r="3886" spans="1:1">
      <c r="A3886" s="16" t="s">
        <v>69</v>
      </c>
    </row>
    <row r="3887" spans="1:1">
      <c r="A3887" s="16" t="s">
        <v>189</v>
      </c>
    </row>
    <row r="3888" spans="1:1">
      <c r="A3888" s="63" t="s">
        <v>326</v>
      </c>
    </row>
    <row r="3889" spans="1:1">
      <c r="A3889" s="149" t="s">
        <v>327</v>
      </c>
    </row>
    <row r="3890" spans="1:1">
      <c r="A3890" s="16" t="s">
        <v>175</v>
      </c>
    </row>
    <row r="3891" spans="1:1">
      <c r="A3891" s="16" t="s">
        <v>68</v>
      </c>
    </row>
    <row r="3892" spans="1:1">
      <c r="A3892" s="16" t="s">
        <v>69</v>
      </c>
    </row>
    <row r="3893" spans="1:1">
      <c r="A3893" s="16" t="s">
        <v>189</v>
      </c>
    </row>
    <row r="3894" spans="1:1">
      <c r="A3894" s="63" t="s">
        <v>326</v>
      </c>
    </row>
    <row r="3895" spans="1:1">
      <c r="A3895" s="149" t="s">
        <v>327</v>
      </c>
    </row>
    <row r="3896" spans="1:1">
      <c r="A3896" s="16" t="s">
        <v>175</v>
      </c>
    </row>
    <row r="3897" spans="1:1">
      <c r="A3897" s="16" t="s">
        <v>68</v>
      </c>
    </row>
    <row r="3898" spans="1:1">
      <c r="A3898" s="16" t="s">
        <v>69</v>
      </c>
    </row>
    <row r="3899" spans="1:1">
      <c r="A3899" s="16" t="s">
        <v>189</v>
      </c>
    </row>
    <row r="3900" spans="1:1">
      <c r="A3900" s="63" t="s">
        <v>326</v>
      </c>
    </row>
    <row r="3901" spans="1:1">
      <c r="A3901" s="149" t="s">
        <v>327</v>
      </c>
    </row>
    <row r="3902" spans="1:1">
      <c r="A3902" s="16" t="s">
        <v>175</v>
      </c>
    </row>
    <row r="3903" spans="1:1">
      <c r="A3903" s="16" t="s">
        <v>68</v>
      </c>
    </row>
    <row r="3904" spans="1:1">
      <c r="A3904" s="16" t="s">
        <v>69</v>
      </c>
    </row>
    <row r="3905" spans="1:1">
      <c r="A3905" s="16" t="s">
        <v>189</v>
      </c>
    </row>
    <row r="3906" spans="1:1">
      <c r="A3906" s="63" t="s">
        <v>326</v>
      </c>
    </row>
    <row r="3907" spans="1:1">
      <c r="A3907" s="149" t="s">
        <v>327</v>
      </c>
    </row>
    <row r="3908" spans="1:1">
      <c r="A3908" s="16" t="s">
        <v>175</v>
      </c>
    </row>
    <row r="3909" spans="1:1">
      <c r="A3909" s="16" t="s">
        <v>68</v>
      </c>
    </row>
    <row r="3910" spans="1:1">
      <c r="A3910" s="16" t="s">
        <v>69</v>
      </c>
    </row>
    <row r="3911" spans="1:1">
      <c r="A3911" s="16" t="s">
        <v>189</v>
      </c>
    </row>
    <row r="3912" spans="1:1">
      <c r="A3912" s="63" t="s">
        <v>326</v>
      </c>
    </row>
    <row r="3913" spans="1:1">
      <c r="A3913" s="149" t="s">
        <v>327</v>
      </c>
    </row>
    <row r="3914" spans="1:1">
      <c r="A3914" s="16" t="s">
        <v>175</v>
      </c>
    </row>
    <row r="3915" spans="1:1">
      <c r="A3915" s="16" t="s">
        <v>68</v>
      </c>
    </row>
    <row r="3916" spans="1:1">
      <c r="A3916" s="16" t="s">
        <v>69</v>
      </c>
    </row>
    <row r="3917" spans="1:1">
      <c r="A3917" s="16" t="s">
        <v>189</v>
      </c>
    </row>
    <row r="3918" spans="1:1">
      <c r="A3918" s="63" t="s">
        <v>326</v>
      </c>
    </row>
    <row r="3919" spans="1:1">
      <c r="A3919" s="149" t="s">
        <v>327</v>
      </c>
    </row>
    <row r="3920" spans="1:1">
      <c r="A3920" s="16" t="s">
        <v>175</v>
      </c>
    </row>
    <row r="3921" spans="1:1">
      <c r="A3921" s="16" t="s">
        <v>68</v>
      </c>
    </row>
    <row r="3922" spans="1:1">
      <c r="A3922" s="16" t="s">
        <v>69</v>
      </c>
    </row>
    <row r="3923" spans="1:1">
      <c r="A3923" s="16" t="s">
        <v>189</v>
      </c>
    </row>
    <row r="3924" spans="1:1">
      <c r="A3924" s="63" t="s">
        <v>326</v>
      </c>
    </row>
    <row r="3925" spans="1:1">
      <c r="A3925" s="149" t="s">
        <v>327</v>
      </c>
    </row>
    <row r="3926" spans="1:1">
      <c r="A3926" s="16" t="s">
        <v>175</v>
      </c>
    </row>
    <row r="3927" spans="1:1">
      <c r="A3927" s="16" t="s">
        <v>68</v>
      </c>
    </row>
    <row r="3928" spans="1:1">
      <c r="A3928" s="16" t="s">
        <v>69</v>
      </c>
    </row>
    <row r="3929" spans="1:1">
      <c r="A3929" s="16" t="s">
        <v>189</v>
      </c>
    </row>
    <row r="3930" spans="1:1">
      <c r="A3930" s="63" t="s">
        <v>326</v>
      </c>
    </row>
    <row r="3931" spans="1:1">
      <c r="A3931" s="149" t="s">
        <v>327</v>
      </c>
    </row>
    <row r="3932" spans="1:1">
      <c r="A3932" s="16" t="s">
        <v>175</v>
      </c>
    </row>
    <row r="3933" spans="1:1">
      <c r="A3933" s="16" t="s">
        <v>68</v>
      </c>
    </row>
    <row r="3934" spans="1:1">
      <c r="A3934" s="16" t="s">
        <v>69</v>
      </c>
    </row>
    <row r="3935" spans="1:1">
      <c r="A3935" s="16" t="s">
        <v>189</v>
      </c>
    </row>
    <row r="3936" spans="1:1">
      <c r="A3936" s="63" t="s">
        <v>326</v>
      </c>
    </row>
    <row r="3937" spans="1:1">
      <c r="A3937" s="149" t="s">
        <v>327</v>
      </c>
    </row>
    <row r="3938" spans="1:1">
      <c r="A3938" s="16" t="s">
        <v>175</v>
      </c>
    </row>
    <row r="3939" spans="1:1">
      <c r="A3939" s="16" t="s">
        <v>68</v>
      </c>
    </row>
    <row r="3940" spans="1:1">
      <c r="A3940" s="16" t="s">
        <v>69</v>
      </c>
    </row>
    <row r="3941" spans="1:1">
      <c r="A3941" s="16" t="s">
        <v>189</v>
      </c>
    </row>
    <row r="3942" spans="1:1">
      <c r="A3942" s="63" t="s">
        <v>326</v>
      </c>
    </row>
    <row r="3943" spans="1:1">
      <c r="A3943" s="149" t="s">
        <v>327</v>
      </c>
    </row>
    <row r="3944" spans="1:1">
      <c r="A3944" s="16" t="s">
        <v>175</v>
      </c>
    </row>
    <row r="3945" spans="1:1">
      <c r="A3945" s="16" t="s">
        <v>68</v>
      </c>
    </row>
    <row r="3946" spans="1:1">
      <c r="A3946" s="16" t="s">
        <v>69</v>
      </c>
    </row>
    <row r="3947" spans="1:1">
      <c r="A3947" s="16" t="s">
        <v>189</v>
      </c>
    </row>
    <row r="3948" spans="1:1">
      <c r="A3948" s="63" t="s">
        <v>326</v>
      </c>
    </row>
    <row r="3949" spans="1:1">
      <c r="A3949" s="149" t="s">
        <v>327</v>
      </c>
    </row>
    <row r="3950" spans="1:1">
      <c r="A3950" s="16" t="s">
        <v>175</v>
      </c>
    </row>
    <row r="3951" spans="1:1">
      <c r="A3951" s="16" t="s">
        <v>68</v>
      </c>
    </row>
    <row r="3952" spans="1:1">
      <c r="A3952" s="16" t="s">
        <v>69</v>
      </c>
    </row>
    <row r="3953" spans="1:1">
      <c r="A3953" s="16" t="s">
        <v>189</v>
      </c>
    </row>
    <row r="3954" spans="1:1">
      <c r="A3954" s="63" t="s">
        <v>326</v>
      </c>
    </row>
    <row r="3955" spans="1:1">
      <c r="A3955" s="149" t="s">
        <v>327</v>
      </c>
    </row>
    <row r="3956" spans="1:1">
      <c r="A3956" s="16" t="s">
        <v>175</v>
      </c>
    </row>
    <row r="3957" spans="1:1">
      <c r="A3957" s="16" t="s">
        <v>68</v>
      </c>
    </row>
    <row r="3958" spans="1:1">
      <c r="A3958" s="16" t="s">
        <v>69</v>
      </c>
    </row>
    <row r="3959" spans="1:1">
      <c r="A3959" s="16" t="s">
        <v>189</v>
      </c>
    </row>
    <row r="3960" spans="1:1">
      <c r="A3960" s="63" t="s">
        <v>326</v>
      </c>
    </row>
    <row r="3961" spans="1:1">
      <c r="A3961" s="149" t="s">
        <v>327</v>
      </c>
    </row>
    <row r="3962" spans="1:1">
      <c r="A3962" s="16" t="s">
        <v>175</v>
      </c>
    </row>
    <row r="3963" spans="1:1">
      <c r="A3963" s="16" t="s">
        <v>68</v>
      </c>
    </row>
    <row r="3964" spans="1:1">
      <c r="A3964" s="16" t="s">
        <v>69</v>
      </c>
    </row>
    <row r="3965" spans="1:1">
      <c r="A3965" s="16" t="s">
        <v>189</v>
      </c>
    </row>
    <row r="3966" spans="1:1">
      <c r="A3966" s="63" t="s">
        <v>326</v>
      </c>
    </row>
    <row r="3967" spans="1:1">
      <c r="A3967" s="149" t="s">
        <v>327</v>
      </c>
    </row>
    <row r="3968" spans="1:1">
      <c r="A3968" s="16" t="s">
        <v>175</v>
      </c>
    </row>
    <row r="3969" spans="1:1">
      <c r="A3969" s="16" t="s">
        <v>68</v>
      </c>
    </row>
    <row r="3970" spans="1:1">
      <c r="A3970" s="16" t="s">
        <v>69</v>
      </c>
    </row>
    <row r="3971" spans="1:1">
      <c r="A3971" s="16" t="s">
        <v>189</v>
      </c>
    </row>
    <row r="3972" spans="1:1">
      <c r="A3972" s="63" t="s">
        <v>326</v>
      </c>
    </row>
    <row r="3973" spans="1:1">
      <c r="A3973" s="149" t="s">
        <v>327</v>
      </c>
    </row>
    <row r="3974" spans="1:1">
      <c r="A3974" s="16" t="s">
        <v>175</v>
      </c>
    </row>
    <row r="3975" spans="1:1">
      <c r="A3975" s="16" t="s">
        <v>68</v>
      </c>
    </row>
    <row r="3976" spans="1:1">
      <c r="A3976" s="16" t="s">
        <v>69</v>
      </c>
    </row>
    <row r="3977" spans="1:1">
      <c r="A3977" s="16" t="s">
        <v>189</v>
      </c>
    </row>
    <row r="3978" spans="1:1">
      <c r="A3978" s="63" t="s">
        <v>326</v>
      </c>
    </row>
    <row r="3979" spans="1:1">
      <c r="A3979" s="149" t="s">
        <v>327</v>
      </c>
    </row>
    <row r="3980" spans="1:1">
      <c r="A3980" s="16" t="s">
        <v>175</v>
      </c>
    </row>
    <row r="3981" spans="1:1">
      <c r="A3981" s="16" t="s">
        <v>68</v>
      </c>
    </row>
    <row r="3982" spans="1:1">
      <c r="A3982" s="16" t="s">
        <v>69</v>
      </c>
    </row>
    <row r="3983" spans="1:1">
      <c r="A3983" s="16" t="s">
        <v>189</v>
      </c>
    </row>
    <row r="3984" spans="1:1">
      <c r="A3984" s="63" t="s">
        <v>326</v>
      </c>
    </row>
    <row r="3985" spans="1:1">
      <c r="A3985" s="149" t="s">
        <v>327</v>
      </c>
    </row>
    <row r="3986" spans="1:1">
      <c r="A3986" s="16" t="s">
        <v>175</v>
      </c>
    </row>
    <row r="3987" spans="1:1">
      <c r="A3987" s="16" t="s">
        <v>68</v>
      </c>
    </row>
    <row r="3988" spans="1:1">
      <c r="A3988" s="16" t="s">
        <v>69</v>
      </c>
    </row>
    <row r="3989" spans="1:1">
      <c r="A3989" s="16" t="s">
        <v>189</v>
      </c>
    </row>
    <row r="3990" spans="1:1">
      <c r="A3990" s="63" t="s">
        <v>326</v>
      </c>
    </row>
    <row r="3991" spans="1:1">
      <c r="A3991" s="149" t="s">
        <v>327</v>
      </c>
    </row>
    <row r="3992" spans="1:1">
      <c r="A3992" s="16" t="s">
        <v>175</v>
      </c>
    </row>
    <row r="3993" spans="1:1">
      <c r="A3993" s="16" t="s">
        <v>68</v>
      </c>
    </row>
    <row r="3994" spans="1:1">
      <c r="A3994" s="16" t="s">
        <v>69</v>
      </c>
    </row>
    <row r="3995" spans="1:1">
      <c r="A3995" s="16" t="s">
        <v>189</v>
      </c>
    </row>
    <row r="3996" spans="1:1">
      <c r="A3996" s="63" t="s">
        <v>326</v>
      </c>
    </row>
    <row r="3997" spans="1:1">
      <c r="A3997" s="149" t="s">
        <v>327</v>
      </c>
    </row>
    <row r="3998" spans="1:1">
      <c r="A3998" s="16" t="s">
        <v>175</v>
      </c>
    </row>
    <row r="3999" spans="1:1">
      <c r="A3999" s="16" t="s">
        <v>68</v>
      </c>
    </row>
    <row r="4000" spans="1:1">
      <c r="A4000" s="16" t="s">
        <v>69</v>
      </c>
    </row>
    <row r="4001" spans="1:1">
      <c r="A4001" s="16" t="s">
        <v>189</v>
      </c>
    </row>
    <row r="4002" spans="1:1">
      <c r="A4002" s="63" t="s">
        <v>326</v>
      </c>
    </row>
    <row r="4003" spans="1:1">
      <c r="A4003" s="149" t="s">
        <v>327</v>
      </c>
    </row>
    <row r="4004" spans="1:1">
      <c r="A4004" s="16" t="s">
        <v>175</v>
      </c>
    </row>
    <row r="4005" spans="1:1">
      <c r="A4005" s="16" t="s">
        <v>68</v>
      </c>
    </row>
    <row r="4006" spans="1:1">
      <c r="A4006" s="16" t="s">
        <v>69</v>
      </c>
    </row>
    <row r="4007" spans="1:1">
      <c r="A4007" s="16" t="s">
        <v>189</v>
      </c>
    </row>
    <row r="4008" spans="1:1">
      <c r="A4008" s="63" t="s">
        <v>326</v>
      </c>
    </row>
    <row r="4009" spans="1:1">
      <c r="A4009" s="149" t="s">
        <v>327</v>
      </c>
    </row>
    <row r="4010" spans="1:1">
      <c r="A4010" s="16" t="s">
        <v>175</v>
      </c>
    </row>
    <row r="4011" spans="1:1">
      <c r="A4011" s="16" t="s">
        <v>68</v>
      </c>
    </row>
    <row r="4012" spans="1:1">
      <c r="A4012" s="16" t="s">
        <v>69</v>
      </c>
    </row>
    <row r="4013" spans="1:1">
      <c r="A4013" s="16" t="s">
        <v>189</v>
      </c>
    </row>
    <row r="4014" spans="1:1">
      <c r="A4014" s="63" t="s">
        <v>326</v>
      </c>
    </row>
    <row r="4015" spans="1:1">
      <c r="A4015" s="149" t="s">
        <v>327</v>
      </c>
    </row>
    <row r="4016" spans="1:1">
      <c r="A4016" s="16" t="s">
        <v>175</v>
      </c>
    </row>
    <row r="4017" spans="1:1">
      <c r="A4017" s="16" t="s">
        <v>68</v>
      </c>
    </row>
    <row r="4018" spans="1:1">
      <c r="A4018" s="16" t="s">
        <v>69</v>
      </c>
    </row>
    <row r="4019" spans="1:1">
      <c r="A4019" s="16" t="s">
        <v>189</v>
      </c>
    </row>
    <row r="4020" spans="1:1">
      <c r="A4020" s="63" t="s">
        <v>326</v>
      </c>
    </row>
    <row r="4021" spans="1:1">
      <c r="A4021" s="149" t="s">
        <v>327</v>
      </c>
    </row>
    <row r="4022" spans="1:1">
      <c r="A4022" s="16" t="s">
        <v>175</v>
      </c>
    </row>
    <row r="4023" spans="1:1">
      <c r="A4023" s="16" t="s">
        <v>68</v>
      </c>
    </row>
    <row r="4024" spans="1:1">
      <c r="A4024" s="16" t="s">
        <v>69</v>
      </c>
    </row>
    <row r="4025" spans="1:1">
      <c r="A4025" s="16" t="s">
        <v>189</v>
      </c>
    </row>
    <row r="4026" spans="1:1">
      <c r="A4026" s="63" t="s">
        <v>326</v>
      </c>
    </row>
    <row r="4027" spans="1:1">
      <c r="A4027" s="149" t="s">
        <v>327</v>
      </c>
    </row>
    <row r="4028" spans="1:1">
      <c r="A4028" s="16" t="s">
        <v>175</v>
      </c>
    </row>
    <row r="4029" spans="1:1">
      <c r="A4029" s="16" t="s">
        <v>68</v>
      </c>
    </row>
    <row r="4030" spans="1:1">
      <c r="A4030" s="16" t="s">
        <v>69</v>
      </c>
    </row>
    <row r="4031" spans="1:1">
      <c r="A4031" s="16" t="s">
        <v>189</v>
      </c>
    </row>
    <row r="4032" spans="1:1">
      <c r="A4032" s="63" t="s">
        <v>326</v>
      </c>
    </row>
    <row r="4033" spans="1:1">
      <c r="A4033" s="149" t="s">
        <v>327</v>
      </c>
    </row>
    <row r="4034" spans="1:1">
      <c r="A4034" s="16" t="s">
        <v>175</v>
      </c>
    </row>
    <row r="4035" spans="1:1">
      <c r="A4035" s="16" t="s">
        <v>68</v>
      </c>
    </row>
    <row r="4036" spans="1:1">
      <c r="A4036" s="16" t="s">
        <v>69</v>
      </c>
    </row>
    <row r="4037" spans="1:1">
      <c r="A4037" s="16" t="s">
        <v>189</v>
      </c>
    </row>
    <row r="4038" spans="1:1">
      <c r="A4038" s="63" t="s">
        <v>326</v>
      </c>
    </row>
    <row r="4039" spans="1:1">
      <c r="A4039" s="149" t="s">
        <v>327</v>
      </c>
    </row>
    <row r="4040" spans="1:1">
      <c r="A4040" s="16" t="s">
        <v>175</v>
      </c>
    </row>
    <row r="4041" spans="1:1">
      <c r="A4041" s="16" t="s">
        <v>68</v>
      </c>
    </row>
    <row r="4042" spans="1:1">
      <c r="A4042" s="16" t="s">
        <v>69</v>
      </c>
    </row>
    <row r="4043" spans="1:1">
      <c r="A4043" s="16" t="s">
        <v>189</v>
      </c>
    </row>
    <row r="4044" spans="1:1">
      <c r="A4044" s="63" t="s">
        <v>326</v>
      </c>
    </row>
    <row r="4045" spans="1:1">
      <c r="A4045" s="149" t="s">
        <v>327</v>
      </c>
    </row>
    <row r="4046" spans="1:1">
      <c r="A4046" s="16" t="s">
        <v>175</v>
      </c>
    </row>
    <row r="4047" spans="1:1">
      <c r="A4047" s="16" t="s">
        <v>68</v>
      </c>
    </row>
    <row r="4048" spans="1:1">
      <c r="A4048" s="16" t="s">
        <v>69</v>
      </c>
    </row>
    <row r="4049" spans="1:1">
      <c r="A4049" s="16" t="s">
        <v>189</v>
      </c>
    </row>
    <row r="4050" spans="1:1">
      <c r="A4050" s="63" t="s">
        <v>326</v>
      </c>
    </row>
    <row r="4051" spans="1:1">
      <c r="A4051" s="149" t="s">
        <v>327</v>
      </c>
    </row>
    <row r="4052" spans="1:1">
      <c r="A4052" s="16" t="s">
        <v>175</v>
      </c>
    </row>
    <row r="4053" spans="1:1">
      <c r="A4053" s="16" t="s">
        <v>68</v>
      </c>
    </row>
    <row r="4054" spans="1:1">
      <c r="A4054" s="16" t="s">
        <v>69</v>
      </c>
    </row>
    <row r="4055" spans="1:1">
      <c r="A4055" s="16" t="s">
        <v>189</v>
      </c>
    </row>
    <row r="4056" spans="1:1">
      <c r="A4056" s="63" t="s">
        <v>326</v>
      </c>
    </row>
    <row r="4057" spans="1:1">
      <c r="A4057" s="149" t="s">
        <v>327</v>
      </c>
    </row>
    <row r="4058" spans="1:1">
      <c r="A4058" s="16" t="s">
        <v>175</v>
      </c>
    </row>
    <row r="4059" spans="1:1">
      <c r="A4059" s="16" t="s">
        <v>68</v>
      </c>
    </row>
    <row r="4060" spans="1:1">
      <c r="A4060" s="16" t="s">
        <v>69</v>
      </c>
    </row>
    <row r="4061" spans="1:1">
      <c r="A4061" s="16" t="s">
        <v>189</v>
      </c>
    </row>
    <row r="4062" spans="1:1">
      <c r="A4062" s="63" t="s">
        <v>326</v>
      </c>
    </row>
    <row r="4063" spans="1:1">
      <c r="A4063" s="149" t="s">
        <v>327</v>
      </c>
    </row>
    <row r="4064" spans="1:1">
      <c r="A4064" s="16" t="s">
        <v>175</v>
      </c>
    </row>
    <row r="4065" spans="1:1">
      <c r="A4065" s="16" t="s">
        <v>68</v>
      </c>
    </row>
    <row r="4066" spans="1:1">
      <c r="A4066" s="16" t="s">
        <v>69</v>
      </c>
    </row>
    <row r="4067" spans="1:1">
      <c r="A4067" s="16" t="s">
        <v>189</v>
      </c>
    </row>
    <row r="4068" spans="1:1">
      <c r="A4068" s="63" t="s">
        <v>326</v>
      </c>
    </row>
    <row r="4069" spans="1:1">
      <c r="A4069" s="149" t="s">
        <v>327</v>
      </c>
    </row>
    <row r="4070" spans="1:1">
      <c r="A4070" s="16" t="s">
        <v>175</v>
      </c>
    </row>
    <row r="4071" spans="1:1">
      <c r="A4071" s="16" t="s">
        <v>68</v>
      </c>
    </row>
    <row r="4072" spans="1:1">
      <c r="A4072" s="16" t="s">
        <v>69</v>
      </c>
    </row>
    <row r="4073" spans="1:1">
      <c r="A4073" s="16" t="s">
        <v>189</v>
      </c>
    </row>
    <row r="4074" spans="1:1">
      <c r="A4074" s="63" t="s">
        <v>326</v>
      </c>
    </row>
    <row r="4075" spans="1:1">
      <c r="A4075" s="149" t="s">
        <v>327</v>
      </c>
    </row>
    <row r="4076" spans="1:1">
      <c r="A4076" s="16" t="s">
        <v>175</v>
      </c>
    </row>
    <row r="4077" spans="1:1">
      <c r="A4077" s="16" t="s">
        <v>68</v>
      </c>
    </row>
    <row r="4078" spans="1:1">
      <c r="A4078" s="16" t="s">
        <v>69</v>
      </c>
    </row>
    <row r="4079" spans="1:1">
      <c r="A4079" s="16" t="s">
        <v>189</v>
      </c>
    </row>
    <row r="4080" spans="1:1">
      <c r="A4080" s="63" t="s">
        <v>326</v>
      </c>
    </row>
    <row r="4081" spans="1:1">
      <c r="A4081" s="149" t="s">
        <v>327</v>
      </c>
    </row>
    <row r="4082" spans="1:1">
      <c r="A4082" s="16" t="s">
        <v>175</v>
      </c>
    </row>
    <row r="4083" spans="1:1">
      <c r="A4083" s="16" t="s">
        <v>68</v>
      </c>
    </row>
    <row r="4084" spans="1:1">
      <c r="A4084" s="16" t="s">
        <v>69</v>
      </c>
    </row>
    <row r="4085" spans="1:1">
      <c r="A4085" s="16" t="s">
        <v>189</v>
      </c>
    </row>
    <row r="4086" spans="1:1">
      <c r="A4086" s="63" t="s">
        <v>326</v>
      </c>
    </row>
    <row r="4087" spans="1:1">
      <c r="A4087" s="149" t="s">
        <v>327</v>
      </c>
    </row>
    <row r="4088" spans="1:1">
      <c r="A4088" s="16" t="s">
        <v>175</v>
      </c>
    </row>
    <row r="4089" spans="1:1">
      <c r="A4089" s="16" t="s">
        <v>68</v>
      </c>
    </row>
    <row r="4090" spans="1:1">
      <c r="A4090" s="16" t="s">
        <v>69</v>
      </c>
    </row>
    <row r="4091" spans="1:1">
      <c r="A4091" s="16" t="s">
        <v>189</v>
      </c>
    </row>
    <row r="4092" spans="1:1">
      <c r="A4092" s="63" t="s">
        <v>326</v>
      </c>
    </row>
    <row r="4093" spans="1:1">
      <c r="A4093" s="149" t="s">
        <v>327</v>
      </c>
    </row>
    <row r="4094" spans="1:1">
      <c r="A4094" s="16" t="s">
        <v>175</v>
      </c>
    </row>
    <row r="4095" spans="1:1">
      <c r="A4095" s="16" t="s">
        <v>68</v>
      </c>
    </row>
    <row r="4096" spans="1:1">
      <c r="A4096" s="16" t="s">
        <v>69</v>
      </c>
    </row>
    <row r="4097" spans="1:1">
      <c r="A4097" s="16" t="s">
        <v>189</v>
      </c>
    </row>
    <row r="4098" spans="1:1">
      <c r="A4098" s="63" t="s">
        <v>326</v>
      </c>
    </row>
    <row r="4099" spans="1:1">
      <c r="A4099" s="149" t="s">
        <v>327</v>
      </c>
    </row>
    <row r="4100" spans="1:1">
      <c r="A4100" s="16" t="s">
        <v>175</v>
      </c>
    </row>
    <row r="4101" spans="1:1">
      <c r="A4101" s="16" t="s">
        <v>68</v>
      </c>
    </row>
    <row r="4102" spans="1:1">
      <c r="A4102" s="16" t="s">
        <v>69</v>
      </c>
    </row>
    <row r="4103" spans="1:1">
      <c r="A4103" s="16" t="s">
        <v>189</v>
      </c>
    </row>
    <row r="4104" spans="1:1">
      <c r="A4104" s="63" t="s">
        <v>326</v>
      </c>
    </row>
    <row r="4105" spans="1:1">
      <c r="A4105" s="149" t="s">
        <v>327</v>
      </c>
    </row>
    <row r="4106" spans="1:1">
      <c r="A4106" s="16" t="s">
        <v>175</v>
      </c>
    </row>
    <row r="4107" spans="1:1">
      <c r="A4107" s="16" t="s">
        <v>68</v>
      </c>
    </row>
    <row r="4108" spans="1:1">
      <c r="A4108" s="16" t="s">
        <v>69</v>
      </c>
    </row>
    <row r="4109" spans="1:1">
      <c r="A4109" s="16" t="s">
        <v>189</v>
      </c>
    </row>
    <row r="4110" spans="1:1">
      <c r="A4110" s="63" t="s">
        <v>326</v>
      </c>
    </row>
    <row r="4111" spans="1:1">
      <c r="A4111" s="149" t="s">
        <v>327</v>
      </c>
    </row>
    <row r="4112" spans="1:1">
      <c r="A4112" s="16" t="s">
        <v>175</v>
      </c>
    </row>
    <row r="4113" spans="1:1">
      <c r="A4113" s="16" t="s">
        <v>68</v>
      </c>
    </row>
    <row r="4114" spans="1:1">
      <c r="A4114" s="16" t="s">
        <v>69</v>
      </c>
    </row>
    <row r="4115" spans="1:1">
      <c r="A4115" s="16" t="s">
        <v>189</v>
      </c>
    </row>
    <row r="4116" spans="1:1">
      <c r="A4116" s="63" t="s">
        <v>326</v>
      </c>
    </row>
    <row r="4117" spans="1:1">
      <c r="A4117" s="149" t="s">
        <v>327</v>
      </c>
    </row>
    <row r="4118" spans="1:1">
      <c r="A4118" s="16" t="s">
        <v>175</v>
      </c>
    </row>
    <row r="4119" spans="1:1">
      <c r="A4119" s="16" t="s">
        <v>68</v>
      </c>
    </row>
    <row r="4120" spans="1:1">
      <c r="A4120" s="16" t="s">
        <v>69</v>
      </c>
    </row>
    <row r="4121" spans="1:1">
      <c r="A4121" s="16" t="s">
        <v>189</v>
      </c>
    </row>
    <row r="4122" spans="1:1">
      <c r="A4122" s="63" t="s">
        <v>326</v>
      </c>
    </row>
    <row r="4123" spans="1:1">
      <c r="A4123" s="149" t="s">
        <v>327</v>
      </c>
    </row>
    <row r="4124" spans="1:1">
      <c r="A4124" s="16" t="s">
        <v>175</v>
      </c>
    </row>
    <row r="4125" spans="1:1">
      <c r="A4125" s="16" t="s">
        <v>68</v>
      </c>
    </row>
    <row r="4126" spans="1:1">
      <c r="A4126" s="16" t="s">
        <v>69</v>
      </c>
    </row>
    <row r="4127" spans="1:1">
      <c r="A4127" s="16" t="s">
        <v>189</v>
      </c>
    </row>
    <row r="4128" spans="1:1">
      <c r="A4128" s="63" t="s">
        <v>326</v>
      </c>
    </row>
    <row r="4129" spans="1:1">
      <c r="A4129" s="149" t="s">
        <v>327</v>
      </c>
    </row>
    <row r="4130" spans="1:1">
      <c r="A4130" s="16" t="s">
        <v>175</v>
      </c>
    </row>
    <row r="4131" spans="1:1">
      <c r="A4131" s="16" t="s">
        <v>68</v>
      </c>
    </row>
    <row r="4132" spans="1:1">
      <c r="A4132" s="16" t="s">
        <v>69</v>
      </c>
    </row>
    <row r="4133" spans="1:1">
      <c r="A4133" s="16" t="s">
        <v>189</v>
      </c>
    </row>
    <row r="4134" spans="1:1">
      <c r="A4134" s="63" t="s">
        <v>326</v>
      </c>
    </row>
    <row r="4135" spans="1:1">
      <c r="A4135" s="149" t="s">
        <v>327</v>
      </c>
    </row>
    <row r="4136" spans="1:1">
      <c r="A4136" s="16" t="s">
        <v>175</v>
      </c>
    </row>
    <row r="4137" spans="1:1">
      <c r="A4137" s="16" t="s">
        <v>68</v>
      </c>
    </row>
    <row r="4138" spans="1:1">
      <c r="A4138" s="16" t="s">
        <v>69</v>
      </c>
    </row>
    <row r="4139" spans="1:1">
      <c r="A4139" s="16" t="s">
        <v>189</v>
      </c>
    </row>
    <row r="4140" spans="1:1">
      <c r="A4140" s="63" t="s">
        <v>326</v>
      </c>
    </row>
    <row r="4141" spans="1:1">
      <c r="A4141" s="149" t="s">
        <v>327</v>
      </c>
    </row>
    <row r="4142" spans="1:1">
      <c r="A4142" s="16" t="s">
        <v>175</v>
      </c>
    </row>
    <row r="4143" spans="1:1">
      <c r="A4143" s="16" t="s">
        <v>68</v>
      </c>
    </row>
    <row r="4144" spans="1:1">
      <c r="A4144" s="16" t="s">
        <v>69</v>
      </c>
    </row>
    <row r="4145" spans="1:1">
      <c r="A4145" s="16" t="s">
        <v>189</v>
      </c>
    </row>
    <row r="4146" spans="1:1">
      <c r="A4146" s="63" t="s">
        <v>326</v>
      </c>
    </row>
    <row r="4147" spans="1:1">
      <c r="A4147" s="149" t="s">
        <v>327</v>
      </c>
    </row>
    <row r="4148" spans="1:1">
      <c r="A4148" s="16" t="s">
        <v>175</v>
      </c>
    </row>
    <row r="4149" spans="1:1">
      <c r="A4149" s="16" t="s">
        <v>68</v>
      </c>
    </row>
    <row r="4150" spans="1:1">
      <c r="A4150" s="16" t="s">
        <v>69</v>
      </c>
    </row>
    <row r="4151" spans="1:1">
      <c r="A4151" s="16" t="s">
        <v>189</v>
      </c>
    </row>
    <row r="4152" spans="1:1">
      <c r="A4152" s="63" t="s">
        <v>326</v>
      </c>
    </row>
    <row r="4153" spans="1:1">
      <c r="A4153" s="149" t="s">
        <v>327</v>
      </c>
    </row>
    <row r="4154" spans="1:1">
      <c r="A4154" s="16" t="s">
        <v>175</v>
      </c>
    </row>
    <row r="4155" spans="1:1">
      <c r="A4155" s="16" t="s">
        <v>68</v>
      </c>
    </row>
    <row r="4156" spans="1:1">
      <c r="A4156" s="16" t="s">
        <v>69</v>
      </c>
    </row>
    <row r="4157" spans="1:1">
      <c r="A4157" s="16" t="s">
        <v>189</v>
      </c>
    </row>
    <row r="4158" spans="1:1">
      <c r="A4158" s="63" t="s">
        <v>326</v>
      </c>
    </row>
    <row r="4159" spans="1:1">
      <c r="A4159" s="149" t="s">
        <v>327</v>
      </c>
    </row>
    <row r="4160" spans="1:1">
      <c r="A4160" s="16" t="s">
        <v>175</v>
      </c>
    </row>
    <row r="4161" spans="1:1">
      <c r="A4161" s="16" t="s">
        <v>68</v>
      </c>
    </row>
    <row r="4162" spans="1:1">
      <c r="A4162" s="16" t="s">
        <v>69</v>
      </c>
    </row>
    <row r="4163" spans="1:1">
      <c r="A4163" s="16" t="s">
        <v>189</v>
      </c>
    </row>
    <row r="4164" spans="1:1">
      <c r="A4164" s="63" t="s">
        <v>326</v>
      </c>
    </row>
    <row r="4165" spans="1:1">
      <c r="A4165" s="149" t="s">
        <v>327</v>
      </c>
    </row>
    <row r="4166" spans="1:1">
      <c r="A4166" s="16" t="s">
        <v>175</v>
      </c>
    </row>
    <row r="4167" spans="1:1">
      <c r="A4167" s="16" t="s">
        <v>68</v>
      </c>
    </row>
    <row r="4168" spans="1:1">
      <c r="A4168" s="16" t="s">
        <v>69</v>
      </c>
    </row>
    <row r="4169" spans="1:1">
      <c r="A4169" s="16" t="s">
        <v>189</v>
      </c>
    </row>
    <row r="4170" spans="1:1">
      <c r="A4170" s="63" t="s">
        <v>326</v>
      </c>
    </row>
    <row r="4171" spans="1:1">
      <c r="A4171" s="149" t="s">
        <v>327</v>
      </c>
    </row>
    <row r="4172" spans="1:1">
      <c r="A4172" s="16" t="s">
        <v>175</v>
      </c>
    </row>
    <row r="4173" spans="1:1">
      <c r="A4173" s="16" t="s">
        <v>68</v>
      </c>
    </row>
    <row r="4174" spans="1:1">
      <c r="A4174" s="16" t="s">
        <v>69</v>
      </c>
    </row>
    <row r="4175" spans="1:1">
      <c r="A4175" s="16" t="s">
        <v>189</v>
      </c>
    </row>
    <row r="4176" spans="1:1">
      <c r="A4176" s="63" t="s">
        <v>326</v>
      </c>
    </row>
    <row r="4177" spans="1:1">
      <c r="A4177" s="149" t="s">
        <v>327</v>
      </c>
    </row>
    <row r="4178" spans="1:1">
      <c r="A4178" s="16" t="s">
        <v>175</v>
      </c>
    </row>
    <row r="4179" spans="1:1">
      <c r="A4179" s="16" t="s">
        <v>68</v>
      </c>
    </row>
    <row r="4180" spans="1:1">
      <c r="A4180" s="16" t="s">
        <v>69</v>
      </c>
    </row>
    <row r="4181" spans="1:1">
      <c r="A4181" s="16" t="s">
        <v>189</v>
      </c>
    </row>
    <row r="4182" spans="1:1">
      <c r="A4182" s="63" t="s">
        <v>326</v>
      </c>
    </row>
    <row r="4183" spans="1:1">
      <c r="A4183" s="149" t="s">
        <v>327</v>
      </c>
    </row>
    <row r="4184" spans="1:1">
      <c r="A4184" s="16" t="s">
        <v>175</v>
      </c>
    </row>
    <row r="4185" spans="1:1">
      <c r="A4185" s="16" t="s">
        <v>68</v>
      </c>
    </row>
    <row r="4186" spans="1:1">
      <c r="A4186" s="16" t="s">
        <v>69</v>
      </c>
    </row>
    <row r="4187" spans="1:1">
      <c r="A4187" s="16" t="s">
        <v>189</v>
      </c>
    </row>
    <row r="4188" spans="1:1">
      <c r="A4188" s="63" t="s">
        <v>326</v>
      </c>
    </row>
    <row r="4189" spans="1:1">
      <c r="A4189" s="149" t="s">
        <v>327</v>
      </c>
    </row>
    <row r="4190" spans="1:1">
      <c r="A4190" s="16" t="s">
        <v>175</v>
      </c>
    </row>
    <row r="4191" spans="1:1">
      <c r="A4191" s="16" t="s">
        <v>68</v>
      </c>
    </row>
    <row r="4192" spans="1:1">
      <c r="A4192" s="16" t="s">
        <v>69</v>
      </c>
    </row>
    <row r="4193" spans="1:1">
      <c r="A4193" s="16" t="s">
        <v>189</v>
      </c>
    </row>
    <row r="4194" spans="1:1">
      <c r="A4194" s="63" t="s">
        <v>326</v>
      </c>
    </row>
    <row r="4195" spans="1:1">
      <c r="A4195" s="149" t="s">
        <v>327</v>
      </c>
    </row>
    <row r="4196" spans="1:1">
      <c r="A4196" s="16" t="s">
        <v>175</v>
      </c>
    </row>
    <row r="4197" spans="1:1">
      <c r="A4197" s="16" t="s">
        <v>68</v>
      </c>
    </row>
    <row r="4198" spans="1:1">
      <c r="A4198" s="16" t="s">
        <v>69</v>
      </c>
    </row>
    <row r="4199" spans="1:1">
      <c r="A4199" s="16" t="s">
        <v>189</v>
      </c>
    </row>
    <row r="4200" spans="1:1">
      <c r="A4200" s="63" t="s">
        <v>326</v>
      </c>
    </row>
    <row r="4201" spans="1:1">
      <c r="A4201" s="149" t="s">
        <v>327</v>
      </c>
    </row>
    <row r="4202" spans="1:1">
      <c r="A4202" s="16" t="s">
        <v>175</v>
      </c>
    </row>
    <row r="4203" spans="1:1">
      <c r="A4203" s="16" t="s">
        <v>68</v>
      </c>
    </row>
    <row r="4204" spans="1:1">
      <c r="A4204" s="16" t="s">
        <v>69</v>
      </c>
    </row>
    <row r="4205" spans="1:1">
      <c r="A4205" s="16" t="s">
        <v>189</v>
      </c>
    </row>
    <row r="4206" spans="1:1">
      <c r="A4206" s="63" t="s">
        <v>326</v>
      </c>
    </row>
    <row r="4207" spans="1:1">
      <c r="A4207" s="149" t="s">
        <v>327</v>
      </c>
    </row>
    <row r="4208" spans="1:1">
      <c r="A4208" s="16" t="s">
        <v>175</v>
      </c>
    </row>
    <row r="4209" spans="1:1">
      <c r="A4209" s="16" t="s">
        <v>68</v>
      </c>
    </row>
    <row r="4210" spans="1:1">
      <c r="A4210" s="16" t="s">
        <v>69</v>
      </c>
    </row>
    <row r="4211" spans="1:1">
      <c r="A4211" s="16" t="s">
        <v>189</v>
      </c>
    </row>
    <row r="4212" spans="1:1">
      <c r="A4212" s="63" t="s">
        <v>326</v>
      </c>
    </row>
    <row r="4213" spans="1:1">
      <c r="A4213" s="149" t="s">
        <v>327</v>
      </c>
    </row>
    <row r="4214" spans="1:1">
      <c r="A4214" s="16" t="s">
        <v>175</v>
      </c>
    </row>
    <row r="4215" spans="1:1">
      <c r="A4215" s="16" t="s">
        <v>68</v>
      </c>
    </row>
    <row r="4216" spans="1:1">
      <c r="A4216" s="16" t="s">
        <v>69</v>
      </c>
    </row>
    <row r="4217" spans="1:1">
      <c r="A4217" s="16" t="s">
        <v>189</v>
      </c>
    </row>
    <row r="4218" spans="1:1">
      <c r="A4218" s="63" t="s">
        <v>326</v>
      </c>
    </row>
    <row r="4219" spans="1:1">
      <c r="A4219" s="149" t="s">
        <v>327</v>
      </c>
    </row>
    <row r="4220" spans="1:1">
      <c r="A4220" s="16" t="s">
        <v>175</v>
      </c>
    </row>
    <row r="4221" spans="1:1">
      <c r="A4221" s="16" t="s">
        <v>68</v>
      </c>
    </row>
    <row r="4222" spans="1:1">
      <c r="A4222" s="16" t="s">
        <v>69</v>
      </c>
    </row>
    <row r="4223" spans="1:1">
      <c r="A4223" s="16" t="s">
        <v>189</v>
      </c>
    </row>
    <row r="4224" spans="1:1">
      <c r="A4224" s="63" t="s">
        <v>326</v>
      </c>
    </row>
    <row r="4225" spans="1:1">
      <c r="A4225" s="149" t="s">
        <v>327</v>
      </c>
    </row>
    <row r="4226" spans="1:1">
      <c r="A4226" s="16" t="s">
        <v>175</v>
      </c>
    </row>
    <row r="4227" spans="1:1">
      <c r="A4227" s="16" t="s">
        <v>68</v>
      </c>
    </row>
    <row r="4228" spans="1:1">
      <c r="A4228" s="16" t="s">
        <v>69</v>
      </c>
    </row>
    <row r="4229" spans="1:1">
      <c r="A4229" s="16" t="s">
        <v>189</v>
      </c>
    </row>
    <row r="4230" spans="1:1">
      <c r="A4230" s="63" t="s">
        <v>326</v>
      </c>
    </row>
    <row r="4231" spans="1:1">
      <c r="A4231" s="149" t="s">
        <v>327</v>
      </c>
    </row>
    <row r="4232" spans="1:1">
      <c r="A4232" s="16" t="s">
        <v>175</v>
      </c>
    </row>
    <row r="4233" spans="1:1">
      <c r="A4233" s="16" t="s">
        <v>68</v>
      </c>
    </row>
    <row r="4234" spans="1:1">
      <c r="A4234" s="16" t="s">
        <v>69</v>
      </c>
    </row>
    <row r="4235" spans="1:1">
      <c r="A4235" s="16" t="s">
        <v>189</v>
      </c>
    </row>
    <row r="4236" spans="1:1">
      <c r="A4236" s="63" t="s">
        <v>326</v>
      </c>
    </row>
    <row r="4237" spans="1:1">
      <c r="A4237" s="149" t="s">
        <v>327</v>
      </c>
    </row>
    <row r="4238" spans="1:1">
      <c r="A4238" s="16" t="s">
        <v>175</v>
      </c>
    </row>
    <row r="4239" spans="1:1">
      <c r="A4239" s="16" t="s">
        <v>68</v>
      </c>
    </row>
    <row r="4240" spans="1:1">
      <c r="A4240" s="16" t="s">
        <v>69</v>
      </c>
    </row>
    <row r="4241" spans="1:1">
      <c r="A4241" s="16" t="s">
        <v>189</v>
      </c>
    </row>
    <row r="4242" spans="1:1">
      <c r="A4242" s="63" t="s">
        <v>326</v>
      </c>
    </row>
    <row r="4243" spans="1:1">
      <c r="A4243" s="149" t="s">
        <v>327</v>
      </c>
    </row>
    <row r="4244" spans="1:1">
      <c r="A4244" s="16" t="s">
        <v>175</v>
      </c>
    </row>
    <row r="4245" spans="1:1">
      <c r="A4245" s="16" t="s">
        <v>68</v>
      </c>
    </row>
    <row r="4246" spans="1:1">
      <c r="A4246" s="16" t="s">
        <v>69</v>
      </c>
    </row>
    <row r="4247" spans="1:1">
      <c r="A4247" s="16" t="s">
        <v>189</v>
      </c>
    </row>
    <row r="4248" spans="1:1">
      <c r="A4248" s="63" t="s">
        <v>326</v>
      </c>
    </row>
    <row r="4249" spans="1:1">
      <c r="A4249" s="149" t="s">
        <v>327</v>
      </c>
    </row>
    <row r="4250" spans="1:1">
      <c r="A4250" s="16" t="s">
        <v>175</v>
      </c>
    </row>
    <row r="4251" spans="1:1">
      <c r="A4251" s="16" t="s">
        <v>68</v>
      </c>
    </row>
    <row r="4252" spans="1:1">
      <c r="A4252" s="16" t="s">
        <v>69</v>
      </c>
    </row>
    <row r="4253" spans="1:1">
      <c r="A4253" s="16" t="s">
        <v>189</v>
      </c>
    </row>
    <row r="4254" spans="1:1">
      <c r="A4254" s="63" t="s">
        <v>326</v>
      </c>
    </row>
    <row r="4255" spans="1:1">
      <c r="A4255" s="149" t="s">
        <v>327</v>
      </c>
    </row>
    <row r="4256" spans="1:1">
      <c r="A4256" s="16" t="s">
        <v>175</v>
      </c>
    </row>
    <row r="4257" spans="1:1">
      <c r="A4257" s="16" t="s">
        <v>68</v>
      </c>
    </row>
    <row r="4258" spans="1:1">
      <c r="A4258" s="16" t="s">
        <v>69</v>
      </c>
    </row>
    <row r="4259" spans="1:1">
      <c r="A4259" s="16" t="s">
        <v>189</v>
      </c>
    </row>
    <row r="4260" spans="1:1">
      <c r="A4260" s="63" t="s">
        <v>326</v>
      </c>
    </row>
    <row r="4261" spans="1:1">
      <c r="A4261" s="149" t="s">
        <v>327</v>
      </c>
    </row>
    <row r="4262" spans="1:1">
      <c r="A4262" s="16" t="s">
        <v>175</v>
      </c>
    </row>
    <row r="4263" spans="1:1">
      <c r="A4263" s="16" t="s">
        <v>68</v>
      </c>
    </row>
    <row r="4264" spans="1:1">
      <c r="A4264" s="16" t="s">
        <v>69</v>
      </c>
    </row>
    <row r="4265" spans="1:1">
      <c r="A4265" s="16" t="s">
        <v>189</v>
      </c>
    </row>
    <row r="4266" spans="1:1">
      <c r="A4266" s="63" t="s">
        <v>326</v>
      </c>
    </row>
    <row r="4267" spans="1:1">
      <c r="A4267" s="149" t="s">
        <v>327</v>
      </c>
    </row>
    <row r="4268" spans="1:1">
      <c r="A4268" s="16" t="s">
        <v>175</v>
      </c>
    </row>
    <row r="4269" spans="1:1">
      <c r="A4269" s="16" t="s">
        <v>68</v>
      </c>
    </row>
    <row r="4270" spans="1:1">
      <c r="A4270" s="16" t="s">
        <v>69</v>
      </c>
    </row>
    <row r="4271" spans="1:1">
      <c r="A4271" s="16" t="s">
        <v>189</v>
      </c>
    </row>
    <row r="4272" spans="1:1">
      <c r="A4272" s="63" t="s">
        <v>326</v>
      </c>
    </row>
    <row r="4273" spans="1:1">
      <c r="A4273" s="149" t="s">
        <v>327</v>
      </c>
    </row>
    <row r="4274" spans="1:1">
      <c r="A4274" s="16" t="s">
        <v>175</v>
      </c>
    </row>
    <row r="4275" spans="1:1">
      <c r="A4275" s="16" t="s">
        <v>68</v>
      </c>
    </row>
    <row r="4276" spans="1:1">
      <c r="A4276" s="16" t="s">
        <v>69</v>
      </c>
    </row>
    <row r="4277" spans="1:1">
      <c r="A4277" s="16" t="s">
        <v>189</v>
      </c>
    </row>
    <row r="4278" spans="1:1">
      <c r="A4278" s="63" t="s">
        <v>326</v>
      </c>
    </row>
    <row r="4279" spans="1:1">
      <c r="A4279" s="149" t="s">
        <v>327</v>
      </c>
    </row>
    <row r="4280" spans="1:1">
      <c r="A4280" s="16" t="s">
        <v>175</v>
      </c>
    </row>
    <row r="4281" spans="1:1">
      <c r="A4281" s="16" t="s">
        <v>68</v>
      </c>
    </row>
    <row r="4282" spans="1:1">
      <c r="A4282" s="16" t="s">
        <v>69</v>
      </c>
    </row>
    <row r="4283" spans="1:1">
      <c r="A4283" s="16" t="s">
        <v>189</v>
      </c>
    </row>
    <row r="4284" spans="1:1">
      <c r="A4284" s="63" t="s">
        <v>326</v>
      </c>
    </row>
    <row r="4285" spans="1:1">
      <c r="A4285" s="149" t="s">
        <v>327</v>
      </c>
    </row>
    <row r="4286" spans="1:1">
      <c r="A4286" s="16" t="s">
        <v>175</v>
      </c>
    </row>
    <row r="4287" spans="1:1">
      <c r="A4287" s="16" t="s">
        <v>68</v>
      </c>
    </row>
    <row r="4288" spans="1:1">
      <c r="A4288" s="16" t="s">
        <v>69</v>
      </c>
    </row>
    <row r="4289" spans="1:1">
      <c r="A4289" s="16" t="s">
        <v>189</v>
      </c>
    </row>
    <row r="4290" spans="1:1">
      <c r="A4290" s="63" t="s">
        <v>326</v>
      </c>
    </row>
    <row r="4291" spans="1:1">
      <c r="A4291" s="149" t="s">
        <v>327</v>
      </c>
    </row>
    <row r="4292" spans="1:1">
      <c r="A4292" s="16" t="s">
        <v>175</v>
      </c>
    </row>
    <row r="4293" spans="1:1">
      <c r="A4293" s="16" t="s">
        <v>68</v>
      </c>
    </row>
    <row r="4294" spans="1:1">
      <c r="A4294" s="16" t="s">
        <v>69</v>
      </c>
    </row>
    <row r="4295" spans="1:1">
      <c r="A4295" s="16" t="s">
        <v>189</v>
      </c>
    </row>
    <row r="4296" spans="1:1">
      <c r="A4296" s="63" t="s">
        <v>326</v>
      </c>
    </row>
    <row r="4297" spans="1:1">
      <c r="A4297" s="149" t="s">
        <v>327</v>
      </c>
    </row>
    <row r="4298" spans="1:1">
      <c r="A4298" s="16" t="s">
        <v>175</v>
      </c>
    </row>
    <row r="4299" spans="1:1">
      <c r="A4299" s="16" t="s">
        <v>68</v>
      </c>
    </row>
    <row r="4300" spans="1:1">
      <c r="A4300" s="16" t="s">
        <v>69</v>
      </c>
    </row>
    <row r="4301" spans="1:1">
      <c r="A4301" s="16" t="s">
        <v>189</v>
      </c>
    </row>
    <row r="4302" spans="1:1">
      <c r="A4302" s="63" t="s">
        <v>326</v>
      </c>
    </row>
    <row r="4303" spans="1:1">
      <c r="A4303" s="149" t="s">
        <v>327</v>
      </c>
    </row>
    <row r="4304" spans="1:1">
      <c r="A4304" s="16" t="s">
        <v>175</v>
      </c>
    </row>
    <row r="4305" spans="1:1">
      <c r="A4305" s="16" t="s">
        <v>68</v>
      </c>
    </row>
    <row r="4306" spans="1:1">
      <c r="A4306" s="16" t="s">
        <v>69</v>
      </c>
    </row>
    <row r="4307" spans="1:1">
      <c r="A4307" s="16" t="s">
        <v>189</v>
      </c>
    </row>
    <row r="4308" spans="1:1">
      <c r="A4308" s="63" t="s">
        <v>326</v>
      </c>
    </row>
    <row r="4309" spans="1:1">
      <c r="A4309" s="149" t="s">
        <v>327</v>
      </c>
    </row>
    <row r="4310" spans="1:1">
      <c r="A4310" s="16" t="s">
        <v>175</v>
      </c>
    </row>
    <row r="4311" spans="1:1">
      <c r="A4311" s="16" t="s">
        <v>68</v>
      </c>
    </row>
    <row r="4312" spans="1:1">
      <c r="A4312" s="16" t="s">
        <v>69</v>
      </c>
    </row>
    <row r="4313" spans="1:1">
      <c r="A4313" s="16" t="s">
        <v>189</v>
      </c>
    </row>
    <row r="4314" spans="1:1">
      <c r="A4314" s="63" t="s">
        <v>326</v>
      </c>
    </row>
    <row r="4315" spans="1:1">
      <c r="A4315" s="149" t="s">
        <v>327</v>
      </c>
    </row>
    <row r="4316" spans="1:1">
      <c r="A4316" s="16" t="s">
        <v>175</v>
      </c>
    </row>
    <row r="4317" spans="1:1">
      <c r="A4317" s="16" t="s">
        <v>68</v>
      </c>
    </row>
    <row r="4318" spans="1:1">
      <c r="A4318" s="16" t="s">
        <v>69</v>
      </c>
    </row>
    <row r="4319" spans="1:1">
      <c r="A4319" s="16" t="s">
        <v>189</v>
      </c>
    </row>
    <row r="4320" spans="1:1">
      <c r="A4320" s="63" t="s">
        <v>326</v>
      </c>
    </row>
    <row r="4321" spans="1:1">
      <c r="A4321" s="149" t="s">
        <v>327</v>
      </c>
    </row>
    <row r="4322" spans="1:1">
      <c r="A4322" s="16" t="s">
        <v>175</v>
      </c>
    </row>
    <row r="4323" spans="1:1">
      <c r="A4323" s="16" t="s">
        <v>68</v>
      </c>
    </row>
    <row r="4324" spans="1:1">
      <c r="A4324" s="16" t="s">
        <v>69</v>
      </c>
    </row>
    <row r="4325" spans="1:1">
      <c r="A4325" s="16" t="s">
        <v>189</v>
      </c>
    </row>
    <row r="4326" spans="1:1">
      <c r="A4326" s="63" t="s">
        <v>326</v>
      </c>
    </row>
    <row r="4327" spans="1:1">
      <c r="A4327" s="149" t="s">
        <v>327</v>
      </c>
    </row>
    <row r="4328" spans="1:1">
      <c r="A4328" s="16" t="s">
        <v>175</v>
      </c>
    </row>
    <row r="4329" spans="1:1">
      <c r="A4329" s="16" t="s">
        <v>68</v>
      </c>
    </row>
    <row r="4330" spans="1:1">
      <c r="A4330" s="16" t="s">
        <v>69</v>
      </c>
    </row>
    <row r="4331" spans="1:1">
      <c r="A4331" s="16" t="s">
        <v>189</v>
      </c>
    </row>
    <row r="4332" spans="1:1">
      <c r="A4332" s="63" t="s">
        <v>326</v>
      </c>
    </row>
    <row r="4333" spans="1:1">
      <c r="A4333" s="149" t="s">
        <v>327</v>
      </c>
    </row>
    <row r="4334" spans="1:1">
      <c r="A4334" s="16" t="s">
        <v>175</v>
      </c>
    </row>
    <row r="4335" spans="1:1">
      <c r="A4335" s="16" t="s">
        <v>68</v>
      </c>
    </row>
    <row r="4336" spans="1:1">
      <c r="A4336" s="16" t="s">
        <v>69</v>
      </c>
    </row>
    <row r="4337" spans="1:1">
      <c r="A4337" s="16" t="s">
        <v>189</v>
      </c>
    </row>
    <row r="4338" spans="1:1">
      <c r="A4338" s="63" t="s">
        <v>326</v>
      </c>
    </row>
    <row r="4339" spans="1:1">
      <c r="A4339" s="149" t="s">
        <v>327</v>
      </c>
    </row>
    <row r="4340" spans="1:1">
      <c r="A4340" s="16" t="s">
        <v>175</v>
      </c>
    </row>
    <row r="4341" spans="1:1">
      <c r="A4341" s="16" t="s">
        <v>68</v>
      </c>
    </row>
    <row r="4342" spans="1:1">
      <c r="A4342" s="16" t="s">
        <v>69</v>
      </c>
    </row>
    <row r="4343" spans="1:1">
      <c r="A4343" s="16" t="s">
        <v>189</v>
      </c>
    </row>
    <row r="4344" spans="1:1">
      <c r="A4344" s="63" t="s">
        <v>326</v>
      </c>
    </row>
    <row r="4345" spans="1:1">
      <c r="A4345" s="149" t="s">
        <v>327</v>
      </c>
    </row>
    <row r="4346" spans="1:1">
      <c r="A4346" s="16" t="s">
        <v>175</v>
      </c>
    </row>
    <row r="4347" spans="1:1">
      <c r="A4347" s="16" t="s">
        <v>68</v>
      </c>
    </row>
    <row r="4348" spans="1:1">
      <c r="A4348" s="16" t="s">
        <v>69</v>
      </c>
    </row>
    <row r="4349" spans="1:1">
      <c r="A4349" s="16" t="s">
        <v>189</v>
      </c>
    </row>
    <row r="4350" spans="1:1">
      <c r="A4350" s="63" t="s">
        <v>326</v>
      </c>
    </row>
    <row r="4351" spans="1:1">
      <c r="A4351" s="149" t="s">
        <v>327</v>
      </c>
    </row>
    <row r="4352" spans="1:1">
      <c r="A4352" s="16" t="s">
        <v>175</v>
      </c>
    </row>
    <row r="4353" spans="1:1">
      <c r="A4353" s="16" t="s">
        <v>68</v>
      </c>
    </row>
    <row r="4354" spans="1:1">
      <c r="A4354" s="16" t="s">
        <v>69</v>
      </c>
    </row>
    <row r="4355" spans="1:1">
      <c r="A4355" s="16" t="s">
        <v>189</v>
      </c>
    </row>
    <row r="4356" spans="1:1">
      <c r="A4356" s="63" t="s">
        <v>326</v>
      </c>
    </row>
    <row r="4357" spans="1:1">
      <c r="A4357" s="149" t="s">
        <v>327</v>
      </c>
    </row>
    <row r="4358" spans="1:1">
      <c r="A4358" s="16" t="s">
        <v>175</v>
      </c>
    </row>
    <row r="4359" spans="1:1">
      <c r="A4359" s="16" t="s">
        <v>68</v>
      </c>
    </row>
    <row r="4360" spans="1:1">
      <c r="A4360" s="16" t="s">
        <v>69</v>
      </c>
    </row>
    <row r="4361" spans="1:1">
      <c r="A4361" s="16" t="s">
        <v>189</v>
      </c>
    </row>
    <row r="4362" spans="1:1">
      <c r="A4362" s="63" t="s">
        <v>326</v>
      </c>
    </row>
    <row r="4363" spans="1:1">
      <c r="A4363" s="149" t="s">
        <v>327</v>
      </c>
    </row>
    <row r="4364" spans="1:1">
      <c r="A4364" s="16" t="s">
        <v>175</v>
      </c>
    </row>
    <row r="4365" spans="1:1">
      <c r="A4365" s="16" t="s">
        <v>68</v>
      </c>
    </row>
    <row r="4366" spans="1:1">
      <c r="A4366" s="16" t="s">
        <v>69</v>
      </c>
    </row>
    <row r="4367" spans="1:1">
      <c r="A4367" s="16" t="s">
        <v>189</v>
      </c>
    </row>
    <row r="4368" spans="1:1">
      <c r="A4368" s="63" t="s">
        <v>326</v>
      </c>
    </row>
    <row r="4369" spans="1:1">
      <c r="A4369" s="149" t="s">
        <v>327</v>
      </c>
    </row>
    <row r="4370" spans="1:1">
      <c r="A4370" s="16" t="s">
        <v>175</v>
      </c>
    </row>
    <row r="4371" spans="1:1">
      <c r="A4371" s="16" t="s">
        <v>68</v>
      </c>
    </row>
    <row r="4372" spans="1:1">
      <c r="A4372" s="16" t="s">
        <v>69</v>
      </c>
    </row>
    <row r="4373" spans="1:1">
      <c r="A4373" s="16" t="s">
        <v>189</v>
      </c>
    </row>
    <row r="4374" spans="1:1">
      <c r="A4374" s="63" t="s">
        <v>326</v>
      </c>
    </row>
    <row r="4375" spans="1:1">
      <c r="A4375" s="149" t="s">
        <v>327</v>
      </c>
    </row>
    <row r="4376" spans="1:1">
      <c r="A4376" s="16" t="s">
        <v>175</v>
      </c>
    </row>
    <row r="4377" spans="1:1">
      <c r="A4377" s="16" t="s">
        <v>68</v>
      </c>
    </row>
    <row r="4378" spans="1:1">
      <c r="A4378" s="16" t="s">
        <v>69</v>
      </c>
    </row>
    <row r="4379" spans="1:1">
      <c r="A4379" s="16" t="s">
        <v>189</v>
      </c>
    </row>
    <row r="4380" spans="1:1">
      <c r="A4380" s="63" t="s">
        <v>326</v>
      </c>
    </row>
    <row r="4381" spans="1:1">
      <c r="A4381" s="149" t="s">
        <v>327</v>
      </c>
    </row>
    <row r="4382" spans="1:1">
      <c r="A4382" s="16" t="s">
        <v>175</v>
      </c>
    </row>
    <row r="4383" spans="1:1">
      <c r="A4383" s="16" t="s">
        <v>68</v>
      </c>
    </row>
    <row r="4384" spans="1:1">
      <c r="A4384" s="16" t="s">
        <v>69</v>
      </c>
    </row>
    <row r="4385" spans="1:1">
      <c r="A4385" s="16" t="s">
        <v>189</v>
      </c>
    </row>
    <row r="4386" spans="1:1">
      <c r="A4386" s="63" t="s">
        <v>326</v>
      </c>
    </row>
    <row r="4387" spans="1:1">
      <c r="A4387" s="149" t="s">
        <v>327</v>
      </c>
    </row>
    <row r="4388" spans="1:1">
      <c r="A4388" s="16" t="s">
        <v>175</v>
      </c>
    </row>
    <row r="4389" spans="1:1">
      <c r="A4389" s="16" t="s">
        <v>68</v>
      </c>
    </row>
    <row r="4390" spans="1:1">
      <c r="A4390" s="16" t="s">
        <v>69</v>
      </c>
    </row>
    <row r="4391" spans="1:1">
      <c r="A4391" s="16" t="s">
        <v>189</v>
      </c>
    </row>
    <row r="4392" spans="1:1">
      <c r="A4392" s="63" t="s">
        <v>326</v>
      </c>
    </row>
    <row r="4393" spans="1:1">
      <c r="A4393" s="149" t="s">
        <v>327</v>
      </c>
    </row>
    <row r="4394" spans="1:1">
      <c r="A4394" s="16" t="s">
        <v>175</v>
      </c>
    </row>
    <row r="4395" spans="1:1">
      <c r="A4395" s="16" t="s">
        <v>68</v>
      </c>
    </row>
    <row r="4396" spans="1:1">
      <c r="A4396" s="16" t="s">
        <v>69</v>
      </c>
    </row>
    <row r="4397" spans="1:1">
      <c r="A4397" s="16" t="s">
        <v>189</v>
      </c>
    </row>
    <row r="4398" spans="1:1">
      <c r="A4398" s="63" t="s">
        <v>326</v>
      </c>
    </row>
    <row r="4399" spans="1:1">
      <c r="A4399" s="149" t="s">
        <v>327</v>
      </c>
    </row>
    <row r="4400" spans="1:1">
      <c r="A4400" s="16" t="s">
        <v>175</v>
      </c>
    </row>
    <row r="4401" spans="1:1">
      <c r="A4401" s="16" t="s">
        <v>68</v>
      </c>
    </row>
    <row r="4402" spans="1:1">
      <c r="A4402" s="16" t="s">
        <v>69</v>
      </c>
    </row>
    <row r="4403" spans="1:1">
      <c r="A4403" s="16" t="s">
        <v>189</v>
      </c>
    </row>
    <row r="4404" spans="1:1">
      <c r="A4404" s="63" t="s">
        <v>326</v>
      </c>
    </row>
    <row r="4405" spans="1:1">
      <c r="A4405" s="149" t="s">
        <v>327</v>
      </c>
    </row>
    <row r="4406" spans="1:1">
      <c r="A4406" s="16" t="s">
        <v>175</v>
      </c>
    </row>
    <row r="4407" spans="1:1">
      <c r="A4407" s="16" t="s">
        <v>68</v>
      </c>
    </row>
    <row r="4408" spans="1:1">
      <c r="A4408" s="16" t="s">
        <v>69</v>
      </c>
    </row>
    <row r="4409" spans="1:1">
      <c r="A4409" s="16" t="s">
        <v>189</v>
      </c>
    </row>
    <row r="4410" spans="1:1">
      <c r="A4410" s="63" t="s">
        <v>326</v>
      </c>
    </row>
    <row r="4411" spans="1:1">
      <c r="A4411" s="149" t="s">
        <v>327</v>
      </c>
    </row>
    <row r="4412" spans="1:1">
      <c r="A4412" s="16" t="s">
        <v>175</v>
      </c>
    </row>
    <row r="4413" spans="1:1">
      <c r="A4413" s="16" t="s">
        <v>68</v>
      </c>
    </row>
    <row r="4414" spans="1:1">
      <c r="A4414" s="16" t="s">
        <v>69</v>
      </c>
    </row>
    <row r="4415" spans="1:1">
      <c r="A4415" s="16" t="s">
        <v>189</v>
      </c>
    </row>
    <row r="4416" spans="1:1">
      <c r="A4416" s="63" t="s">
        <v>326</v>
      </c>
    </row>
    <row r="4417" spans="1:1">
      <c r="A4417" s="149" t="s">
        <v>327</v>
      </c>
    </row>
    <row r="4418" spans="1:1">
      <c r="A4418" s="16" t="s">
        <v>175</v>
      </c>
    </row>
    <row r="4419" spans="1:1">
      <c r="A4419" s="16" t="s">
        <v>68</v>
      </c>
    </row>
    <row r="4420" spans="1:1">
      <c r="A4420" s="16" t="s">
        <v>69</v>
      </c>
    </row>
    <row r="4421" spans="1:1">
      <c r="A4421" s="16" t="s">
        <v>189</v>
      </c>
    </row>
    <row r="4422" spans="1:1">
      <c r="A4422" s="63" t="s">
        <v>326</v>
      </c>
    </row>
    <row r="4423" spans="1:1">
      <c r="A4423" s="149" t="s">
        <v>327</v>
      </c>
    </row>
    <row r="4424" spans="1:1">
      <c r="A4424" s="16" t="s">
        <v>175</v>
      </c>
    </row>
    <row r="4425" spans="1:1">
      <c r="A4425" s="16" t="s">
        <v>68</v>
      </c>
    </row>
    <row r="4426" spans="1:1">
      <c r="A4426" s="16" t="s">
        <v>69</v>
      </c>
    </row>
    <row r="4427" spans="1:1">
      <c r="A4427" s="16" t="s">
        <v>189</v>
      </c>
    </row>
    <row r="4428" spans="1:1">
      <c r="A4428" s="63" t="s">
        <v>326</v>
      </c>
    </row>
    <row r="4429" spans="1:1">
      <c r="A4429" s="149" t="s">
        <v>327</v>
      </c>
    </row>
    <row r="4430" spans="1:1">
      <c r="A4430" s="16" t="s">
        <v>175</v>
      </c>
    </row>
    <row r="4431" spans="1:1">
      <c r="A4431" s="16" t="s">
        <v>68</v>
      </c>
    </row>
    <row r="4432" spans="1:1">
      <c r="A4432" s="16" t="s">
        <v>69</v>
      </c>
    </row>
    <row r="4433" spans="1:1">
      <c r="A4433" s="16" t="s">
        <v>189</v>
      </c>
    </row>
    <row r="4434" spans="1:1">
      <c r="A4434" s="63" t="s">
        <v>326</v>
      </c>
    </row>
    <row r="4435" spans="1:1">
      <c r="A4435" s="149" t="s">
        <v>327</v>
      </c>
    </row>
    <row r="4436" spans="1:1">
      <c r="A4436" s="16" t="s">
        <v>175</v>
      </c>
    </row>
    <row r="4437" spans="1:1">
      <c r="A4437" s="16" t="s">
        <v>68</v>
      </c>
    </row>
    <row r="4438" spans="1:1">
      <c r="A4438" s="16" t="s">
        <v>69</v>
      </c>
    </row>
    <row r="4439" spans="1:1">
      <c r="A4439" s="16" t="s">
        <v>189</v>
      </c>
    </row>
    <row r="4440" spans="1:1">
      <c r="A4440" s="63" t="s">
        <v>326</v>
      </c>
    </row>
    <row r="4441" spans="1:1">
      <c r="A4441" s="149" t="s">
        <v>327</v>
      </c>
    </row>
    <row r="4442" spans="1:1">
      <c r="A4442" s="16" t="s">
        <v>175</v>
      </c>
    </row>
    <row r="4443" spans="1:1">
      <c r="A4443" s="16" t="s">
        <v>68</v>
      </c>
    </row>
    <row r="4444" spans="1:1">
      <c r="A4444" s="16" t="s">
        <v>69</v>
      </c>
    </row>
    <row r="4445" spans="1:1">
      <c r="A4445" s="16" t="s">
        <v>189</v>
      </c>
    </row>
    <row r="4446" spans="1:1">
      <c r="A4446" s="63" t="s">
        <v>326</v>
      </c>
    </row>
    <row r="4447" spans="1:1">
      <c r="A4447" s="149" t="s">
        <v>327</v>
      </c>
    </row>
    <row r="4448" spans="1:1">
      <c r="A4448" s="16" t="s">
        <v>175</v>
      </c>
    </row>
    <row r="4449" spans="1:1">
      <c r="A4449" s="16" t="s">
        <v>68</v>
      </c>
    </row>
    <row r="4450" spans="1:1">
      <c r="A4450" s="16" t="s">
        <v>69</v>
      </c>
    </row>
    <row r="4451" spans="1:1">
      <c r="A4451" s="16" t="s">
        <v>189</v>
      </c>
    </row>
    <row r="4452" spans="1:1">
      <c r="A4452" s="63" t="s">
        <v>326</v>
      </c>
    </row>
    <row r="4453" spans="1:1">
      <c r="A4453" s="149" t="s">
        <v>327</v>
      </c>
    </row>
    <row r="4454" spans="1:1">
      <c r="A4454" s="16" t="s">
        <v>175</v>
      </c>
    </row>
    <row r="4455" spans="1:1">
      <c r="A4455" s="16" t="s">
        <v>68</v>
      </c>
    </row>
    <row r="4456" spans="1:1">
      <c r="A4456" s="16" t="s">
        <v>69</v>
      </c>
    </row>
    <row r="4457" spans="1:1">
      <c r="A4457" s="16" t="s">
        <v>189</v>
      </c>
    </row>
    <row r="4458" spans="1:1">
      <c r="A4458" s="63" t="s">
        <v>326</v>
      </c>
    </row>
    <row r="4459" spans="1:1">
      <c r="A4459" s="149" t="s">
        <v>327</v>
      </c>
    </row>
    <row r="4460" spans="1:1">
      <c r="A4460" s="16" t="s">
        <v>175</v>
      </c>
    </row>
    <row r="4461" spans="1:1">
      <c r="A4461" s="16" t="s">
        <v>68</v>
      </c>
    </row>
    <row r="4462" spans="1:1">
      <c r="A4462" s="16" t="s">
        <v>69</v>
      </c>
    </row>
    <row r="4463" spans="1:1">
      <c r="A4463" s="16" t="s">
        <v>189</v>
      </c>
    </row>
    <row r="4464" spans="1:1">
      <c r="A4464" s="63" t="s">
        <v>326</v>
      </c>
    </row>
    <row r="4465" spans="1:1">
      <c r="A4465" s="149" t="s">
        <v>327</v>
      </c>
    </row>
    <row r="4466" spans="1:1">
      <c r="A4466" s="16" t="s">
        <v>175</v>
      </c>
    </row>
    <row r="4467" spans="1:1">
      <c r="A4467" s="16" t="s">
        <v>68</v>
      </c>
    </row>
    <row r="4468" spans="1:1">
      <c r="A4468" s="16" t="s">
        <v>69</v>
      </c>
    </row>
    <row r="4469" spans="1:1">
      <c r="A4469" s="16" t="s">
        <v>189</v>
      </c>
    </row>
    <row r="4470" spans="1:1">
      <c r="A4470" s="63" t="s">
        <v>326</v>
      </c>
    </row>
    <row r="4471" spans="1:1">
      <c r="A4471" s="149" t="s">
        <v>327</v>
      </c>
    </row>
    <row r="4472" spans="1:1">
      <c r="A4472" s="16" t="s">
        <v>175</v>
      </c>
    </row>
    <row r="4473" spans="1:1">
      <c r="A4473" s="16" t="s">
        <v>68</v>
      </c>
    </row>
    <row r="4474" spans="1:1">
      <c r="A4474" s="16" t="s">
        <v>69</v>
      </c>
    </row>
    <row r="4475" spans="1:1">
      <c r="A4475" s="16" t="s">
        <v>189</v>
      </c>
    </row>
    <row r="4476" spans="1:1">
      <c r="A4476" s="63" t="s">
        <v>326</v>
      </c>
    </row>
    <row r="4477" spans="1:1">
      <c r="A4477" s="149" t="s">
        <v>327</v>
      </c>
    </row>
    <row r="4478" spans="1:1">
      <c r="A4478" s="16" t="s">
        <v>175</v>
      </c>
    </row>
    <row r="4479" spans="1:1">
      <c r="A4479" s="16" t="s">
        <v>68</v>
      </c>
    </row>
    <row r="4480" spans="1:1">
      <c r="A4480" s="16" t="s">
        <v>69</v>
      </c>
    </row>
    <row r="4481" spans="1:1">
      <c r="A4481" s="16" t="s">
        <v>189</v>
      </c>
    </row>
    <row r="4482" spans="1:1">
      <c r="A4482" s="63" t="s">
        <v>326</v>
      </c>
    </row>
    <row r="4483" spans="1:1">
      <c r="A4483" s="149" t="s">
        <v>327</v>
      </c>
    </row>
    <row r="4484" spans="1:1">
      <c r="A4484" s="16" t="s">
        <v>175</v>
      </c>
    </row>
    <row r="4485" spans="1:1">
      <c r="A4485" s="16" t="s">
        <v>68</v>
      </c>
    </row>
    <row r="4486" spans="1:1">
      <c r="A4486" s="16" t="s">
        <v>69</v>
      </c>
    </row>
    <row r="4487" spans="1:1">
      <c r="A4487" s="16" t="s">
        <v>189</v>
      </c>
    </row>
    <row r="4488" spans="1:1">
      <c r="A4488" s="63" t="s">
        <v>326</v>
      </c>
    </row>
    <row r="4489" spans="1:1">
      <c r="A4489" s="149" t="s">
        <v>327</v>
      </c>
    </row>
    <row r="4490" spans="1:1">
      <c r="A4490" s="16" t="s">
        <v>175</v>
      </c>
    </row>
    <row r="4491" spans="1:1">
      <c r="A4491" s="16" t="s">
        <v>68</v>
      </c>
    </row>
    <row r="4492" spans="1:1">
      <c r="A4492" s="16" t="s">
        <v>69</v>
      </c>
    </row>
    <row r="4493" spans="1:1">
      <c r="A4493" s="16" t="s">
        <v>189</v>
      </c>
    </row>
    <row r="4494" spans="1:1">
      <c r="A4494" s="63" t="s">
        <v>326</v>
      </c>
    </row>
    <row r="4495" spans="1:1">
      <c r="A4495" s="149" t="s">
        <v>327</v>
      </c>
    </row>
    <row r="4496" spans="1:1">
      <c r="A4496" s="16" t="s">
        <v>175</v>
      </c>
    </row>
    <row r="4497" spans="1:1">
      <c r="A4497" s="16" t="s">
        <v>68</v>
      </c>
    </row>
    <row r="4498" spans="1:1">
      <c r="A4498" s="16" t="s">
        <v>69</v>
      </c>
    </row>
    <row r="4499" spans="1:1">
      <c r="A4499" s="16" t="s">
        <v>189</v>
      </c>
    </row>
    <row r="4500" spans="1:1">
      <c r="A4500" s="63" t="s">
        <v>326</v>
      </c>
    </row>
    <row r="4501" spans="1:1">
      <c r="A4501" s="149" t="s">
        <v>327</v>
      </c>
    </row>
    <row r="4502" spans="1:1">
      <c r="A4502" s="16" t="s">
        <v>175</v>
      </c>
    </row>
    <row r="4503" spans="1:1">
      <c r="A4503" s="16" t="s">
        <v>68</v>
      </c>
    </row>
    <row r="4504" spans="1:1">
      <c r="A4504" s="16" t="s">
        <v>69</v>
      </c>
    </row>
    <row r="4505" spans="1:1">
      <c r="A4505" s="16" t="s">
        <v>189</v>
      </c>
    </row>
    <row r="4506" spans="1:1">
      <c r="A4506" s="63" t="s">
        <v>326</v>
      </c>
    </row>
    <row r="4507" spans="1:1">
      <c r="A4507" s="149" t="s">
        <v>327</v>
      </c>
    </row>
    <row r="4508" spans="1:1">
      <c r="A4508" s="16" t="s">
        <v>175</v>
      </c>
    </row>
    <row r="4509" spans="1:1">
      <c r="A4509" s="16" t="s">
        <v>68</v>
      </c>
    </row>
    <row r="4510" spans="1:1">
      <c r="A4510" s="16" t="s">
        <v>69</v>
      </c>
    </row>
    <row r="4511" spans="1:1">
      <c r="A4511" s="16" t="s">
        <v>189</v>
      </c>
    </row>
    <row r="4512" spans="1:1">
      <c r="A4512" s="63" t="s">
        <v>326</v>
      </c>
    </row>
    <row r="4513" spans="1:1">
      <c r="A4513" s="149" t="s">
        <v>327</v>
      </c>
    </row>
    <row r="4514" spans="1:1">
      <c r="A4514" s="16" t="s">
        <v>175</v>
      </c>
    </row>
    <row r="4515" spans="1:1">
      <c r="A4515" s="16" t="s">
        <v>68</v>
      </c>
    </row>
    <row r="4516" spans="1:1">
      <c r="A4516" s="16" t="s">
        <v>69</v>
      </c>
    </row>
    <row r="4517" spans="1:1">
      <c r="A4517" s="16" t="s">
        <v>189</v>
      </c>
    </row>
    <row r="4518" spans="1:1">
      <c r="A4518" s="63" t="s">
        <v>326</v>
      </c>
    </row>
    <row r="4519" spans="1:1">
      <c r="A4519" s="149" t="s">
        <v>327</v>
      </c>
    </row>
    <row r="4520" spans="1:1">
      <c r="A4520" s="16" t="s">
        <v>175</v>
      </c>
    </row>
    <row r="4521" spans="1:1">
      <c r="A4521" s="16" t="s">
        <v>68</v>
      </c>
    </row>
    <row r="4522" spans="1:1">
      <c r="A4522" s="16" t="s">
        <v>69</v>
      </c>
    </row>
    <row r="4523" spans="1:1">
      <c r="A4523" s="16" t="s">
        <v>189</v>
      </c>
    </row>
    <row r="4524" spans="1:1">
      <c r="A4524" s="63" t="s">
        <v>326</v>
      </c>
    </row>
    <row r="4525" spans="1:1">
      <c r="A4525" s="149" t="s">
        <v>327</v>
      </c>
    </row>
    <row r="4526" spans="1:1">
      <c r="A4526" s="16" t="s">
        <v>175</v>
      </c>
    </row>
    <row r="4527" spans="1:1">
      <c r="A4527" s="16" t="s">
        <v>68</v>
      </c>
    </row>
    <row r="4528" spans="1:1">
      <c r="A4528" s="16" t="s">
        <v>69</v>
      </c>
    </row>
    <row r="4529" spans="1:1">
      <c r="A4529" s="16" t="s">
        <v>189</v>
      </c>
    </row>
    <row r="4530" spans="1:1">
      <c r="A4530" s="63" t="s">
        <v>326</v>
      </c>
    </row>
    <row r="4531" spans="1:1">
      <c r="A4531" s="149" t="s">
        <v>327</v>
      </c>
    </row>
    <row r="4532" spans="1:1">
      <c r="A4532" s="16" t="s">
        <v>175</v>
      </c>
    </row>
    <row r="4533" spans="1:1">
      <c r="A4533" s="16" t="s">
        <v>68</v>
      </c>
    </row>
    <row r="4534" spans="1:1">
      <c r="A4534" s="16" t="s">
        <v>69</v>
      </c>
    </row>
    <row r="4535" spans="1:1">
      <c r="A4535" s="16" t="s">
        <v>189</v>
      </c>
    </row>
    <row r="4536" spans="1:1">
      <c r="A4536" s="63" t="s">
        <v>326</v>
      </c>
    </row>
    <row r="4537" spans="1:1">
      <c r="A4537" s="149" t="s">
        <v>327</v>
      </c>
    </row>
    <row r="4538" spans="1:1">
      <c r="A4538" s="16" t="s">
        <v>175</v>
      </c>
    </row>
    <row r="4539" spans="1:1">
      <c r="A4539" s="16" t="s">
        <v>68</v>
      </c>
    </row>
    <row r="4540" spans="1:1">
      <c r="A4540" s="16" t="s">
        <v>69</v>
      </c>
    </row>
    <row r="4541" spans="1:1">
      <c r="A4541" s="16" t="s">
        <v>189</v>
      </c>
    </row>
    <row r="4542" spans="1:1">
      <c r="A4542" s="63" t="s">
        <v>326</v>
      </c>
    </row>
    <row r="4543" spans="1:1">
      <c r="A4543" s="149" t="s">
        <v>327</v>
      </c>
    </row>
    <row r="4544" spans="1:1">
      <c r="A4544" s="16" t="s">
        <v>175</v>
      </c>
    </row>
    <row r="4545" spans="1:1">
      <c r="A4545" s="16" t="s">
        <v>68</v>
      </c>
    </row>
    <row r="4546" spans="1:1">
      <c r="A4546" s="16" t="s">
        <v>69</v>
      </c>
    </row>
    <row r="4547" spans="1:1">
      <c r="A4547" s="16" t="s">
        <v>189</v>
      </c>
    </row>
    <row r="4548" spans="1:1">
      <c r="A4548" s="63" t="s">
        <v>326</v>
      </c>
    </row>
    <row r="4549" spans="1:1">
      <c r="A4549" s="149" t="s">
        <v>327</v>
      </c>
    </row>
    <row r="4550" spans="1:1">
      <c r="A4550" s="16" t="s">
        <v>175</v>
      </c>
    </row>
    <row r="4551" spans="1:1">
      <c r="A4551" s="16" t="s">
        <v>68</v>
      </c>
    </row>
    <row r="4552" spans="1:1">
      <c r="A4552" s="16" t="s">
        <v>69</v>
      </c>
    </row>
    <row r="4553" spans="1:1">
      <c r="A4553" s="16" t="s">
        <v>189</v>
      </c>
    </row>
    <row r="4554" spans="1:1">
      <c r="A4554" s="63" t="s">
        <v>326</v>
      </c>
    </row>
    <row r="4555" spans="1:1">
      <c r="A4555" s="149" t="s">
        <v>327</v>
      </c>
    </row>
    <row r="4556" spans="1:1">
      <c r="A4556" s="16" t="s">
        <v>175</v>
      </c>
    </row>
    <row r="4557" spans="1:1">
      <c r="A4557" s="16" t="s">
        <v>68</v>
      </c>
    </row>
    <row r="4558" spans="1:1">
      <c r="A4558" s="16" t="s">
        <v>69</v>
      </c>
    </row>
    <row r="4559" spans="1:1">
      <c r="A4559" s="16" t="s">
        <v>189</v>
      </c>
    </row>
    <row r="4560" spans="1:1">
      <c r="A4560" s="63" t="s">
        <v>326</v>
      </c>
    </row>
    <row r="4561" spans="1:1">
      <c r="A4561" s="149" t="s">
        <v>327</v>
      </c>
    </row>
    <row r="4562" spans="1:1">
      <c r="A4562" s="16" t="s">
        <v>175</v>
      </c>
    </row>
    <row r="4563" spans="1:1">
      <c r="A4563" s="16" t="s">
        <v>68</v>
      </c>
    </row>
    <row r="4564" spans="1:1">
      <c r="A4564" s="16" t="s">
        <v>69</v>
      </c>
    </row>
    <row r="4565" spans="1:1">
      <c r="A4565" s="16" t="s">
        <v>189</v>
      </c>
    </row>
    <row r="4566" spans="1:1">
      <c r="A4566" s="63" t="s">
        <v>326</v>
      </c>
    </row>
    <row r="4567" spans="1:1">
      <c r="A4567" s="149" t="s">
        <v>327</v>
      </c>
    </row>
    <row r="4568" spans="1:1">
      <c r="A4568" s="16" t="s">
        <v>175</v>
      </c>
    </row>
    <row r="4569" spans="1:1">
      <c r="A4569" s="16" t="s">
        <v>68</v>
      </c>
    </row>
    <row r="4570" spans="1:1">
      <c r="A4570" s="16" t="s">
        <v>69</v>
      </c>
    </row>
    <row r="4571" spans="1:1">
      <c r="A4571" s="16" t="s">
        <v>189</v>
      </c>
    </row>
    <row r="4572" spans="1:1">
      <c r="A4572" s="63" t="s">
        <v>326</v>
      </c>
    </row>
    <row r="4573" spans="1:1">
      <c r="A4573" s="149" t="s">
        <v>327</v>
      </c>
    </row>
    <row r="4574" spans="1:1">
      <c r="A4574" s="16" t="s">
        <v>175</v>
      </c>
    </row>
    <row r="4575" spans="1:1">
      <c r="A4575" s="16" t="s">
        <v>68</v>
      </c>
    </row>
    <row r="4576" spans="1:1">
      <c r="A4576" s="16" t="s">
        <v>69</v>
      </c>
    </row>
    <row r="4577" spans="1:1">
      <c r="A4577" s="16" t="s">
        <v>189</v>
      </c>
    </row>
    <row r="4578" spans="1:1">
      <c r="A4578" s="63" t="s">
        <v>326</v>
      </c>
    </row>
    <row r="4579" spans="1:1">
      <c r="A4579" s="149" t="s">
        <v>327</v>
      </c>
    </row>
    <row r="4580" spans="1:1">
      <c r="A4580" s="16" t="s">
        <v>175</v>
      </c>
    </row>
    <row r="4581" spans="1:1">
      <c r="A4581" s="16" t="s">
        <v>68</v>
      </c>
    </row>
    <row r="4582" spans="1:1">
      <c r="A4582" s="16" t="s">
        <v>69</v>
      </c>
    </row>
    <row r="4583" spans="1:1">
      <c r="A4583" s="16" t="s">
        <v>189</v>
      </c>
    </row>
    <row r="4584" spans="1:1">
      <c r="A4584" s="63" t="s">
        <v>326</v>
      </c>
    </row>
    <row r="4585" spans="1:1">
      <c r="A4585" s="149" t="s">
        <v>327</v>
      </c>
    </row>
    <row r="4586" spans="1:1">
      <c r="A4586" s="16" t="s">
        <v>175</v>
      </c>
    </row>
    <row r="4587" spans="1:1">
      <c r="A4587" s="16" t="s">
        <v>68</v>
      </c>
    </row>
    <row r="4588" spans="1:1">
      <c r="A4588" s="16" t="s">
        <v>69</v>
      </c>
    </row>
    <row r="4589" spans="1:1">
      <c r="A4589" s="16" t="s">
        <v>189</v>
      </c>
    </row>
    <row r="4590" spans="1:1">
      <c r="A4590" s="63" t="s">
        <v>326</v>
      </c>
    </row>
    <row r="4591" spans="1:1">
      <c r="A4591" s="149" t="s">
        <v>327</v>
      </c>
    </row>
    <row r="4592" spans="1:1">
      <c r="A4592" s="16" t="s">
        <v>175</v>
      </c>
    </row>
    <row r="4593" spans="1:1">
      <c r="A4593" s="16" t="s">
        <v>68</v>
      </c>
    </row>
    <row r="4594" spans="1:1">
      <c r="A4594" s="16" t="s">
        <v>69</v>
      </c>
    </row>
    <row r="4595" spans="1:1">
      <c r="A4595" s="16" t="s">
        <v>189</v>
      </c>
    </row>
    <row r="4596" spans="1:1">
      <c r="A4596" s="63" t="s">
        <v>326</v>
      </c>
    </row>
    <row r="4597" spans="1:1">
      <c r="A4597" s="149" t="s">
        <v>327</v>
      </c>
    </row>
    <row r="4598" spans="1:1">
      <c r="A4598" s="16" t="s">
        <v>175</v>
      </c>
    </row>
    <row r="4599" spans="1:1">
      <c r="A4599" s="16" t="s">
        <v>68</v>
      </c>
    </row>
    <row r="4600" spans="1:1">
      <c r="A4600" s="16" t="s">
        <v>69</v>
      </c>
    </row>
    <row r="4601" spans="1:1">
      <c r="A4601" s="16" t="s">
        <v>189</v>
      </c>
    </row>
    <row r="4602" spans="1:1">
      <c r="A4602" s="63" t="s">
        <v>326</v>
      </c>
    </row>
    <row r="4603" spans="1:1">
      <c r="A4603" s="149" t="s">
        <v>327</v>
      </c>
    </row>
    <row r="4604" spans="1:1">
      <c r="A4604" s="16" t="s">
        <v>175</v>
      </c>
    </row>
    <row r="4605" spans="1:1">
      <c r="A4605" s="16" t="s">
        <v>68</v>
      </c>
    </row>
    <row r="4606" spans="1:1">
      <c r="A4606" s="16" t="s">
        <v>69</v>
      </c>
    </row>
    <row r="4607" spans="1:1">
      <c r="A4607" s="16" t="s">
        <v>189</v>
      </c>
    </row>
    <row r="4608" spans="1:1">
      <c r="A4608" s="63" t="s">
        <v>326</v>
      </c>
    </row>
    <row r="4609" spans="1:1">
      <c r="A4609" s="149" t="s">
        <v>327</v>
      </c>
    </row>
    <row r="4610" spans="1:1">
      <c r="A4610" s="16" t="s">
        <v>175</v>
      </c>
    </row>
    <row r="4611" spans="1:1">
      <c r="A4611" s="16" t="s">
        <v>68</v>
      </c>
    </row>
    <row r="4612" spans="1:1">
      <c r="A4612" s="16" t="s">
        <v>69</v>
      </c>
    </row>
    <row r="4613" spans="1:1">
      <c r="A4613" s="16" t="s">
        <v>189</v>
      </c>
    </row>
    <row r="4614" spans="1:1">
      <c r="A4614" s="63" t="s">
        <v>326</v>
      </c>
    </row>
    <row r="4615" spans="1:1">
      <c r="A4615" s="149" t="s">
        <v>327</v>
      </c>
    </row>
    <row r="4616" spans="1:1">
      <c r="A4616" s="16" t="s">
        <v>175</v>
      </c>
    </row>
    <row r="4617" spans="1:1">
      <c r="A4617" s="16" t="s">
        <v>68</v>
      </c>
    </row>
    <row r="4618" spans="1:1">
      <c r="A4618" s="16" t="s">
        <v>69</v>
      </c>
    </row>
    <row r="4619" spans="1:1">
      <c r="A4619" s="16" t="s">
        <v>189</v>
      </c>
    </row>
    <row r="4620" spans="1:1">
      <c r="A4620" s="63" t="s">
        <v>326</v>
      </c>
    </row>
    <row r="4621" spans="1:1">
      <c r="A4621" s="149" t="s">
        <v>327</v>
      </c>
    </row>
    <row r="4622" spans="1:1">
      <c r="A4622" s="16" t="s">
        <v>175</v>
      </c>
    </row>
    <row r="4623" spans="1:1">
      <c r="A4623" s="16" t="s">
        <v>68</v>
      </c>
    </row>
    <row r="4624" spans="1:1">
      <c r="A4624" s="16" t="s">
        <v>69</v>
      </c>
    </row>
    <row r="4625" spans="1:1">
      <c r="A4625" s="16" t="s">
        <v>189</v>
      </c>
    </row>
    <row r="4626" spans="1:1">
      <c r="A4626" s="63" t="s">
        <v>326</v>
      </c>
    </row>
    <row r="4627" spans="1:1">
      <c r="A4627" s="149" t="s">
        <v>327</v>
      </c>
    </row>
    <row r="4628" spans="1:1">
      <c r="A4628" s="16" t="s">
        <v>175</v>
      </c>
    </row>
    <row r="4629" spans="1:1">
      <c r="A4629" s="16" t="s">
        <v>68</v>
      </c>
    </row>
    <row r="4630" spans="1:1">
      <c r="A4630" s="16" t="s">
        <v>69</v>
      </c>
    </row>
    <row r="4631" spans="1:1">
      <c r="A4631" s="16" t="s">
        <v>189</v>
      </c>
    </row>
    <row r="4632" spans="1:1">
      <c r="A4632" s="63" t="s">
        <v>326</v>
      </c>
    </row>
    <row r="4633" spans="1:1">
      <c r="A4633" s="149" t="s">
        <v>327</v>
      </c>
    </row>
    <row r="4634" spans="1:1">
      <c r="A4634" s="16" t="s">
        <v>175</v>
      </c>
    </row>
    <row r="4635" spans="1:1">
      <c r="A4635" s="16" t="s">
        <v>68</v>
      </c>
    </row>
    <row r="4636" spans="1:1">
      <c r="A4636" s="16" t="s">
        <v>69</v>
      </c>
    </row>
    <row r="4637" spans="1:1">
      <c r="A4637" s="16" t="s">
        <v>189</v>
      </c>
    </row>
    <row r="4638" spans="1:1">
      <c r="A4638" s="63" t="s">
        <v>326</v>
      </c>
    </row>
    <row r="4639" spans="1:1">
      <c r="A4639" s="149" t="s">
        <v>327</v>
      </c>
    </row>
    <row r="4640" spans="1:1">
      <c r="A4640" s="16" t="s">
        <v>175</v>
      </c>
    </row>
    <row r="4641" spans="1:1">
      <c r="A4641" s="16" t="s">
        <v>68</v>
      </c>
    </row>
    <row r="4642" spans="1:1">
      <c r="A4642" s="16" t="s">
        <v>69</v>
      </c>
    </row>
    <row r="4643" spans="1:1">
      <c r="A4643" s="16" t="s">
        <v>189</v>
      </c>
    </row>
    <row r="4644" spans="1:1">
      <c r="A4644" s="63" t="s">
        <v>326</v>
      </c>
    </row>
    <row r="4645" spans="1:1">
      <c r="A4645" s="149" t="s">
        <v>327</v>
      </c>
    </row>
    <row r="4646" spans="1:1">
      <c r="A4646" s="16" t="s">
        <v>175</v>
      </c>
    </row>
    <row r="4647" spans="1:1">
      <c r="A4647" s="16" t="s">
        <v>68</v>
      </c>
    </row>
    <row r="4648" spans="1:1">
      <c r="A4648" s="16" t="s">
        <v>69</v>
      </c>
    </row>
    <row r="4649" spans="1:1">
      <c r="A4649" s="16" t="s">
        <v>189</v>
      </c>
    </row>
    <row r="4650" spans="1:1">
      <c r="A4650" s="63" t="s">
        <v>326</v>
      </c>
    </row>
    <row r="4651" spans="1:1">
      <c r="A4651" s="149" t="s">
        <v>327</v>
      </c>
    </row>
    <row r="4652" spans="1:1">
      <c r="A4652" s="16" t="s">
        <v>175</v>
      </c>
    </row>
    <row r="4653" spans="1:1">
      <c r="A4653" s="16" t="s">
        <v>68</v>
      </c>
    </row>
    <row r="4654" spans="1:1">
      <c r="A4654" s="16" t="s">
        <v>69</v>
      </c>
    </row>
    <row r="4655" spans="1:1">
      <c r="A4655" s="16" t="s">
        <v>189</v>
      </c>
    </row>
    <row r="4656" spans="1:1">
      <c r="A4656" s="63" t="s">
        <v>326</v>
      </c>
    </row>
    <row r="4657" spans="1:1">
      <c r="A4657" s="149" t="s">
        <v>327</v>
      </c>
    </row>
    <row r="4658" spans="1:1">
      <c r="A4658" s="16" t="s">
        <v>175</v>
      </c>
    </row>
    <row r="4659" spans="1:1">
      <c r="A4659" s="16" t="s">
        <v>68</v>
      </c>
    </row>
    <row r="4660" spans="1:1">
      <c r="A4660" s="16" t="s">
        <v>69</v>
      </c>
    </row>
    <row r="4661" spans="1:1">
      <c r="A4661" s="16" t="s">
        <v>189</v>
      </c>
    </row>
    <row r="4662" spans="1:1">
      <c r="A4662" s="63" t="s">
        <v>326</v>
      </c>
    </row>
    <row r="4663" spans="1:1">
      <c r="A4663" s="149" t="s">
        <v>327</v>
      </c>
    </row>
    <row r="4664" spans="1:1">
      <c r="A4664" s="16" t="s">
        <v>175</v>
      </c>
    </row>
    <row r="4665" spans="1:1">
      <c r="A4665" s="16" t="s">
        <v>68</v>
      </c>
    </row>
    <row r="4666" spans="1:1">
      <c r="A4666" s="16" t="s">
        <v>69</v>
      </c>
    </row>
    <row r="4667" spans="1:1">
      <c r="A4667" s="16" t="s">
        <v>189</v>
      </c>
    </row>
    <row r="4668" spans="1:1">
      <c r="A4668" s="63" t="s">
        <v>326</v>
      </c>
    </row>
    <row r="4669" spans="1:1">
      <c r="A4669" s="149" t="s">
        <v>327</v>
      </c>
    </row>
    <row r="4670" spans="1:1">
      <c r="A4670" s="16" t="s">
        <v>175</v>
      </c>
    </row>
    <row r="4671" spans="1:1">
      <c r="A4671" s="16" t="s">
        <v>68</v>
      </c>
    </row>
    <row r="4672" spans="1:1">
      <c r="A4672" s="16" t="s">
        <v>69</v>
      </c>
    </row>
    <row r="4673" spans="1:1">
      <c r="A4673" s="16" t="s">
        <v>189</v>
      </c>
    </row>
    <row r="4674" spans="1:1">
      <c r="A4674" s="63" t="s">
        <v>326</v>
      </c>
    </row>
    <row r="4675" spans="1:1">
      <c r="A4675" s="149" t="s">
        <v>327</v>
      </c>
    </row>
    <row r="4676" spans="1:1">
      <c r="A4676" s="16" t="s">
        <v>175</v>
      </c>
    </row>
    <row r="4677" spans="1:1">
      <c r="A4677" s="16" t="s">
        <v>68</v>
      </c>
    </row>
    <row r="4678" spans="1:1">
      <c r="A4678" s="16" t="s">
        <v>69</v>
      </c>
    </row>
    <row r="4679" spans="1:1">
      <c r="A4679" s="16" t="s">
        <v>189</v>
      </c>
    </row>
    <row r="4680" spans="1:1">
      <c r="A4680" s="63" t="s">
        <v>326</v>
      </c>
    </row>
    <row r="4681" spans="1:1">
      <c r="A4681" s="149" t="s">
        <v>327</v>
      </c>
    </row>
    <row r="4682" spans="1:1">
      <c r="A4682" s="16" t="s">
        <v>175</v>
      </c>
    </row>
    <row r="4683" spans="1:1">
      <c r="A4683" s="16" t="s">
        <v>68</v>
      </c>
    </row>
    <row r="4684" spans="1:1">
      <c r="A4684" s="16" t="s">
        <v>69</v>
      </c>
    </row>
    <row r="4685" spans="1:1">
      <c r="A4685" s="16" t="s">
        <v>189</v>
      </c>
    </row>
    <row r="4686" spans="1:1">
      <c r="A4686" s="63" t="s">
        <v>326</v>
      </c>
    </row>
    <row r="4687" spans="1:1">
      <c r="A4687" s="149" t="s">
        <v>327</v>
      </c>
    </row>
    <row r="4688" spans="1:1">
      <c r="A4688" s="16" t="s">
        <v>175</v>
      </c>
    </row>
    <row r="4689" spans="1:1">
      <c r="A4689" s="16" t="s">
        <v>68</v>
      </c>
    </row>
    <row r="4690" spans="1:1">
      <c r="A4690" s="16" t="s">
        <v>69</v>
      </c>
    </row>
    <row r="4691" spans="1:1">
      <c r="A4691" s="16" t="s">
        <v>189</v>
      </c>
    </row>
    <row r="4692" spans="1:1">
      <c r="A4692" s="63" t="s">
        <v>326</v>
      </c>
    </row>
    <row r="4693" spans="1:1">
      <c r="A4693" s="149" t="s">
        <v>327</v>
      </c>
    </row>
    <row r="4694" spans="1:1">
      <c r="A4694" s="16" t="s">
        <v>175</v>
      </c>
    </row>
    <row r="4695" spans="1:1">
      <c r="A4695" s="16" t="s">
        <v>68</v>
      </c>
    </row>
    <row r="4696" spans="1:1">
      <c r="A4696" s="16" t="s">
        <v>69</v>
      </c>
    </row>
    <row r="4697" spans="1:1">
      <c r="A4697" s="16" t="s">
        <v>189</v>
      </c>
    </row>
    <row r="4698" spans="1:1">
      <c r="A4698" s="63" t="s">
        <v>326</v>
      </c>
    </row>
    <row r="4699" spans="1:1">
      <c r="A4699" s="149" t="s">
        <v>327</v>
      </c>
    </row>
    <row r="4700" spans="1:1">
      <c r="A4700" s="16" t="s">
        <v>175</v>
      </c>
    </row>
    <row r="4701" spans="1:1">
      <c r="A4701" s="16" t="s">
        <v>68</v>
      </c>
    </row>
    <row r="4702" spans="1:1">
      <c r="A4702" s="16" t="s">
        <v>69</v>
      </c>
    </row>
    <row r="4703" spans="1:1">
      <c r="A4703" s="16" t="s">
        <v>189</v>
      </c>
    </row>
    <row r="4704" spans="1:1">
      <c r="A4704" s="63" t="s">
        <v>326</v>
      </c>
    </row>
    <row r="4705" spans="1:1">
      <c r="A4705" s="149" t="s">
        <v>327</v>
      </c>
    </row>
    <row r="4706" spans="1:1">
      <c r="A4706" s="16" t="s">
        <v>175</v>
      </c>
    </row>
    <row r="4707" spans="1:1">
      <c r="A4707" s="16" t="s">
        <v>68</v>
      </c>
    </row>
    <row r="4708" spans="1:1">
      <c r="A4708" s="16" t="s">
        <v>69</v>
      </c>
    </row>
    <row r="4709" spans="1:1">
      <c r="A4709" s="16" t="s">
        <v>189</v>
      </c>
    </row>
    <row r="4710" spans="1:1">
      <c r="A4710" s="63" t="s">
        <v>326</v>
      </c>
    </row>
    <row r="4711" spans="1:1">
      <c r="A4711" s="149" t="s">
        <v>327</v>
      </c>
    </row>
    <row r="4712" spans="1:1">
      <c r="A4712" s="16" t="s">
        <v>175</v>
      </c>
    </row>
    <row r="4713" spans="1:1">
      <c r="A4713" s="16" t="s">
        <v>68</v>
      </c>
    </row>
    <row r="4714" spans="1:1">
      <c r="A4714" s="16" t="s">
        <v>69</v>
      </c>
    </row>
    <row r="4715" spans="1:1">
      <c r="A4715" s="16" t="s">
        <v>189</v>
      </c>
    </row>
    <row r="4716" spans="1:1">
      <c r="A4716" s="63" t="s">
        <v>326</v>
      </c>
    </row>
    <row r="4717" spans="1:1">
      <c r="A4717" s="149" t="s">
        <v>327</v>
      </c>
    </row>
    <row r="4718" spans="1:1">
      <c r="A4718" s="16" t="s">
        <v>175</v>
      </c>
    </row>
    <row r="4719" spans="1:1">
      <c r="A4719" s="16" t="s">
        <v>68</v>
      </c>
    </row>
    <row r="4720" spans="1:1">
      <c r="A4720" s="16" t="s">
        <v>69</v>
      </c>
    </row>
    <row r="4721" spans="1:1">
      <c r="A4721" s="16" t="s">
        <v>189</v>
      </c>
    </row>
    <row r="4722" spans="1:1">
      <c r="A4722" s="63" t="s">
        <v>326</v>
      </c>
    </row>
    <row r="4723" spans="1:1">
      <c r="A4723" s="149" t="s">
        <v>327</v>
      </c>
    </row>
    <row r="4724" spans="1:1">
      <c r="A4724" s="16" t="s">
        <v>175</v>
      </c>
    </row>
    <row r="4725" spans="1:1">
      <c r="A4725" s="16" t="s">
        <v>68</v>
      </c>
    </row>
    <row r="4726" spans="1:1">
      <c r="A4726" s="16" t="s">
        <v>69</v>
      </c>
    </row>
    <row r="4727" spans="1:1">
      <c r="A4727" s="16" t="s">
        <v>189</v>
      </c>
    </row>
    <row r="4728" spans="1:1">
      <c r="A4728" s="63" t="s">
        <v>326</v>
      </c>
    </row>
    <row r="4729" spans="1:1">
      <c r="A4729" s="149" t="s">
        <v>327</v>
      </c>
    </row>
    <row r="4730" spans="1:1">
      <c r="A4730" s="16" t="s">
        <v>175</v>
      </c>
    </row>
    <row r="4731" spans="1:1">
      <c r="A4731" s="16" t="s">
        <v>68</v>
      </c>
    </row>
    <row r="4732" spans="1:1">
      <c r="A4732" s="16" t="s">
        <v>69</v>
      </c>
    </row>
    <row r="4733" spans="1:1">
      <c r="A4733" s="16" t="s">
        <v>189</v>
      </c>
    </row>
    <row r="4734" spans="1:1">
      <c r="A4734" s="63" t="s">
        <v>326</v>
      </c>
    </row>
    <row r="4735" spans="1:1">
      <c r="A4735" s="149" t="s">
        <v>327</v>
      </c>
    </row>
    <row r="4736" spans="1:1">
      <c r="A4736" s="16" t="s">
        <v>175</v>
      </c>
    </row>
    <row r="4737" spans="1:1">
      <c r="A4737" s="16" t="s">
        <v>68</v>
      </c>
    </row>
    <row r="4738" spans="1:1">
      <c r="A4738" s="16" t="s">
        <v>69</v>
      </c>
    </row>
    <row r="4739" spans="1:1">
      <c r="A4739" s="16" t="s">
        <v>189</v>
      </c>
    </row>
    <row r="4740" spans="1:1">
      <c r="A4740" s="63" t="s">
        <v>326</v>
      </c>
    </row>
    <row r="4741" spans="1:1">
      <c r="A4741" s="149" t="s">
        <v>327</v>
      </c>
    </row>
    <row r="4742" spans="1:1">
      <c r="A4742" s="16" t="s">
        <v>175</v>
      </c>
    </row>
    <row r="4743" spans="1:1">
      <c r="A4743" s="16" t="s">
        <v>68</v>
      </c>
    </row>
    <row r="4744" spans="1:1">
      <c r="A4744" s="16" t="s">
        <v>69</v>
      </c>
    </row>
    <row r="4745" spans="1:1">
      <c r="A4745" s="16" t="s">
        <v>189</v>
      </c>
    </row>
    <row r="4746" spans="1:1">
      <c r="A4746" s="63" t="s">
        <v>326</v>
      </c>
    </row>
    <row r="4747" spans="1:1">
      <c r="A4747" s="149" t="s">
        <v>327</v>
      </c>
    </row>
    <row r="4748" spans="1:1">
      <c r="A4748" s="16" t="s">
        <v>175</v>
      </c>
    </row>
    <row r="4749" spans="1:1">
      <c r="A4749" s="16" t="s">
        <v>68</v>
      </c>
    </row>
    <row r="4750" spans="1:1">
      <c r="A4750" s="16" t="s">
        <v>69</v>
      </c>
    </row>
    <row r="4751" spans="1:1">
      <c r="A4751" s="16" t="s">
        <v>189</v>
      </c>
    </row>
    <row r="4752" spans="1:1">
      <c r="A4752" s="63" t="s">
        <v>326</v>
      </c>
    </row>
    <row r="4753" spans="1:1">
      <c r="A4753" s="149" t="s">
        <v>327</v>
      </c>
    </row>
    <row r="4754" spans="1:1">
      <c r="A4754" s="16" t="s">
        <v>175</v>
      </c>
    </row>
    <row r="4755" spans="1:1">
      <c r="A4755" s="16" t="s">
        <v>68</v>
      </c>
    </row>
    <row r="4756" spans="1:1">
      <c r="A4756" s="16" t="s">
        <v>69</v>
      </c>
    </row>
    <row r="4757" spans="1:1">
      <c r="A4757" s="16" t="s">
        <v>189</v>
      </c>
    </row>
    <row r="4758" spans="1:1">
      <c r="A4758" s="63" t="s">
        <v>326</v>
      </c>
    </row>
    <row r="4759" spans="1:1">
      <c r="A4759" s="149" t="s">
        <v>327</v>
      </c>
    </row>
    <row r="4760" spans="1:1">
      <c r="A4760" s="16" t="s">
        <v>175</v>
      </c>
    </row>
    <row r="4761" spans="1:1">
      <c r="A4761" s="16" t="s">
        <v>68</v>
      </c>
    </row>
    <row r="4762" spans="1:1">
      <c r="A4762" s="16" t="s">
        <v>69</v>
      </c>
    </row>
    <row r="4763" spans="1:1">
      <c r="A4763" s="16" t="s">
        <v>189</v>
      </c>
    </row>
    <row r="4764" spans="1:1">
      <c r="A4764" s="63" t="s">
        <v>326</v>
      </c>
    </row>
    <row r="4765" spans="1:1">
      <c r="A4765" s="149" t="s">
        <v>327</v>
      </c>
    </row>
    <row r="4766" spans="1:1">
      <c r="A4766" s="16" t="s">
        <v>175</v>
      </c>
    </row>
    <row r="4767" spans="1:1">
      <c r="A4767" s="16" t="s">
        <v>68</v>
      </c>
    </row>
    <row r="4768" spans="1:1">
      <c r="A4768" s="16" t="s">
        <v>69</v>
      </c>
    </row>
    <row r="4769" spans="1:1">
      <c r="A4769" s="16" t="s">
        <v>189</v>
      </c>
    </row>
    <row r="4770" spans="1:1">
      <c r="A4770" s="63" t="s">
        <v>326</v>
      </c>
    </row>
    <row r="4771" spans="1:1">
      <c r="A4771" s="149" t="s">
        <v>327</v>
      </c>
    </row>
    <row r="4772" spans="1:1">
      <c r="A4772" s="16" t="s">
        <v>175</v>
      </c>
    </row>
    <row r="4773" spans="1:1">
      <c r="A4773" s="16" t="s">
        <v>68</v>
      </c>
    </row>
    <row r="4774" spans="1:1">
      <c r="A4774" s="16" t="s">
        <v>69</v>
      </c>
    </row>
    <row r="4775" spans="1:1">
      <c r="A4775" s="16" t="s">
        <v>189</v>
      </c>
    </row>
    <row r="4776" spans="1:1">
      <c r="A4776" s="63" t="s">
        <v>326</v>
      </c>
    </row>
    <row r="4777" spans="1:1">
      <c r="A4777" s="149" t="s">
        <v>327</v>
      </c>
    </row>
    <row r="4778" spans="1:1">
      <c r="A4778" s="16" t="s">
        <v>175</v>
      </c>
    </row>
    <row r="4779" spans="1:1">
      <c r="A4779" s="16" t="s">
        <v>68</v>
      </c>
    </row>
    <row r="4780" spans="1:1">
      <c r="A4780" s="16" t="s">
        <v>69</v>
      </c>
    </row>
    <row r="4781" spans="1:1">
      <c r="A4781" s="16" t="s">
        <v>189</v>
      </c>
    </row>
    <row r="4782" spans="1:1">
      <c r="A4782" s="63" t="s">
        <v>326</v>
      </c>
    </row>
    <row r="4783" spans="1:1">
      <c r="A4783" s="149" t="s">
        <v>327</v>
      </c>
    </row>
    <row r="4784" spans="1:1">
      <c r="A4784" s="16" t="s">
        <v>175</v>
      </c>
    </row>
    <row r="4785" spans="1:1">
      <c r="A4785" s="16" t="s">
        <v>68</v>
      </c>
    </row>
    <row r="4786" spans="1:1">
      <c r="A4786" s="16" t="s">
        <v>69</v>
      </c>
    </row>
    <row r="4787" spans="1:1">
      <c r="A4787" s="16" t="s">
        <v>189</v>
      </c>
    </row>
    <row r="4788" spans="1:1">
      <c r="A4788" s="63" t="s">
        <v>326</v>
      </c>
    </row>
    <row r="4789" spans="1:1">
      <c r="A4789" s="149" t="s">
        <v>327</v>
      </c>
    </row>
    <row r="4790" spans="1:1">
      <c r="A4790" s="16" t="s">
        <v>175</v>
      </c>
    </row>
    <row r="4791" spans="1:1">
      <c r="A4791" s="16" t="s">
        <v>68</v>
      </c>
    </row>
    <row r="4792" spans="1:1">
      <c r="A4792" s="16" t="s">
        <v>69</v>
      </c>
    </row>
    <row r="4793" spans="1:1">
      <c r="A4793" s="16" t="s">
        <v>189</v>
      </c>
    </row>
    <row r="4794" spans="1:1">
      <c r="A4794" s="63" t="s">
        <v>326</v>
      </c>
    </row>
    <row r="4795" spans="1:1">
      <c r="A4795" s="149" t="s">
        <v>327</v>
      </c>
    </row>
    <row r="4796" spans="1:1">
      <c r="A4796" s="16" t="s">
        <v>175</v>
      </c>
    </row>
    <row r="4797" spans="1:1">
      <c r="A4797" s="16" t="s">
        <v>68</v>
      </c>
    </row>
    <row r="4798" spans="1:1">
      <c r="A4798" s="16" t="s">
        <v>69</v>
      </c>
    </row>
    <row r="4799" spans="1:1">
      <c r="A4799" s="16" t="s">
        <v>189</v>
      </c>
    </row>
    <row r="4800" spans="1:1">
      <c r="A4800" s="63" t="s">
        <v>326</v>
      </c>
    </row>
    <row r="4801" spans="1:1">
      <c r="A4801" s="149" t="s">
        <v>327</v>
      </c>
    </row>
    <row r="4802" spans="1:1">
      <c r="A4802" s="16" t="s">
        <v>175</v>
      </c>
    </row>
    <row r="4803" spans="1:1">
      <c r="A4803" s="16" t="s">
        <v>68</v>
      </c>
    </row>
    <row r="4804" spans="1:1">
      <c r="A4804" s="16" t="s">
        <v>69</v>
      </c>
    </row>
    <row r="4805" spans="1:1">
      <c r="A4805" s="16" t="s">
        <v>189</v>
      </c>
    </row>
    <row r="4806" spans="1:1">
      <c r="A4806" s="63" t="s">
        <v>326</v>
      </c>
    </row>
    <row r="4807" spans="1:1">
      <c r="A4807" s="149" t="s">
        <v>327</v>
      </c>
    </row>
    <row r="4808" spans="1:1">
      <c r="A4808" s="16" t="s">
        <v>175</v>
      </c>
    </row>
    <row r="4809" spans="1:1">
      <c r="A4809" s="16" t="s">
        <v>68</v>
      </c>
    </row>
    <row r="4810" spans="1:1">
      <c r="A4810" s="16" t="s">
        <v>69</v>
      </c>
    </row>
    <row r="4811" spans="1:1">
      <c r="A4811" s="16" t="s">
        <v>189</v>
      </c>
    </row>
    <row r="4812" spans="1:1">
      <c r="A4812" s="63" t="s">
        <v>326</v>
      </c>
    </row>
    <row r="4813" spans="1:1">
      <c r="A4813" s="149" t="s">
        <v>327</v>
      </c>
    </row>
    <row r="4814" spans="1:1">
      <c r="A4814" s="16" t="s">
        <v>175</v>
      </c>
    </row>
    <row r="4815" spans="1:1">
      <c r="A4815" s="16" t="s">
        <v>68</v>
      </c>
    </row>
    <row r="4816" spans="1:1">
      <c r="A4816" s="16" t="s">
        <v>69</v>
      </c>
    </row>
    <row r="4817" spans="1:1">
      <c r="A4817" s="16" t="s">
        <v>189</v>
      </c>
    </row>
    <row r="4818" spans="1:1">
      <c r="A4818" s="63" t="s">
        <v>326</v>
      </c>
    </row>
    <row r="4819" spans="1:1">
      <c r="A4819" s="149" t="s">
        <v>327</v>
      </c>
    </row>
    <row r="4820" spans="1:1">
      <c r="A4820" s="16" t="s">
        <v>175</v>
      </c>
    </row>
    <row r="4821" spans="1:1">
      <c r="A4821" s="16" t="s">
        <v>68</v>
      </c>
    </row>
    <row r="4822" spans="1:1">
      <c r="A4822" s="16" t="s">
        <v>69</v>
      </c>
    </row>
    <row r="4823" spans="1:1">
      <c r="A4823" s="16" t="s">
        <v>189</v>
      </c>
    </row>
    <row r="4824" spans="1:1">
      <c r="A4824" s="63" t="s">
        <v>326</v>
      </c>
    </row>
    <row r="4825" spans="1:1">
      <c r="A4825" s="149" t="s">
        <v>327</v>
      </c>
    </row>
    <row r="4826" spans="1:1">
      <c r="A4826" s="16" t="s">
        <v>175</v>
      </c>
    </row>
    <row r="4827" spans="1:1">
      <c r="A4827" s="16" t="s">
        <v>68</v>
      </c>
    </row>
    <row r="4828" spans="1:1">
      <c r="A4828" s="16" t="s">
        <v>69</v>
      </c>
    </row>
    <row r="4829" spans="1:1">
      <c r="A4829" s="16" t="s">
        <v>189</v>
      </c>
    </row>
    <row r="4830" spans="1:1">
      <c r="A4830" s="63" t="s">
        <v>326</v>
      </c>
    </row>
    <row r="4831" spans="1:1">
      <c r="A4831" s="149" t="s">
        <v>327</v>
      </c>
    </row>
    <row r="4832" spans="1:1">
      <c r="A4832" s="16" t="s">
        <v>175</v>
      </c>
    </row>
    <row r="4833" spans="1:1">
      <c r="A4833" s="16" t="s">
        <v>68</v>
      </c>
    </row>
    <row r="4834" spans="1:1">
      <c r="A4834" s="16" t="s">
        <v>69</v>
      </c>
    </row>
    <row r="4835" spans="1:1">
      <c r="A4835" s="16" t="s">
        <v>189</v>
      </c>
    </row>
    <row r="4836" spans="1:1">
      <c r="A4836" s="63" t="s">
        <v>326</v>
      </c>
    </row>
    <row r="4837" spans="1:1">
      <c r="A4837" s="149" t="s">
        <v>327</v>
      </c>
    </row>
    <row r="4838" spans="1:1">
      <c r="A4838" s="16" t="s">
        <v>175</v>
      </c>
    </row>
    <row r="4839" spans="1:1">
      <c r="A4839" s="16" t="s">
        <v>68</v>
      </c>
    </row>
    <row r="4840" spans="1:1">
      <c r="A4840" s="16" t="s">
        <v>69</v>
      </c>
    </row>
    <row r="4841" spans="1:1">
      <c r="A4841" s="16" t="s">
        <v>189</v>
      </c>
    </row>
    <row r="4842" spans="1:1">
      <c r="A4842" s="63" t="s">
        <v>326</v>
      </c>
    </row>
    <row r="4843" spans="1:1">
      <c r="A4843" s="149" t="s">
        <v>327</v>
      </c>
    </row>
    <row r="4844" spans="1:1">
      <c r="A4844" s="16" t="s">
        <v>175</v>
      </c>
    </row>
    <row r="4845" spans="1:1">
      <c r="A4845" s="16" t="s">
        <v>68</v>
      </c>
    </row>
    <row r="4846" spans="1:1">
      <c r="A4846" s="16" t="s">
        <v>69</v>
      </c>
    </row>
    <row r="4847" spans="1:1">
      <c r="A4847" s="16" t="s">
        <v>189</v>
      </c>
    </row>
    <row r="4848" spans="1:1">
      <c r="A4848" s="63" t="s">
        <v>326</v>
      </c>
    </row>
    <row r="4849" spans="1:1">
      <c r="A4849" s="149" t="s">
        <v>327</v>
      </c>
    </row>
    <row r="4850" spans="1:1">
      <c r="A4850" s="16" t="s">
        <v>175</v>
      </c>
    </row>
    <row r="4851" spans="1:1">
      <c r="A4851" s="16" t="s">
        <v>68</v>
      </c>
    </row>
    <row r="4852" spans="1:1">
      <c r="A4852" s="16" t="s">
        <v>69</v>
      </c>
    </row>
    <row r="4853" spans="1:1">
      <c r="A4853" s="16" t="s">
        <v>189</v>
      </c>
    </row>
    <row r="4854" spans="1:1">
      <c r="A4854" s="63" t="s">
        <v>326</v>
      </c>
    </row>
    <row r="4855" spans="1:1">
      <c r="A4855" s="149" t="s">
        <v>327</v>
      </c>
    </row>
    <row r="4856" spans="1:1">
      <c r="A4856" s="16" t="s">
        <v>175</v>
      </c>
    </row>
    <row r="4857" spans="1:1">
      <c r="A4857" s="16" t="s">
        <v>68</v>
      </c>
    </row>
    <row r="4858" spans="1:1">
      <c r="A4858" s="16" t="s">
        <v>69</v>
      </c>
    </row>
    <row r="4859" spans="1:1">
      <c r="A4859" s="16" t="s">
        <v>189</v>
      </c>
    </row>
    <row r="4860" spans="1:1">
      <c r="A4860" s="63" t="s">
        <v>326</v>
      </c>
    </row>
    <row r="4861" spans="1:1">
      <c r="A4861" s="149" t="s">
        <v>327</v>
      </c>
    </row>
    <row r="4862" spans="1:1">
      <c r="A4862" s="16" t="s">
        <v>175</v>
      </c>
    </row>
    <row r="4863" spans="1:1">
      <c r="A4863" s="16" t="s">
        <v>68</v>
      </c>
    </row>
    <row r="4864" spans="1:1">
      <c r="A4864" s="16" t="s">
        <v>69</v>
      </c>
    </row>
    <row r="4865" spans="1:1">
      <c r="A4865" s="16" t="s">
        <v>189</v>
      </c>
    </row>
    <row r="4866" spans="1:1">
      <c r="A4866" s="63" t="s">
        <v>326</v>
      </c>
    </row>
    <row r="4867" spans="1:1">
      <c r="A4867" s="149" t="s">
        <v>327</v>
      </c>
    </row>
    <row r="4868" spans="1:1">
      <c r="A4868" s="16" t="s">
        <v>175</v>
      </c>
    </row>
    <row r="4869" spans="1:1">
      <c r="A4869" s="16" t="s">
        <v>68</v>
      </c>
    </row>
    <row r="4870" spans="1:1">
      <c r="A4870" s="16" t="s">
        <v>69</v>
      </c>
    </row>
    <row r="4871" spans="1:1">
      <c r="A4871" s="16" t="s">
        <v>189</v>
      </c>
    </row>
    <row r="4872" spans="1:1">
      <c r="A4872" s="63" t="s">
        <v>326</v>
      </c>
    </row>
    <row r="4873" spans="1:1">
      <c r="A4873" s="149" t="s">
        <v>327</v>
      </c>
    </row>
    <row r="4874" spans="1:1">
      <c r="A4874" s="16" t="s">
        <v>175</v>
      </c>
    </row>
    <row r="4875" spans="1:1">
      <c r="A4875" s="16" t="s">
        <v>68</v>
      </c>
    </row>
    <row r="4876" spans="1:1">
      <c r="A4876" s="16" t="s">
        <v>69</v>
      </c>
    </row>
    <row r="4877" spans="1:1">
      <c r="A4877" s="16" t="s">
        <v>189</v>
      </c>
    </row>
    <row r="4878" spans="1:1">
      <c r="A4878" s="63" t="s">
        <v>326</v>
      </c>
    </row>
    <row r="4879" spans="1:1">
      <c r="A4879" s="149" t="s">
        <v>327</v>
      </c>
    </row>
    <row r="4880" spans="1:1">
      <c r="A4880" s="16" t="s">
        <v>175</v>
      </c>
    </row>
    <row r="4881" spans="1:1">
      <c r="A4881" s="16" t="s">
        <v>68</v>
      </c>
    </row>
    <row r="4882" spans="1:1">
      <c r="A4882" s="16" t="s">
        <v>69</v>
      </c>
    </row>
    <row r="4883" spans="1:1">
      <c r="A4883" s="16" t="s">
        <v>189</v>
      </c>
    </row>
    <row r="4884" spans="1:1">
      <c r="A4884" s="63" t="s">
        <v>326</v>
      </c>
    </row>
    <row r="4885" spans="1:1">
      <c r="A4885" s="149" t="s">
        <v>327</v>
      </c>
    </row>
    <row r="4886" spans="1:1">
      <c r="A4886" s="16" t="s">
        <v>175</v>
      </c>
    </row>
    <row r="4887" spans="1:1">
      <c r="A4887" s="16" t="s">
        <v>68</v>
      </c>
    </row>
    <row r="4888" spans="1:1">
      <c r="A4888" s="16" t="s">
        <v>69</v>
      </c>
    </row>
    <row r="4889" spans="1:1">
      <c r="A4889" s="16" t="s">
        <v>189</v>
      </c>
    </row>
    <row r="4890" spans="1:1">
      <c r="A4890" s="63" t="s">
        <v>326</v>
      </c>
    </row>
    <row r="4891" spans="1:1">
      <c r="A4891" s="149" t="s">
        <v>327</v>
      </c>
    </row>
    <row r="4892" spans="1:1">
      <c r="A4892" s="16" t="s">
        <v>175</v>
      </c>
    </row>
    <row r="4893" spans="1:1">
      <c r="A4893" s="16" t="s">
        <v>68</v>
      </c>
    </row>
    <row r="4894" spans="1:1">
      <c r="A4894" s="16" t="s">
        <v>69</v>
      </c>
    </row>
    <row r="4895" spans="1:1">
      <c r="A4895" s="16" t="s">
        <v>189</v>
      </c>
    </row>
    <row r="4896" spans="1:1">
      <c r="A4896" s="63" t="s">
        <v>326</v>
      </c>
    </row>
    <row r="4897" spans="1:1">
      <c r="A4897" s="149" t="s">
        <v>327</v>
      </c>
    </row>
    <row r="4898" spans="1:1">
      <c r="A4898" s="16" t="s">
        <v>175</v>
      </c>
    </row>
    <row r="4899" spans="1:1">
      <c r="A4899" s="16" t="s">
        <v>68</v>
      </c>
    </row>
    <row r="4900" spans="1:1">
      <c r="A4900" s="16" t="s">
        <v>69</v>
      </c>
    </row>
    <row r="4901" spans="1:1">
      <c r="A4901" s="16" t="s">
        <v>189</v>
      </c>
    </row>
    <row r="4902" spans="1:1">
      <c r="A4902" s="63" t="s">
        <v>326</v>
      </c>
    </row>
    <row r="4903" spans="1:1">
      <c r="A4903" s="149" t="s">
        <v>327</v>
      </c>
    </row>
    <row r="4904" spans="1:1">
      <c r="A4904" s="16" t="s">
        <v>175</v>
      </c>
    </row>
    <row r="4905" spans="1:1">
      <c r="A4905" s="16" t="s">
        <v>68</v>
      </c>
    </row>
    <row r="4906" spans="1:1">
      <c r="A4906" s="16" t="s">
        <v>69</v>
      </c>
    </row>
    <row r="4907" spans="1:1">
      <c r="A4907" s="16" t="s">
        <v>189</v>
      </c>
    </row>
    <row r="4908" spans="1:1">
      <c r="A4908" s="63" t="s">
        <v>326</v>
      </c>
    </row>
    <row r="4909" spans="1:1">
      <c r="A4909" s="149" t="s">
        <v>327</v>
      </c>
    </row>
    <row r="4910" spans="1:1">
      <c r="A4910" s="16" t="s">
        <v>175</v>
      </c>
    </row>
    <row r="4911" spans="1:1">
      <c r="A4911" s="16" t="s">
        <v>68</v>
      </c>
    </row>
    <row r="4912" spans="1:1">
      <c r="A4912" s="16" t="s">
        <v>69</v>
      </c>
    </row>
    <row r="4913" spans="1:1">
      <c r="A4913" s="16" t="s">
        <v>189</v>
      </c>
    </row>
    <row r="4914" spans="1:1">
      <c r="A4914" s="63" t="s">
        <v>326</v>
      </c>
    </row>
    <row r="4915" spans="1:1">
      <c r="A4915" s="149" t="s">
        <v>327</v>
      </c>
    </row>
    <row r="4916" spans="1:1">
      <c r="A4916" s="16" t="s">
        <v>175</v>
      </c>
    </row>
    <row r="4917" spans="1:1">
      <c r="A4917" s="16" t="s">
        <v>68</v>
      </c>
    </row>
    <row r="4918" spans="1:1">
      <c r="A4918" s="16" t="s">
        <v>69</v>
      </c>
    </row>
    <row r="4919" spans="1:1">
      <c r="A4919" s="16" t="s">
        <v>189</v>
      </c>
    </row>
    <row r="4920" spans="1:1">
      <c r="A4920" s="63" t="s">
        <v>326</v>
      </c>
    </row>
    <row r="4921" spans="1:1">
      <c r="A4921" s="149" t="s">
        <v>327</v>
      </c>
    </row>
    <row r="4922" spans="1:1">
      <c r="A4922" s="16" t="s">
        <v>175</v>
      </c>
    </row>
    <row r="4923" spans="1:1">
      <c r="A4923" s="16" t="s">
        <v>68</v>
      </c>
    </row>
    <row r="4924" spans="1:1">
      <c r="A4924" s="16" t="s">
        <v>69</v>
      </c>
    </row>
    <row r="4925" spans="1:1">
      <c r="A4925" s="16" t="s">
        <v>189</v>
      </c>
    </row>
    <row r="4926" spans="1:1">
      <c r="A4926" s="63" t="s">
        <v>326</v>
      </c>
    </row>
    <row r="4927" spans="1:1">
      <c r="A4927" s="149" t="s">
        <v>327</v>
      </c>
    </row>
    <row r="4928" spans="1:1">
      <c r="A4928" s="16" t="s">
        <v>175</v>
      </c>
    </row>
    <row r="4929" spans="1:1">
      <c r="A4929" s="16" t="s">
        <v>68</v>
      </c>
    </row>
    <row r="4930" spans="1:1">
      <c r="A4930" s="16" t="s">
        <v>69</v>
      </c>
    </row>
    <row r="4931" spans="1:1">
      <c r="A4931" s="16" t="s">
        <v>189</v>
      </c>
    </row>
    <row r="4932" spans="1:1">
      <c r="A4932" s="63" t="s">
        <v>326</v>
      </c>
    </row>
    <row r="4933" spans="1:1">
      <c r="A4933" s="149" t="s">
        <v>327</v>
      </c>
    </row>
    <row r="4934" spans="1:1">
      <c r="A4934" s="16" t="s">
        <v>175</v>
      </c>
    </row>
    <row r="4935" spans="1:1">
      <c r="A4935" s="16" t="s">
        <v>68</v>
      </c>
    </row>
    <row r="4936" spans="1:1">
      <c r="A4936" s="16" t="s">
        <v>69</v>
      </c>
    </row>
    <row r="4937" spans="1:1">
      <c r="A4937" s="16" t="s">
        <v>189</v>
      </c>
    </row>
    <row r="4938" spans="1:1">
      <c r="A4938" s="63" t="s">
        <v>326</v>
      </c>
    </row>
    <row r="4939" spans="1:1">
      <c r="A4939" s="149" t="s">
        <v>327</v>
      </c>
    </row>
    <row r="4940" spans="1:1">
      <c r="A4940" s="16" t="s">
        <v>175</v>
      </c>
    </row>
    <row r="4941" spans="1:1">
      <c r="A4941" s="16" t="s">
        <v>68</v>
      </c>
    </row>
    <row r="4942" spans="1:1">
      <c r="A4942" s="16" t="s">
        <v>69</v>
      </c>
    </row>
    <row r="4943" spans="1:1">
      <c r="A4943" s="16" t="s">
        <v>189</v>
      </c>
    </row>
    <row r="4944" spans="1:1">
      <c r="A4944" s="63" t="s">
        <v>326</v>
      </c>
    </row>
    <row r="4945" spans="1:1">
      <c r="A4945" s="149" t="s">
        <v>327</v>
      </c>
    </row>
    <row r="4946" spans="1:1">
      <c r="A4946" s="16" t="s">
        <v>175</v>
      </c>
    </row>
    <row r="4947" spans="1:1">
      <c r="A4947" s="16" t="s">
        <v>68</v>
      </c>
    </row>
    <row r="4948" spans="1:1">
      <c r="A4948" s="16" t="s">
        <v>69</v>
      </c>
    </row>
    <row r="4949" spans="1:1">
      <c r="A4949" s="16" t="s">
        <v>189</v>
      </c>
    </row>
    <row r="4950" spans="1:1">
      <c r="A4950" s="63" t="s">
        <v>326</v>
      </c>
    </row>
    <row r="4951" spans="1:1">
      <c r="A4951" s="149" t="s">
        <v>327</v>
      </c>
    </row>
    <row r="4952" spans="1:1">
      <c r="A4952" s="16" t="s">
        <v>175</v>
      </c>
    </row>
    <row r="4953" spans="1:1">
      <c r="A4953" s="16" t="s">
        <v>68</v>
      </c>
    </row>
    <row r="4954" spans="1:1">
      <c r="A4954" s="16" t="s">
        <v>69</v>
      </c>
    </row>
    <row r="4955" spans="1:1">
      <c r="A4955" s="16" t="s">
        <v>189</v>
      </c>
    </row>
    <row r="4956" spans="1:1">
      <c r="A4956" s="63" t="s">
        <v>326</v>
      </c>
    </row>
    <row r="4957" spans="1:1">
      <c r="A4957" s="149" t="s">
        <v>327</v>
      </c>
    </row>
    <row r="4958" spans="1:1">
      <c r="A4958" s="16" t="s">
        <v>175</v>
      </c>
    </row>
    <row r="4959" spans="1:1">
      <c r="A4959" s="16" t="s">
        <v>68</v>
      </c>
    </row>
    <row r="4960" spans="1:1">
      <c r="A4960" s="16" t="s">
        <v>69</v>
      </c>
    </row>
    <row r="4961" spans="1:1">
      <c r="A4961" s="16" t="s">
        <v>189</v>
      </c>
    </row>
    <row r="4962" spans="1:1">
      <c r="A4962" s="63" t="s">
        <v>326</v>
      </c>
    </row>
    <row r="4963" spans="1:1">
      <c r="A4963" s="149" t="s">
        <v>327</v>
      </c>
    </row>
    <row r="4964" spans="1:1">
      <c r="A4964" s="16" t="s">
        <v>175</v>
      </c>
    </row>
    <row r="4965" spans="1:1">
      <c r="A4965" s="16" t="s">
        <v>68</v>
      </c>
    </row>
    <row r="4966" spans="1:1">
      <c r="A4966" s="16" t="s">
        <v>69</v>
      </c>
    </row>
    <row r="4967" spans="1:1">
      <c r="A4967" s="16" t="s">
        <v>189</v>
      </c>
    </row>
    <row r="4968" spans="1:1">
      <c r="A4968" s="63" t="s">
        <v>326</v>
      </c>
    </row>
    <row r="4969" spans="1:1">
      <c r="A4969" s="149" t="s">
        <v>327</v>
      </c>
    </row>
    <row r="4970" spans="1:1">
      <c r="A4970" s="16" t="s">
        <v>175</v>
      </c>
    </row>
    <row r="4971" spans="1:1">
      <c r="A4971" s="16" t="s">
        <v>68</v>
      </c>
    </row>
    <row r="4972" spans="1:1">
      <c r="A4972" s="16" t="s">
        <v>69</v>
      </c>
    </row>
    <row r="4973" spans="1:1">
      <c r="A4973" s="16" t="s">
        <v>189</v>
      </c>
    </row>
    <row r="4974" spans="1:1">
      <c r="A4974" s="63" t="s">
        <v>326</v>
      </c>
    </row>
    <row r="4975" spans="1:1">
      <c r="A4975" s="149" t="s">
        <v>327</v>
      </c>
    </row>
    <row r="4976" spans="1:1">
      <c r="A4976" s="16" t="s">
        <v>175</v>
      </c>
    </row>
    <row r="4977" spans="1:1">
      <c r="A4977" s="16" t="s">
        <v>68</v>
      </c>
    </row>
    <row r="4978" spans="1:1">
      <c r="A4978" s="16" t="s">
        <v>69</v>
      </c>
    </row>
    <row r="4979" spans="1:1">
      <c r="A4979" s="16" t="s">
        <v>189</v>
      </c>
    </row>
    <row r="4980" spans="1:1">
      <c r="A4980" s="63" t="s">
        <v>326</v>
      </c>
    </row>
    <row r="4981" spans="1:1">
      <c r="A4981" s="149" t="s">
        <v>327</v>
      </c>
    </row>
    <row r="4982" spans="1:1">
      <c r="A4982" s="16" t="s">
        <v>175</v>
      </c>
    </row>
    <row r="4983" spans="1:1">
      <c r="A4983" s="16" t="s">
        <v>68</v>
      </c>
    </row>
    <row r="4984" spans="1:1">
      <c r="A4984" s="16" t="s">
        <v>69</v>
      </c>
    </row>
    <row r="4985" spans="1:1">
      <c r="A4985" s="16" t="s">
        <v>189</v>
      </c>
    </row>
    <row r="4986" spans="1:1">
      <c r="A4986" s="63" t="s">
        <v>326</v>
      </c>
    </row>
    <row r="4987" spans="1:1">
      <c r="A4987" s="149" t="s">
        <v>327</v>
      </c>
    </row>
    <row r="4988" spans="1:1">
      <c r="A4988" s="16" t="s">
        <v>175</v>
      </c>
    </row>
    <row r="4989" spans="1:1">
      <c r="A4989" s="16" t="s">
        <v>68</v>
      </c>
    </row>
    <row r="4990" spans="1:1">
      <c r="A4990" s="16" t="s">
        <v>69</v>
      </c>
    </row>
    <row r="4991" spans="1:1">
      <c r="A4991" s="16" t="s">
        <v>189</v>
      </c>
    </row>
    <row r="4992" spans="1:1">
      <c r="A4992" s="63" t="s">
        <v>326</v>
      </c>
    </row>
    <row r="4993" spans="1:1">
      <c r="A4993" s="149" t="s">
        <v>327</v>
      </c>
    </row>
    <row r="4994" spans="1:1">
      <c r="A4994" s="16" t="s">
        <v>175</v>
      </c>
    </row>
    <row r="4995" spans="1:1">
      <c r="A4995" s="16" t="s">
        <v>68</v>
      </c>
    </row>
    <row r="4996" spans="1:1">
      <c r="A4996" s="16" t="s">
        <v>69</v>
      </c>
    </row>
    <row r="4997" spans="1:1">
      <c r="A4997" s="16" t="s">
        <v>189</v>
      </c>
    </row>
    <row r="4998" spans="1:1">
      <c r="A4998" s="63" t="s">
        <v>326</v>
      </c>
    </row>
    <row r="4999" spans="1:1">
      <c r="A4999" s="149" t="s">
        <v>327</v>
      </c>
    </row>
    <row r="5000" spans="1:1">
      <c r="A5000" s="16" t="s">
        <v>175</v>
      </c>
    </row>
    <row r="5001" spans="1:1">
      <c r="A5001" s="16" t="s">
        <v>68</v>
      </c>
    </row>
    <row r="5002" spans="1:1">
      <c r="A5002" s="16" t="s">
        <v>69</v>
      </c>
    </row>
    <row r="5003" spans="1:1">
      <c r="A5003" s="16" t="s">
        <v>189</v>
      </c>
    </row>
    <row r="5004" spans="1:1">
      <c r="A5004" s="63" t="s">
        <v>326</v>
      </c>
    </row>
    <row r="5005" spans="1:1">
      <c r="A5005" s="149" t="s">
        <v>327</v>
      </c>
    </row>
    <row r="5006" spans="1:1">
      <c r="A5006" s="16" t="s">
        <v>175</v>
      </c>
    </row>
    <row r="5007" spans="1:1">
      <c r="A5007" s="16" t="s">
        <v>68</v>
      </c>
    </row>
    <row r="5008" spans="1:1">
      <c r="A5008" s="16" t="s">
        <v>69</v>
      </c>
    </row>
    <row r="5009" spans="1:1">
      <c r="A5009" s="16" t="s">
        <v>189</v>
      </c>
    </row>
    <row r="5010" spans="1:1">
      <c r="A5010" s="63" t="s">
        <v>326</v>
      </c>
    </row>
    <row r="5011" spans="1:1">
      <c r="A5011" s="149" t="s">
        <v>327</v>
      </c>
    </row>
    <row r="5012" spans="1:1">
      <c r="A5012" s="16" t="s">
        <v>175</v>
      </c>
    </row>
    <row r="5013" spans="1:1">
      <c r="A5013" s="16" t="s">
        <v>68</v>
      </c>
    </row>
    <row r="5014" spans="1:1">
      <c r="A5014" s="16" t="s">
        <v>69</v>
      </c>
    </row>
    <row r="5015" spans="1:1">
      <c r="A5015" s="16" t="s">
        <v>189</v>
      </c>
    </row>
    <row r="5016" spans="1:1">
      <c r="A5016" s="63" t="s">
        <v>326</v>
      </c>
    </row>
    <row r="5017" spans="1:1">
      <c r="A5017" s="149" t="s">
        <v>327</v>
      </c>
    </row>
    <row r="5018" spans="1:1">
      <c r="A5018" s="16" t="s">
        <v>175</v>
      </c>
    </row>
    <row r="5019" spans="1:1">
      <c r="A5019" s="16" t="s">
        <v>68</v>
      </c>
    </row>
    <row r="5020" spans="1:1">
      <c r="A5020" s="16" t="s">
        <v>69</v>
      </c>
    </row>
    <row r="5021" spans="1:1">
      <c r="A5021" s="16" t="s">
        <v>189</v>
      </c>
    </row>
    <row r="5022" spans="1:1">
      <c r="A5022" s="63" t="s">
        <v>326</v>
      </c>
    </row>
    <row r="5023" spans="1:1">
      <c r="A5023" s="149" t="s">
        <v>327</v>
      </c>
    </row>
    <row r="5024" spans="1:1">
      <c r="A5024" s="16" t="s">
        <v>175</v>
      </c>
    </row>
    <row r="5025" spans="1:1">
      <c r="A5025" s="16" t="s">
        <v>68</v>
      </c>
    </row>
    <row r="5026" spans="1:1">
      <c r="A5026" s="16" t="s">
        <v>69</v>
      </c>
    </row>
    <row r="5027" spans="1:1">
      <c r="A5027" s="16" t="s">
        <v>189</v>
      </c>
    </row>
    <row r="5028" spans="1:1">
      <c r="A5028" s="63" t="s">
        <v>326</v>
      </c>
    </row>
    <row r="5029" spans="1:1">
      <c r="A5029" s="149" t="s">
        <v>327</v>
      </c>
    </row>
    <row r="5030" spans="1:1">
      <c r="A5030" s="16" t="s">
        <v>175</v>
      </c>
    </row>
    <row r="5031" spans="1:1">
      <c r="A5031" s="16" t="s">
        <v>68</v>
      </c>
    </row>
    <row r="5032" spans="1:1">
      <c r="A5032" s="16" t="s">
        <v>69</v>
      </c>
    </row>
    <row r="5033" spans="1:1">
      <c r="A5033" s="16" t="s">
        <v>189</v>
      </c>
    </row>
    <row r="5034" spans="1:1">
      <c r="A5034" s="63" t="s">
        <v>326</v>
      </c>
    </row>
    <row r="5035" spans="1:1">
      <c r="A5035" s="149" t="s">
        <v>327</v>
      </c>
    </row>
    <row r="5036" spans="1:1">
      <c r="A5036" s="16" t="s">
        <v>175</v>
      </c>
    </row>
    <row r="5037" spans="1:1">
      <c r="A5037" s="16" t="s">
        <v>68</v>
      </c>
    </row>
    <row r="5038" spans="1:1">
      <c r="A5038" s="16" t="s">
        <v>69</v>
      </c>
    </row>
    <row r="5039" spans="1:1">
      <c r="A5039" s="16" t="s">
        <v>189</v>
      </c>
    </row>
    <row r="5040" spans="1:1">
      <c r="A5040" s="63" t="s">
        <v>326</v>
      </c>
    </row>
    <row r="5041" spans="1:1">
      <c r="A5041" s="149" t="s">
        <v>327</v>
      </c>
    </row>
    <row r="5042" spans="1:1">
      <c r="A5042" s="16" t="s">
        <v>175</v>
      </c>
    </row>
    <row r="5043" spans="1:1">
      <c r="A5043" s="16" t="s">
        <v>68</v>
      </c>
    </row>
    <row r="5044" spans="1:1">
      <c r="A5044" s="16" t="s">
        <v>69</v>
      </c>
    </row>
    <row r="5045" spans="1:1">
      <c r="A5045" s="16" t="s">
        <v>189</v>
      </c>
    </row>
    <row r="5046" spans="1:1">
      <c r="A5046" s="63" t="s">
        <v>326</v>
      </c>
    </row>
    <row r="5047" spans="1:1">
      <c r="A5047" s="149" t="s">
        <v>327</v>
      </c>
    </row>
    <row r="5048" spans="1:1">
      <c r="A5048" s="16" t="s">
        <v>175</v>
      </c>
    </row>
    <row r="5049" spans="1:1">
      <c r="A5049" s="16" t="s">
        <v>68</v>
      </c>
    </row>
    <row r="5050" spans="1:1">
      <c r="A5050" s="16" t="s">
        <v>69</v>
      </c>
    </row>
    <row r="5051" spans="1:1">
      <c r="A5051" s="16" t="s">
        <v>189</v>
      </c>
    </row>
    <row r="5052" spans="1:1">
      <c r="A5052" s="63" t="s">
        <v>326</v>
      </c>
    </row>
    <row r="5053" spans="1:1">
      <c r="A5053" s="149" t="s">
        <v>327</v>
      </c>
    </row>
    <row r="5054" spans="1:1">
      <c r="A5054" s="16" t="s">
        <v>175</v>
      </c>
    </row>
    <row r="5055" spans="1:1">
      <c r="A5055" s="16" t="s">
        <v>68</v>
      </c>
    </row>
    <row r="5056" spans="1:1">
      <c r="A5056" s="16" t="s">
        <v>69</v>
      </c>
    </row>
    <row r="5057" spans="1:1">
      <c r="A5057" s="16" t="s">
        <v>189</v>
      </c>
    </row>
    <row r="5058" spans="1:1">
      <c r="A5058" s="63" t="s">
        <v>326</v>
      </c>
    </row>
    <row r="5059" spans="1:1">
      <c r="A5059" s="149" t="s">
        <v>327</v>
      </c>
    </row>
    <row r="5060" spans="1:1">
      <c r="A5060" s="16" t="s">
        <v>175</v>
      </c>
    </row>
    <row r="5061" spans="1:1">
      <c r="A5061" s="16" t="s">
        <v>68</v>
      </c>
    </row>
    <row r="5062" spans="1:1">
      <c r="A5062" s="16" t="s">
        <v>69</v>
      </c>
    </row>
    <row r="5063" spans="1:1">
      <c r="A5063" s="16" t="s">
        <v>189</v>
      </c>
    </row>
    <row r="5064" spans="1:1">
      <c r="A5064" s="63" t="s">
        <v>326</v>
      </c>
    </row>
    <row r="5065" spans="1:1">
      <c r="A5065" s="149" t="s">
        <v>327</v>
      </c>
    </row>
    <row r="5066" spans="1:1">
      <c r="A5066" s="16" t="s">
        <v>175</v>
      </c>
    </row>
    <row r="5067" spans="1:1">
      <c r="A5067" s="16" t="s">
        <v>68</v>
      </c>
    </row>
    <row r="5068" spans="1:1">
      <c r="A5068" s="16" t="s">
        <v>69</v>
      </c>
    </row>
    <row r="5069" spans="1:1">
      <c r="A5069" s="16" t="s">
        <v>189</v>
      </c>
    </row>
    <row r="5070" spans="1:1">
      <c r="A5070" s="63" t="s">
        <v>326</v>
      </c>
    </row>
    <row r="5071" spans="1:1">
      <c r="A5071" s="149" t="s">
        <v>327</v>
      </c>
    </row>
    <row r="5072" spans="1:1">
      <c r="A5072" s="16" t="s">
        <v>175</v>
      </c>
    </row>
    <row r="5073" spans="1:1">
      <c r="A5073" s="16" t="s">
        <v>68</v>
      </c>
    </row>
    <row r="5074" spans="1:1">
      <c r="A5074" s="16" t="s">
        <v>69</v>
      </c>
    </row>
    <row r="5075" spans="1:1">
      <c r="A5075" s="16" t="s">
        <v>189</v>
      </c>
    </row>
    <row r="5076" spans="1:1">
      <c r="A5076" s="63" t="s">
        <v>326</v>
      </c>
    </row>
    <row r="5077" spans="1:1">
      <c r="A5077" s="149" t="s">
        <v>327</v>
      </c>
    </row>
    <row r="5078" spans="1:1">
      <c r="A5078" s="16" t="s">
        <v>175</v>
      </c>
    </row>
    <row r="5079" spans="1:1">
      <c r="A5079" s="16" t="s">
        <v>68</v>
      </c>
    </row>
    <row r="5080" spans="1:1">
      <c r="A5080" s="16" t="s">
        <v>69</v>
      </c>
    </row>
    <row r="5081" spans="1:1">
      <c r="A5081" s="16" t="s">
        <v>189</v>
      </c>
    </row>
    <row r="5082" spans="1:1">
      <c r="A5082" s="63" t="s">
        <v>326</v>
      </c>
    </row>
    <row r="5083" spans="1:1">
      <c r="A5083" s="149" t="s">
        <v>327</v>
      </c>
    </row>
    <row r="5084" spans="1:1">
      <c r="A5084" s="16" t="s">
        <v>175</v>
      </c>
    </row>
    <row r="5085" spans="1:1">
      <c r="A5085" s="16" t="s">
        <v>68</v>
      </c>
    </row>
    <row r="5086" spans="1:1">
      <c r="A5086" s="16" t="s">
        <v>69</v>
      </c>
    </row>
    <row r="5087" spans="1:1">
      <c r="A5087" s="16" t="s">
        <v>189</v>
      </c>
    </row>
    <row r="5088" spans="1:1">
      <c r="A5088" s="63" t="s">
        <v>326</v>
      </c>
    </row>
    <row r="5089" spans="1:1">
      <c r="A5089" s="149" t="s">
        <v>327</v>
      </c>
    </row>
    <row r="5090" spans="1:1">
      <c r="A5090" s="16" t="s">
        <v>175</v>
      </c>
    </row>
    <row r="5091" spans="1:1">
      <c r="A5091" s="16" t="s">
        <v>68</v>
      </c>
    </row>
    <row r="5092" spans="1:1">
      <c r="A5092" s="16" t="s">
        <v>69</v>
      </c>
    </row>
    <row r="5093" spans="1:1">
      <c r="A5093" s="16" t="s">
        <v>189</v>
      </c>
    </row>
    <row r="5094" spans="1:1">
      <c r="A5094" s="63" t="s">
        <v>326</v>
      </c>
    </row>
    <row r="5095" spans="1:1">
      <c r="A5095" s="149" t="s">
        <v>327</v>
      </c>
    </row>
    <row r="5096" spans="1:1">
      <c r="A5096" s="16" t="s">
        <v>175</v>
      </c>
    </row>
    <row r="5097" spans="1:1">
      <c r="A5097" s="16" t="s">
        <v>68</v>
      </c>
    </row>
    <row r="5098" spans="1:1">
      <c r="A5098" s="16" t="s">
        <v>69</v>
      </c>
    </row>
    <row r="5099" spans="1:1">
      <c r="A5099" s="16" t="s">
        <v>189</v>
      </c>
    </row>
    <row r="5100" spans="1:1">
      <c r="A5100" s="63" t="s">
        <v>326</v>
      </c>
    </row>
    <row r="5101" spans="1:1">
      <c r="A5101" s="149" t="s">
        <v>327</v>
      </c>
    </row>
    <row r="5102" spans="1:1">
      <c r="A5102" s="16" t="s">
        <v>175</v>
      </c>
    </row>
    <row r="5103" spans="1:1">
      <c r="A5103" s="16" t="s">
        <v>68</v>
      </c>
    </row>
    <row r="5104" spans="1:1">
      <c r="A5104" s="16" t="s">
        <v>69</v>
      </c>
    </row>
    <row r="5105" spans="1:1">
      <c r="A5105" s="16" t="s">
        <v>189</v>
      </c>
    </row>
    <row r="5106" spans="1:1">
      <c r="A5106" s="63" t="s">
        <v>326</v>
      </c>
    </row>
    <row r="5107" spans="1:1">
      <c r="A5107" s="149" t="s">
        <v>327</v>
      </c>
    </row>
    <row r="5108" spans="1:1">
      <c r="A5108" s="16" t="s">
        <v>175</v>
      </c>
    </row>
    <row r="5109" spans="1:1">
      <c r="A5109" s="16" t="s">
        <v>68</v>
      </c>
    </row>
    <row r="5110" spans="1:1">
      <c r="A5110" s="16" t="s">
        <v>69</v>
      </c>
    </row>
    <row r="5111" spans="1:1">
      <c r="A5111" s="16" t="s">
        <v>189</v>
      </c>
    </row>
    <row r="5112" spans="1:1">
      <c r="A5112" s="63" t="s">
        <v>326</v>
      </c>
    </row>
    <row r="5113" spans="1:1">
      <c r="A5113" s="149" t="s">
        <v>327</v>
      </c>
    </row>
    <row r="5114" spans="1:1">
      <c r="A5114" s="16" t="s">
        <v>175</v>
      </c>
    </row>
    <row r="5115" spans="1:1">
      <c r="A5115" s="16" t="s">
        <v>68</v>
      </c>
    </row>
    <row r="5116" spans="1:1">
      <c r="A5116" s="16" t="s">
        <v>69</v>
      </c>
    </row>
    <row r="5117" spans="1:1">
      <c r="A5117" s="16" t="s">
        <v>189</v>
      </c>
    </row>
    <row r="5118" spans="1:1">
      <c r="A5118" s="63" t="s">
        <v>326</v>
      </c>
    </row>
    <row r="5119" spans="1:1">
      <c r="A5119" s="149" t="s">
        <v>327</v>
      </c>
    </row>
    <row r="5120" spans="1:1">
      <c r="A5120" s="16" t="s">
        <v>175</v>
      </c>
    </row>
    <row r="5121" spans="1:1">
      <c r="A5121" s="16" t="s">
        <v>68</v>
      </c>
    </row>
    <row r="5122" spans="1:1">
      <c r="A5122" s="16" t="s">
        <v>69</v>
      </c>
    </row>
    <row r="5123" spans="1:1">
      <c r="A5123" s="16" t="s">
        <v>189</v>
      </c>
    </row>
    <row r="5124" spans="1:1">
      <c r="A5124" s="63" t="s">
        <v>326</v>
      </c>
    </row>
    <row r="5125" spans="1:1">
      <c r="A5125" s="149" t="s">
        <v>327</v>
      </c>
    </row>
    <row r="5126" spans="1:1">
      <c r="A5126" s="16" t="s">
        <v>175</v>
      </c>
    </row>
    <row r="5127" spans="1:1">
      <c r="A5127" s="16" t="s">
        <v>68</v>
      </c>
    </row>
    <row r="5128" spans="1:1">
      <c r="A5128" s="16" t="s">
        <v>69</v>
      </c>
    </row>
    <row r="5129" spans="1:1">
      <c r="A5129" s="16" t="s">
        <v>189</v>
      </c>
    </row>
    <row r="5130" spans="1:1">
      <c r="A5130" s="63" t="s">
        <v>326</v>
      </c>
    </row>
    <row r="5131" spans="1:1">
      <c r="A5131" s="149" t="s">
        <v>327</v>
      </c>
    </row>
    <row r="5132" spans="1:1">
      <c r="A5132" s="16" t="s">
        <v>175</v>
      </c>
    </row>
    <row r="5133" spans="1:1">
      <c r="A5133" s="16" t="s">
        <v>68</v>
      </c>
    </row>
    <row r="5134" spans="1:1">
      <c r="A5134" s="16" t="s">
        <v>69</v>
      </c>
    </row>
    <row r="5135" spans="1:1">
      <c r="A5135" s="16" t="s">
        <v>189</v>
      </c>
    </row>
    <row r="5136" spans="1:1">
      <c r="A5136" s="63" t="s">
        <v>326</v>
      </c>
    </row>
    <row r="5137" spans="1:1">
      <c r="A5137" s="149" t="s">
        <v>327</v>
      </c>
    </row>
    <row r="5138" spans="1:1">
      <c r="A5138" s="16" t="s">
        <v>175</v>
      </c>
    </row>
    <row r="5139" spans="1:1">
      <c r="A5139" s="16" t="s">
        <v>68</v>
      </c>
    </row>
    <row r="5140" spans="1:1">
      <c r="A5140" s="16" t="s">
        <v>69</v>
      </c>
    </row>
    <row r="5141" spans="1:1">
      <c r="A5141" s="16" t="s">
        <v>189</v>
      </c>
    </row>
    <row r="5142" spans="1:1">
      <c r="A5142" s="63" t="s">
        <v>326</v>
      </c>
    </row>
    <row r="5143" spans="1:1">
      <c r="A5143" s="149" t="s">
        <v>327</v>
      </c>
    </row>
    <row r="5144" spans="1:1">
      <c r="A5144" s="16" t="s">
        <v>175</v>
      </c>
    </row>
    <row r="5145" spans="1:1">
      <c r="A5145" s="16" t="s">
        <v>68</v>
      </c>
    </row>
    <row r="5146" spans="1:1">
      <c r="A5146" s="16" t="s">
        <v>69</v>
      </c>
    </row>
    <row r="5147" spans="1:1">
      <c r="A5147" s="16" t="s">
        <v>189</v>
      </c>
    </row>
    <row r="5148" spans="1:1">
      <c r="A5148" s="63" t="s">
        <v>326</v>
      </c>
    </row>
    <row r="5149" spans="1:1">
      <c r="A5149" s="149" t="s">
        <v>327</v>
      </c>
    </row>
    <row r="5150" spans="1:1">
      <c r="A5150" s="16" t="s">
        <v>175</v>
      </c>
    </row>
    <row r="5151" spans="1:1">
      <c r="A5151" s="16" t="s">
        <v>68</v>
      </c>
    </row>
    <row r="5152" spans="1:1">
      <c r="A5152" s="16" t="s">
        <v>69</v>
      </c>
    </row>
    <row r="5153" spans="1:1">
      <c r="A5153" s="16" t="s">
        <v>189</v>
      </c>
    </row>
    <row r="5154" spans="1:1">
      <c r="A5154" s="63" t="s">
        <v>326</v>
      </c>
    </row>
    <row r="5155" spans="1:1">
      <c r="A5155" s="149" t="s">
        <v>327</v>
      </c>
    </row>
    <row r="5156" spans="1:1">
      <c r="A5156" s="16" t="s">
        <v>175</v>
      </c>
    </row>
    <row r="5157" spans="1:1">
      <c r="A5157" s="16" t="s">
        <v>68</v>
      </c>
    </row>
    <row r="5158" spans="1:1">
      <c r="A5158" s="16" t="s">
        <v>69</v>
      </c>
    </row>
    <row r="5159" spans="1:1">
      <c r="A5159" s="16" t="s">
        <v>189</v>
      </c>
    </row>
    <row r="5160" spans="1:1">
      <c r="A5160" s="63" t="s">
        <v>326</v>
      </c>
    </row>
    <row r="5161" spans="1:1">
      <c r="A5161" s="149" t="s">
        <v>327</v>
      </c>
    </row>
    <row r="5162" spans="1:1">
      <c r="A5162" s="16" t="s">
        <v>175</v>
      </c>
    </row>
    <row r="5163" spans="1:1">
      <c r="A5163" s="16" t="s">
        <v>68</v>
      </c>
    </row>
    <row r="5164" spans="1:1">
      <c r="A5164" s="16" t="s">
        <v>69</v>
      </c>
    </row>
    <row r="5165" spans="1:1">
      <c r="A5165" s="16" t="s">
        <v>189</v>
      </c>
    </row>
    <row r="5166" spans="1:1">
      <c r="A5166" s="63" t="s">
        <v>326</v>
      </c>
    </row>
    <row r="5167" spans="1:1">
      <c r="A5167" s="149" t="s">
        <v>327</v>
      </c>
    </row>
    <row r="5168" spans="1:1">
      <c r="A5168" s="16" t="s">
        <v>175</v>
      </c>
    </row>
    <row r="5169" spans="1:1">
      <c r="A5169" s="16" t="s">
        <v>68</v>
      </c>
    </row>
    <row r="5170" spans="1:1">
      <c r="A5170" s="16" t="s">
        <v>69</v>
      </c>
    </row>
    <row r="5171" spans="1:1">
      <c r="A5171" s="16" t="s">
        <v>189</v>
      </c>
    </row>
    <row r="5172" spans="1:1">
      <c r="A5172" s="63" t="s">
        <v>326</v>
      </c>
    </row>
    <row r="5173" spans="1:1">
      <c r="A5173" s="149" t="s">
        <v>327</v>
      </c>
    </row>
    <row r="5174" spans="1:1">
      <c r="A5174" s="16" t="s">
        <v>175</v>
      </c>
    </row>
    <row r="5175" spans="1:1">
      <c r="A5175" s="16" t="s">
        <v>68</v>
      </c>
    </row>
    <row r="5176" spans="1:1">
      <c r="A5176" s="16" t="s">
        <v>69</v>
      </c>
    </row>
    <row r="5177" spans="1:1">
      <c r="A5177" s="16" t="s">
        <v>189</v>
      </c>
    </row>
    <row r="5178" spans="1:1">
      <c r="A5178" s="63" t="s">
        <v>326</v>
      </c>
    </row>
    <row r="5179" spans="1:1">
      <c r="A5179" s="149" t="s">
        <v>327</v>
      </c>
    </row>
    <row r="5180" spans="1:1">
      <c r="A5180" s="16" t="s">
        <v>175</v>
      </c>
    </row>
    <row r="5181" spans="1:1">
      <c r="A5181" s="16" t="s">
        <v>68</v>
      </c>
    </row>
    <row r="5182" spans="1:1">
      <c r="A5182" s="16" t="s">
        <v>69</v>
      </c>
    </row>
    <row r="5183" spans="1:1">
      <c r="A5183" s="16" t="s">
        <v>189</v>
      </c>
    </row>
    <row r="5184" spans="1:1">
      <c r="A5184" s="63" t="s">
        <v>326</v>
      </c>
    </row>
    <row r="5185" spans="1:1">
      <c r="A5185" s="149" t="s">
        <v>327</v>
      </c>
    </row>
    <row r="5186" spans="1:1">
      <c r="A5186" s="16" t="s">
        <v>175</v>
      </c>
    </row>
    <row r="5187" spans="1:1">
      <c r="A5187" s="16" t="s">
        <v>68</v>
      </c>
    </row>
    <row r="5188" spans="1:1">
      <c r="A5188" s="16" t="s">
        <v>69</v>
      </c>
    </row>
    <row r="5189" spans="1:1">
      <c r="A5189" s="16" t="s">
        <v>189</v>
      </c>
    </row>
    <row r="5190" spans="1:1">
      <c r="A5190" s="63" t="s">
        <v>326</v>
      </c>
    </row>
    <row r="5191" spans="1:1">
      <c r="A5191" s="149" t="s">
        <v>327</v>
      </c>
    </row>
    <row r="5192" spans="1:1">
      <c r="A5192" s="16" t="s">
        <v>175</v>
      </c>
    </row>
    <row r="5193" spans="1:1">
      <c r="A5193" s="16" t="s">
        <v>68</v>
      </c>
    </row>
    <row r="5194" spans="1:1">
      <c r="A5194" s="16" t="s">
        <v>69</v>
      </c>
    </row>
    <row r="5195" spans="1:1">
      <c r="A5195" s="16" t="s">
        <v>189</v>
      </c>
    </row>
    <row r="5196" spans="1:1">
      <c r="A5196" s="63" t="s">
        <v>326</v>
      </c>
    </row>
    <row r="5197" spans="1:1">
      <c r="A5197" s="149" t="s">
        <v>327</v>
      </c>
    </row>
    <row r="5198" spans="1:1">
      <c r="A5198" s="16" t="s">
        <v>175</v>
      </c>
    </row>
    <row r="5199" spans="1:1">
      <c r="A5199" s="16" t="s">
        <v>68</v>
      </c>
    </row>
    <row r="5200" spans="1:1">
      <c r="A5200" s="16" t="s">
        <v>69</v>
      </c>
    </row>
    <row r="5201" spans="1:1">
      <c r="A5201" s="16" t="s">
        <v>189</v>
      </c>
    </row>
    <row r="5202" spans="1:1">
      <c r="A5202" s="63" t="s">
        <v>326</v>
      </c>
    </row>
    <row r="5203" spans="1:1">
      <c r="A5203" s="149" t="s">
        <v>327</v>
      </c>
    </row>
    <row r="5204" spans="1:1">
      <c r="A5204" s="16" t="s">
        <v>175</v>
      </c>
    </row>
    <row r="5205" spans="1:1">
      <c r="A5205" s="16" t="s">
        <v>68</v>
      </c>
    </row>
    <row r="5206" spans="1:1">
      <c r="A5206" s="16" t="s">
        <v>69</v>
      </c>
    </row>
    <row r="5207" spans="1:1">
      <c r="A5207" s="16" t="s">
        <v>189</v>
      </c>
    </row>
    <row r="5208" spans="1:1">
      <c r="A5208" s="63" t="s">
        <v>326</v>
      </c>
    </row>
    <row r="5209" spans="1:1">
      <c r="A5209" s="149" t="s">
        <v>327</v>
      </c>
    </row>
    <row r="5210" spans="1:1">
      <c r="A5210" s="16" t="s">
        <v>175</v>
      </c>
    </row>
    <row r="5211" spans="1:1">
      <c r="A5211" s="16" t="s">
        <v>68</v>
      </c>
    </row>
    <row r="5212" spans="1:1">
      <c r="A5212" s="16" t="s">
        <v>69</v>
      </c>
    </row>
    <row r="5213" spans="1:1">
      <c r="A5213" s="16" t="s">
        <v>189</v>
      </c>
    </row>
    <row r="5214" spans="1:1">
      <c r="A5214" s="63" t="s">
        <v>326</v>
      </c>
    </row>
    <row r="5215" spans="1:1">
      <c r="A5215" s="149" t="s">
        <v>327</v>
      </c>
    </row>
    <row r="5216" spans="1:1">
      <c r="A5216" s="16" t="s">
        <v>175</v>
      </c>
    </row>
    <row r="5217" spans="1:1">
      <c r="A5217" s="16" t="s">
        <v>68</v>
      </c>
    </row>
    <row r="5218" spans="1:1">
      <c r="A5218" s="16" t="s">
        <v>69</v>
      </c>
    </row>
    <row r="5219" spans="1:1">
      <c r="A5219" s="16" t="s">
        <v>189</v>
      </c>
    </row>
    <row r="5220" spans="1:1">
      <c r="A5220" s="63" t="s">
        <v>326</v>
      </c>
    </row>
    <row r="5221" spans="1:1">
      <c r="A5221" s="149" t="s">
        <v>327</v>
      </c>
    </row>
    <row r="5222" spans="1:1">
      <c r="A5222" s="16" t="s">
        <v>175</v>
      </c>
    </row>
    <row r="5223" spans="1:1">
      <c r="A5223" s="16" t="s">
        <v>68</v>
      </c>
    </row>
    <row r="5224" spans="1:1">
      <c r="A5224" s="16" t="s">
        <v>69</v>
      </c>
    </row>
    <row r="5225" spans="1:1">
      <c r="A5225" s="16" t="s">
        <v>189</v>
      </c>
    </row>
    <row r="5226" spans="1:1">
      <c r="A5226" s="63" t="s">
        <v>326</v>
      </c>
    </row>
    <row r="5227" spans="1:1">
      <c r="A5227" s="149" t="s">
        <v>327</v>
      </c>
    </row>
    <row r="5228" spans="1:1">
      <c r="A5228" s="16" t="s">
        <v>175</v>
      </c>
    </row>
    <row r="5229" spans="1:1">
      <c r="A5229" s="16" t="s">
        <v>68</v>
      </c>
    </row>
    <row r="5230" spans="1:1">
      <c r="A5230" s="16" t="s">
        <v>69</v>
      </c>
    </row>
    <row r="5231" spans="1:1">
      <c r="A5231" s="16" t="s">
        <v>189</v>
      </c>
    </row>
    <row r="5232" spans="1:1">
      <c r="A5232" s="63" t="s">
        <v>326</v>
      </c>
    </row>
    <row r="5233" spans="1:1">
      <c r="A5233" s="149" t="s">
        <v>327</v>
      </c>
    </row>
    <row r="5234" spans="1:1">
      <c r="A5234" s="16" t="s">
        <v>175</v>
      </c>
    </row>
    <row r="5235" spans="1:1">
      <c r="A5235" s="16" t="s">
        <v>68</v>
      </c>
    </row>
    <row r="5236" spans="1:1">
      <c r="A5236" s="16" t="s">
        <v>69</v>
      </c>
    </row>
    <row r="5237" spans="1:1">
      <c r="A5237" s="16" t="s">
        <v>189</v>
      </c>
    </row>
    <row r="5238" spans="1:1">
      <c r="A5238" s="63" t="s">
        <v>326</v>
      </c>
    </row>
    <row r="5239" spans="1:1">
      <c r="A5239" s="149" t="s">
        <v>327</v>
      </c>
    </row>
    <row r="5240" spans="1:1">
      <c r="A5240" s="16" t="s">
        <v>175</v>
      </c>
    </row>
    <row r="5241" spans="1:1">
      <c r="A5241" s="16" t="s">
        <v>68</v>
      </c>
    </row>
    <row r="5242" spans="1:1">
      <c r="A5242" s="16" t="s">
        <v>69</v>
      </c>
    </row>
    <row r="5243" spans="1:1">
      <c r="A5243" s="16" t="s">
        <v>189</v>
      </c>
    </row>
    <row r="5244" spans="1:1">
      <c r="A5244" s="63" t="s">
        <v>326</v>
      </c>
    </row>
    <row r="5245" spans="1:1">
      <c r="A5245" s="149" t="s">
        <v>327</v>
      </c>
    </row>
    <row r="5246" spans="1:1">
      <c r="A5246" s="16" t="s">
        <v>175</v>
      </c>
    </row>
    <row r="5247" spans="1:1">
      <c r="A5247" s="16" t="s">
        <v>68</v>
      </c>
    </row>
    <row r="5248" spans="1:1">
      <c r="A5248" s="16" t="s">
        <v>69</v>
      </c>
    </row>
    <row r="5249" spans="1:1">
      <c r="A5249" s="16" t="s">
        <v>189</v>
      </c>
    </row>
    <row r="5250" spans="1:1">
      <c r="A5250" s="63" t="s">
        <v>326</v>
      </c>
    </row>
    <row r="5251" spans="1:1">
      <c r="A5251" s="149" t="s">
        <v>327</v>
      </c>
    </row>
    <row r="5252" spans="1:1">
      <c r="A5252" s="16" t="s">
        <v>175</v>
      </c>
    </row>
    <row r="5253" spans="1:1">
      <c r="A5253" s="16" t="s">
        <v>68</v>
      </c>
    </row>
    <row r="5254" spans="1:1">
      <c r="A5254" s="16" t="s">
        <v>69</v>
      </c>
    </row>
    <row r="5255" spans="1:1">
      <c r="A5255" s="16" t="s">
        <v>189</v>
      </c>
    </row>
    <row r="5256" spans="1:1">
      <c r="A5256" s="63" t="s">
        <v>326</v>
      </c>
    </row>
    <row r="5257" spans="1:1">
      <c r="A5257" s="149" t="s">
        <v>327</v>
      </c>
    </row>
    <row r="5258" spans="1:1">
      <c r="A5258" s="16" t="s">
        <v>175</v>
      </c>
    </row>
    <row r="5259" spans="1:1">
      <c r="A5259" s="16" t="s">
        <v>68</v>
      </c>
    </row>
    <row r="5260" spans="1:1">
      <c r="A5260" s="16" t="s">
        <v>69</v>
      </c>
    </row>
    <row r="5261" spans="1:1">
      <c r="A5261" s="16" t="s">
        <v>189</v>
      </c>
    </row>
    <row r="5262" spans="1:1">
      <c r="A5262" s="63" t="s">
        <v>326</v>
      </c>
    </row>
    <row r="5263" spans="1:1">
      <c r="A5263" s="149" t="s">
        <v>327</v>
      </c>
    </row>
    <row r="5264" spans="1:1">
      <c r="A5264" s="16" t="s">
        <v>175</v>
      </c>
    </row>
    <row r="5265" spans="1:1">
      <c r="A5265" s="16" t="s">
        <v>68</v>
      </c>
    </row>
    <row r="5266" spans="1:1">
      <c r="A5266" s="16" t="s">
        <v>69</v>
      </c>
    </row>
    <row r="5267" spans="1:1">
      <c r="A5267" s="16" t="s">
        <v>189</v>
      </c>
    </row>
    <row r="5268" spans="1:1">
      <c r="A5268" s="63" t="s">
        <v>326</v>
      </c>
    </row>
    <row r="5269" spans="1:1">
      <c r="A5269" s="149" t="s">
        <v>327</v>
      </c>
    </row>
    <row r="5270" spans="1:1">
      <c r="A5270" s="16" t="s">
        <v>175</v>
      </c>
    </row>
    <row r="5271" spans="1:1">
      <c r="A5271" s="16" t="s">
        <v>68</v>
      </c>
    </row>
    <row r="5272" spans="1:1">
      <c r="A5272" s="16" t="s">
        <v>69</v>
      </c>
    </row>
    <row r="5273" spans="1:1">
      <c r="A5273" s="16" t="s">
        <v>189</v>
      </c>
    </row>
    <row r="5274" spans="1:1">
      <c r="A5274" s="63" t="s">
        <v>326</v>
      </c>
    </row>
    <row r="5275" spans="1:1">
      <c r="A5275" s="149" t="s">
        <v>327</v>
      </c>
    </row>
    <row r="5276" spans="1:1">
      <c r="A5276" s="16" t="s">
        <v>175</v>
      </c>
    </row>
    <row r="5277" spans="1:1">
      <c r="A5277" s="16" t="s">
        <v>68</v>
      </c>
    </row>
    <row r="5278" spans="1:1">
      <c r="A5278" s="16" t="s">
        <v>69</v>
      </c>
    </row>
    <row r="5279" spans="1:1">
      <c r="A5279" s="16" t="s">
        <v>189</v>
      </c>
    </row>
    <row r="5280" spans="1:1">
      <c r="A5280" s="63" t="s">
        <v>326</v>
      </c>
    </row>
    <row r="5281" spans="1:1">
      <c r="A5281" s="149" t="s">
        <v>327</v>
      </c>
    </row>
    <row r="5282" spans="1:1">
      <c r="A5282" s="16" t="s">
        <v>175</v>
      </c>
    </row>
    <row r="5283" spans="1:1">
      <c r="A5283" s="16" t="s">
        <v>68</v>
      </c>
    </row>
    <row r="5284" spans="1:1">
      <c r="A5284" s="16" t="s">
        <v>69</v>
      </c>
    </row>
    <row r="5285" spans="1:1">
      <c r="A5285" s="16" t="s">
        <v>189</v>
      </c>
    </row>
    <row r="5286" spans="1:1">
      <c r="A5286" s="63" t="s">
        <v>326</v>
      </c>
    </row>
    <row r="5287" spans="1:1">
      <c r="A5287" s="149" t="s">
        <v>327</v>
      </c>
    </row>
    <row r="5288" spans="1:1">
      <c r="A5288" s="16" t="s">
        <v>175</v>
      </c>
    </row>
    <row r="5289" spans="1:1">
      <c r="A5289" s="16" t="s">
        <v>68</v>
      </c>
    </row>
    <row r="5290" spans="1:1">
      <c r="A5290" s="16" t="s">
        <v>69</v>
      </c>
    </row>
    <row r="5291" spans="1:1">
      <c r="A5291" s="16" t="s">
        <v>189</v>
      </c>
    </row>
    <row r="5292" spans="1:1">
      <c r="A5292" s="63" t="s">
        <v>326</v>
      </c>
    </row>
    <row r="5293" spans="1:1">
      <c r="A5293" s="149" t="s">
        <v>327</v>
      </c>
    </row>
    <row r="5294" spans="1:1">
      <c r="A5294" s="16" t="s">
        <v>175</v>
      </c>
    </row>
    <row r="5295" spans="1:1">
      <c r="A5295" s="16" t="s">
        <v>68</v>
      </c>
    </row>
    <row r="5296" spans="1:1">
      <c r="A5296" s="16" t="s">
        <v>69</v>
      </c>
    </row>
    <row r="5297" spans="1:1">
      <c r="A5297" s="16" t="s">
        <v>189</v>
      </c>
    </row>
    <row r="5298" spans="1:1">
      <c r="A5298" s="63" t="s">
        <v>326</v>
      </c>
    </row>
    <row r="5299" spans="1:1">
      <c r="A5299" s="149" t="s">
        <v>327</v>
      </c>
    </row>
    <row r="5300" spans="1:1">
      <c r="A5300" s="16" t="s">
        <v>175</v>
      </c>
    </row>
    <row r="5301" spans="1:1">
      <c r="A5301" s="16" t="s">
        <v>68</v>
      </c>
    </row>
    <row r="5302" spans="1:1">
      <c r="A5302" s="16" t="s">
        <v>69</v>
      </c>
    </row>
    <row r="5303" spans="1:1">
      <c r="A5303" s="16" t="s">
        <v>189</v>
      </c>
    </row>
    <row r="5304" spans="1:1">
      <c r="A5304" s="63" t="s">
        <v>326</v>
      </c>
    </row>
    <row r="5305" spans="1:1">
      <c r="A5305" s="149" t="s">
        <v>327</v>
      </c>
    </row>
    <row r="5306" spans="1:1">
      <c r="A5306" s="16" t="s">
        <v>175</v>
      </c>
    </row>
    <row r="5307" spans="1:1">
      <c r="A5307" s="16" t="s">
        <v>68</v>
      </c>
    </row>
    <row r="5308" spans="1:1">
      <c r="A5308" s="16" t="s">
        <v>69</v>
      </c>
    </row>
    <row r="5309" spans="1:1">
      <c r="A5309" s="16" t="s">
        <v>189</v>
      </c>
    </row>
    <row r="5310" spans="1:1">
      <c r="A5310" s="63" t="s">
        <v>326</v>
      </c>
    </row>
    <row r="5311" spans="1:1">
      <c r="A5311" s="149" t="s">
        <v>327</v>
      </c>
    </row>
    <row r="5312" spans="1:1">
      <c r="A5312" s="16" t="s">
        <v>175</v>
      </c>
    </row>
    <row r="5313" spans="1:1">
      <c r="A5313" s="16" t="s">
        <v>68</v>
      </c>
    </row>
    <row r="5314" spans="1:1">
      <c r="A5314" s="16" t="s">
        <v>69</v>
      </c>
    </row>
    <row r="5315" spans="1:1">
      <c r="A5315" s="16" t="s">
        <v>189</v>
      </c>
    </row>
    <row r="5316" spans="1:1">
      <c r="A5316" s="63" t="s">
        <v>326</v>
      </c>
    </row>
    <row r="5317" spans="1:1">
      <c r="A5317" s="149" t="s">
        <v>327</v>
      </c>
    </row>
    <row r="5318" spans="1:1">
      <c r="A5318" s="16" t="s">
        <v>175</v>
      </c>
    </row>
    <row r="5319" spans="1:1">
      <c r="A5319" s="16" t="s">
        <v>68</v>
      </c>
    </row>
    <row r="5320" spans="1:1">
      <c r="A5320" s="16" t="s">
        <v>69</v>
      </c>
    </row>
    <row r="5321" spans="1:1">
      <c r="A5321" s="16" t="s">
        <v>189</v>
      </c>
    </row>
    <row r="5322" spans="1:1">
      <c r="A5322" s="63" t="s">
        <v>326</v>
      </c>
    </row>
    <row r="5323" spans="1:1">
      <c r="A5323" s="149" t="s">
        <v>327</v>
      </c>
    </row>
    <row r="5324" spans="1:1">
      <c r="A5324" s="16" t="s">
        <v>175</v>
      </c>
    </row>
    <row r="5325" spans="1:1">
      <c r="A5325" s="16" t="s">
        <v>68</v>
      </c>
    </row>
    <row r="5326" spans="1:1">
      <c r="A5326" s="16" t="s">
        <v>69</v>
      </c>
    </row>
    <row r="5327" spans="1:1">
      <c r="A5327" s="16" t="s">
        <v>189</v>
      </c>
    </row>
    <row r="5328" spans="1:1">
      <c r="A5328" s="63" t="s">
        <v>326</v>
      </c>
    </row>
    <row r="5329" spans="1:1">
      <c r="A5329" s="149" t="s">
        <v>327</v>
      </c>
    </row>
    <row r="5330" spans="1:1">
      <c r="A5330" s="16" t="s">
        <v>175</v>
      </c>
    </row>
    <row r="5331" spans="1:1">
      <c r="A5331" s="16" t="s">
        <v>68</v>
      </c>
    </row>
    <row r="5332" spans="1:1">
      <c r="A5332" s="16" t="s">
        <v>69</v>
      </c>
    </row>
    <row r="5333" spans="1:1">
      <c r="A5333" s="16" t="s">
        <v>189</v>
      </c>
    </row>
    <row r="5334" spans="1:1">
      <c r="A5334" s="63" t="s">
        <v>326</v>
      </c>
    </row>
    <row r="5335" spans="1:1">
      <c r="A5335" s="149" t="s">
        <v>327</v>
      </c>
    </row>
    <row r="5336" spans="1:1">
      <c r="A5336" s="16" t="s">
        <v>175</v>
      </c>
    </row>
    <row r="5337" spans="1:1">
      <c r="A5337" s="16" t="s">
        <v>68</v>
      </c>
    </row>
    <row r="5338" spans="1:1">
      <c r="A5338" s="16" t="s">
        <v>69</v>
      </c>
    </row>
    <row r="5339" spans="1:1">
      <c r="A5339" s="16" t="s">
        <v>189</v>
      </c>
    </row>
    <row r="5340" spans="1:1">
      <c r="A5340" s="63" t="s">
        <v>326</v>
      </c>
    </row>
    <row r="5341" spans="1:1">
      <c r="A5341" s="149" t="s">
        <v>327</v>
      </c>
    </row>
    <row r="5342" spans="1:1">
      <c r="A5342" s="16" t="s">
        <v>175</v>
      </c>
    </row>
    <row r="5343" spans="1:1">
      <c r="A5343" s="16" t="s">
        <v>68</v>
      </c>
    </row>
    <row r="5344" spans="1:1">
      <c r="A5344" s="16" t="s">
        <v>69</v>
      </c>
    </row>
    <row r="5345" spans="1:1">
      <c r="A5345" s="16" t="s">
        <v>189</v>
      </c>
    </row>
    <row r="5346" spans="1:1">
      <c r="A5346" s="63" t="s">
        <v>326</v>
      </c>
    </row>
    <row r="5347" spans="1:1">
      <c r="A5347" s="149" t="s">
        <v>327</v>
      </c>
    </row>
    <row r="5348" spans="1:1">
      <c r="A5348" s="16" t="s">
        <v>175</v>
      </c>
    </row>
    <row r="5349" spans="1:1">
      <c r="A5349" s="16" t="s">
        <v>68</v>
      </c>
    </row>
    <row r="5350" spans="1:1">
      <c r="A5350" s="16" t="s">
        <v>69</v>
      </c>
    </row>
    <row r="5351" spans="1:1">
      <c r="A5351" s="16" t="s">
        <v>189</v>
      </c>
    </row>
    <row r="5352" spans="1:1">
      <c r="A5352" s="63" t="s">
        <v>326</v>
      </c>
    </row>
    <row r="5353" spans="1:1">
      <c r="A5353" s="149" t="s">
        <v>327</v>
      </c>
    </row>
    <row r="5354" spans="1:1">
      <c r="A5354" s="16" t="s">
        <v>175</v>
      </c>
    </row>
    <row r="5355" spans="1:1">
      <c r="A5355" s="16" t="s">
        <v>68</v>
      </c>
    </row>
    <row r="5356" spans="1:1">
      <c r="A5356" s="16" t="s">
        <v>69</v>
      </c>
    </row>
    <row r="5357" spans="1:1">
      <c r="A5357" s="16" t="s">
        <v>189</v>
      </c>
    </row>
    <row r="5358" spans="1:1">
      <c r="A5358" s="63" t="s">
        <v>326</v>
      </c>
    </row>
    <row r="5359" spans="1:1">
      <c r="A5359" s="149" t="s">
        <v>327</v>
      </c>
    </row>
    <row r="5360" spans="1:1">
      <c r="A5360" s="16" t="s">
        <v>175</v>
      </c>
    </row>
    <row r="5361" spans="1:1">
      <c r="A5361" s="16" t="s">
        <v>68</v>
      </c>
    </row>
    <row r="5362" spans="1:1">
      <c r="A5362" s="16" t="s">
        <v>69</v>
      </c>
    </row>
    <row r="5363" spans="1:1">
      <c r="A5363" s="16" t="s">
        <v>189</v>
      </c>
    </row>
    <row r="5364" spans="1:1">
      <c r="A5364" s="63" t="s">
        <v>326</v>
      </c>
    </row>
    <row r="5365" spans="1:1">
      <c r="A5365" s="149" t="s">
        <v>327</v>
      </c>
    </row>
    <row r="5366" spans="1:1">
      <c r="A5366" s="16" t="s">
        <v>175</v>
      </c>
    </row>
    <row r="5367" spans="1:1">
      <c r="A5367" s="16" t="s">
        <v>68</v>
      </c>
    </row>
    <row r="5368" spans="1:1">
      <c r="A5368" s="16" t="s">
        <v>69</v>
      </c>
    </row>
    <row r="5369" spans="1:1">
      <c r="A5369" s="16" t="s">
        <v>189</v>
      </c>
    </row>
    <row r="5370" spans="1:1">
      <c r="A5370" s="63" t="s">
        <v>326</v>
      </c>
    </row>
    <row r="5371" spans="1:1">
      <c r="A5371" s="149" t="s">
        <v>327</v>
      </c>
    </row>
    <row r="5372" spans="1:1">
      <c r="A5372" s="16" t="s">
        <v>175</v>
      </c>
    </row>
    <row r="5373" spans="1:1">
      <c r="A5373" s="16" t="s">
        <v>68</v>
      </c>
    </row>
    <row r="5374" spans="1:1">
      <c r="A5374" s="16" t="s">
        <v>69</v>
      </c>
    </row>
    <row r="5375" spans="1:1">
      <c r="A5375" s="16" t="s">
        <v>189</v>
      </c>
    </row>
    <row r="5376" spans="1:1">
      <c r="A5376" s="63" t="s">
        <v>326</v>
      </c>
    </row>
    <row r="5377" spans="1:1">
      <c r="A5377" s="149" t="s">
        <v>327</v>
      </c>
    </row>
    <row r="5378" spans="1:1">
      <c r="A5378" s="16" t="s">
        <v>175</v>
      </c>
    </row>
    <row r="5379" spans="1:1">
      <c r="A5379" s="16" t="s">
        <v>68</v>
      </c>
    </row>
    <row r="5380" spans="1:1">
      <c r="A5380" s="16" t="s">
        <v>69</v>
      </c>
    </row>
    <row r="5381" spans="1:1">
      <c r="A5381" s="16" t="s">
        <v>189</v>
      </c>
    </row>
    <row r="5382" spans="1:1">
      <c r="A5382" s="63" t="s">
        <v>326</v>
      </c>
    </row>
    <row r="5383" spans="1:1">
      <c r="A5383" s="149" t="s">
        <v>327</v>
      </c>
    </row>
    <row r="5384" spans="1:1">
      <c r="A5384" s="16" t="s">
        <v>175</v>
      </c>
    </row>
    <row r="5385" spans="1:1">
      <c r="A5385" s="16" t="s">
        <v>68</v>
      </c>
    </row>
    <row r="5386" spans="1:1">
      <c r="A5386" s="16" t="s">
        <v>69</v>
      </c>
    </row>
    <row r="5387" spans="1:1">
      <c r="A5387" s="16" t="s">
        <v>189</v>
      </c>
    </row>
    <row r="5388" spans="1:1">
      <c r="A5388" s="63" t="s">
        <v>326</v>
      </c>
    </row>
    <row r="5389" spans="1:1">
      <c r="A5389" s="149" t="s">
        <v>327</v>
      </c>
    </row>
    <row r="5390" spans="1:1">
      <c r="A5390" s="16" t="s">
        <v>175</v>
      </c>
    </row>
    <row r="5391" spans="1:1">
      <c r="A5391" s="16" t="s">
        <v>68</v>
      </c>
    </row>
    <row r="5392" spans="1:1">
      <c r="A5392" s="16" t="s">
        <v>69</v>
      </c>
    </row>
    <row r="5393" spans="1:1">
      <c r="A5393" s="16" t="s">
        <v>189</v>
      </c>
    </row>
    <row r="5394" spans="1:1">
      <c r="A5394" s="63" t="s">
        <v>326</v>
      </c>
    </row>
    <row r="5395" spans="1:1">
      <c r="A5395" s="149" t="s">
        <v>327</v>
      </c>
    </row>
    <row r="5396" spans="1:1">
      <c r="A5396" s="16" t="s">
        <v>175</v>
      </c>
    </row>
    <row r="5397" spans="1:1">
      <c r="A5397" s="16" t="s">
        <v>68</v>
      </c>
    </row>
    <row r="5398" spans="1:1">
      <c r="A5398" s="16" t="s">
        <v>69</v>
      </c>
    </row>
    <row r="5399" spans="1:1">
      <c r="A5399" s="16" t="s">
        <v>189</v>
      </c>
    </row>
    <row r="5400" spans="1:1">
      <c r="A5400" s="63" t="s">
        <v>326</v>
      </c>
    </row>
    <row r="5401" spans="1:1">
      <c r="A5401" s="149" t="s">
        <v>327</v>
      </c>
    </row>
    <row r="5402" spans="1:1">
      <c r="A5402" s="16" t="s">
        <v>175</v>
      </c>
    </row>
    <row r="5403" spans="1:1">
      <c r="A5403" s="16" t="s">
        <v>68</v>
      </c>
    </row>
    <row r="5404" spans="1:1">
      <c r="A5404" s="16" t="s">
        <v>69</v>
      </c>
    </row>
    <row r="5405" spans="1:1">
      <c r="A5405" s="16" t="s">
        <v>189</v>
      </c>
    </row>
    <row r="5406" spans="1:1">
      <c r="A5406" s="63" t="s">
        <v>326</v>
      </c>
    </row>
    <row r="5407" spans="1:1">
      <c r="A5407" s="149" t="s">
        <v>327</v>
      </c>
    </row>
    <row r="5408" spans="1:1">
      <c r="A5408" s="16" t="s">
        <v>175</v>
      </c>
    </row>
    <row r="5409" spans="1:1">
      <c r="A5409" s="16" t="s">
        <v>68</v>
      </c>
    </row>
    <row r="5410" spans="1:1">
      <c r="A5410" s="16" t="s">
        <v>69</v>
      </c>
    </row>
    <row r="5411" spans="1:1">
      <c r="A5411" s="16" t="s">
        <v>189</v>
      </c>
    </row>
    <row r="5412" spans="1:1">
      <c r="A5412" s="63" t="s">
        <v>326</v>
      </c>
    </row>
    <row r="5413" spans="1:1">
      <c r="A5413" s="149" t="s">
        <v>327</v>
      </c>
    </row>
    <row r="5414" spans="1:1">
      <c r="A5414" s="16" t="s">
        <v>175</v>
      </c>
    </row>
    <row r="5415" spans="1:1">
      <c r="A5415" s="16" t="s">
        <v>68</v>
      </c>
    </row>
    <row r="5416" spans="1:1">
      <c r="A5416" s="16" t="s">
        <v>69</v>
      </c>
    </row>
    <row r="5417" spans="1:1">
      <c r="A5417" s="16" t="s">
        <v>189</v>
      </c>
    </row>
    <row r="5418" spans="1:1">
      <c r="A5418" s="63" t="s">
        <v>326</v>
      </c>
    </row>
    <row r="5419" spans="1:1">
      <c r="A5419" s="149" t="s">
        <v>327</v>
      </c>
    </row>
    <row r="5420" spans="1:1">
      <c r="A5420" s="16" t="s">
        <v>175</v>
      </c>
    </row>
    <row r="5421" spans="1:1">
      <c r="A5421" s="16" t="s">
        <v>68</v>
      </c>
    </row>
    <row r="5422" spans="1:1">
      <c r="A5422" s="16" t="s">
        <v>69</v>
      </c>
    </row>
    <row r="5423" spans="1:1">
      <c r="A5423" s="16" t="s">
        <v>189</v>
      </c>
    </row>
    <row r="5424" spans="1:1">
      <c r="A5424" s="63" t="s">
        <v>326</v>
      </c>
    </row>
    <row r="5425" spans="1:1">
      <c r="A5425" s="149" t="s">
        <v>327</v>
      </c>
    </row>
    <row r="5426" spans="1:1">
      <c r="A5426" s="16" t="s">
        <v>175</v>
      </c>
    </row>
    <row r="5427" spans="1:1">
      <c r="A5427" s="16" t="s">
        <v>68</v>
      </c>
    </row>
    <row r="5428" spans="1:1">
      <c r="A5428" s="16" t="s">
        <v>69</v>
      </c>
    </row>
    <row r="5429" spans="1:1">
      <c r="A5429" s="16" t="s">
        <v>189</v>
      </c>
    </row>
    <row r="5430" spans="1:1">
      <c r="A5430" s="63" t="s">
        <v>326</v>
      </c>
    </row>
    <row r="5431" spans="1:1">
      <c r="A5431" s="149" t="s">
        <v>327</v>
      </c>
    </row>
    <row r="5432" spans="1:1">
      <c r="A5432" s="16" t="s">
        <v>175</v>
      </c>
    </row>
    <row r="5433" spans="1:1">
      <c r="A5433" s="16" t="s">
        <v>68</v>
      </c>
    </row>
    <row r="5434" spans="1:1">
      <c r="A5434" s="16" t="s">
        <v>69</v>
      </c>
    </row>
    <row r="5435" spans="1:1">
      <c r="A5435" s="16" t="s">
        <v>189</v>
      </c>
    </row>
    <row r="5436" spans="1:1">
      <c r="A5436" s="63" t="s">
        <v>326</v>
      </c>
    </row>
    <row r="5437" spans="1:1">
      <c r="A5437" s="149" t="s">
        <v>327</v>
      </c>
    </row>
    <row r="5438" spans="1:1">
      <c r="A5438" s="16" t="s">
        <v>175</v>
      </c>
    </row>
    <row r="5439" spans="1:1">
      <c r="A5439" s="16" t="s">
        <v>68</v>
      </c>
    </row>
    <row r="5440" spans="1:1">
      <c r="A5440" s="16" t="s">
        <v>69</v>
      </c>
    </row>
    <row r="5441" spans="1:1">
      <c r="A5441" s="16" t="s">
        <v>189</v>
      </c>
    </row>
    <row r="5442" spans="1:1">
      <c r="A5442" s="63" t="s">
        <v>326</v>
      </c>
    </row>
    <row r="5443" spans="1:1">
      <c r="A5443" s="149" t="s">
        <v>327</v>
      </c>
    </row>
    <row r="5444" spans="1:1">
      <c r="A5444" s="16" t="s">
        <v>175</v>
      </c>
    </row>
    <row r="5445" spans="1:1">
      <c r="A5445" s="16" t="s">
        <v>68</v>
      </c>
    </row>
    <row r="5446" spans="1:1">
      <c r="A5446" s="16" t="s">
        <v>69</v>
      </c>
    </row>
    <row r="5447" spans="1:1">
      <c r="A5447" s="16" t="s">
        <v>189</v>
      </c>
    </row>
    <row r="5448" spans="1:1">
      <c r="A5448" s="63" t="s">
        <v>326</v>
      </c>
    </row>
    <row r="5449" spans="1:1">
      <c r="A5449" s="149" t="s">
        <v>327</v>
      </c>
    </row>
    <row r="5450" spans="1:1">
      <c r="A5450" s="16" t="s">
        <v>175</v>
      </c>
    </row>
    <row r="5451" spans="1:1">
      <c r="A5451" s="16" t="s">
        <v>68</v>
      </c>
    </row>
    <row r="5452" spans="1:1">
      <c r="A5452" s="16" t="s">
        <v>69</v>
      </c>
    </row>
    <row r="5453" spans="1:1">
      <c r="A5453" s="16" t="s">
        <v>189</v>
      </c>
    </row>
    <row r="5454" spans="1:1">
      <c r="A5454" s="63" t="s">
        <v>326</v>
      </c>
    </row>
    <row r="5455" spans="1:1">
      <c r="A5455" s="149" t="s">
        <v>327</v>
      </c>
    </row>
    <row r="5456" spans="1:1">
      <c r="A5456" s="16" t="s">
        <v>175</v>
      </c>
    </row>
    <row r="5457" spans="1:1">
      <c r="A5457" s="16" t="s">
        <v>68</v>
      </c>
    </row>
    <row r="5458" spans="1:1">
      <c r="A5458" s="16" t="s">
        <v>69</v>
      </c>
    </row>
    <row r="5459" spans="1:1">
      <c r="A5459" s="16" t="s">
        <v>189</v>
      </c>
    </row>
    <row r="5460" spans="1:1">
      <c r="A5460" s="63" t="s">
        <v>326</v>
      </c>
    </row>
    <row r="5461" spans="1:1">
      <c r="A5461" s="149" t="s">
        <v>327</v>
      </c>
    </row>
    <row r="5462" spans="1:1">
      <c r="A5462" s="16" t="s">
        <v>175</v>
      </c>
    </row>
    <row r="5463" spans="1:1">
      <c r="A5463" s="16" t="s">
        <v>68</v>
      </c>
    </row>
    <row r="5464" spans="1:1">
      <c r="A5464" s="16" t="s">
        <v>69</v>
      </c>
    </row>
    <row r="5465" spans="1:1">
      <c r="A5465" s="16" t="s">
        <v>189</v>
      </c>
    </row>
    <row r="5466" spans="1:1">
      <c r="A5466" s="63" t="s">
        <v>326</v>
      </c>
    </row>
    <row r="5467" spans="1:1">
      <c r="A5467" s="149" t="s">
        <v>327</v>
      </c>
    </row>
    <row r="5468" spans="1:1">
      <c r="A5468" s="16" t="s">
        <v>175</v>
      </c>
    </row>
    <row r="5469" spans="1:1">
      <c r="A5469" s="16" t="s">
        <v>68</v>
      </c>
    </row>
    <row r="5470" spans="1:1">
      <c r="A5470" s="16" t="s">
        <v>69</v>
      </c>
    </row>
    <row r="5471" spans="1:1">
      <c r="A5471" s="16" t="s">
        <v>189</v>
      </c>
    </row>
    <row r="5472" spans="1:1">
      <c r="A5472" s="63" t="s">
        <v>326</v>
      </c>
    </row>
    <row r="5473" spans="1:1">
      <c r="A5473" s="149" t="s">
        <v>327</v>
      </c>
    </row>
    <row r="5474" spans="1:1">
      <c r="A5474" s="16" t="s">
        <v>175</v>
      </c>
    </row>
    <row r="5475" spans="1:1">
      <c r="A5475" s="16" t="s">
        <v>68</v>
      </c>
    </row>
    <row r="5476" spans="1:1">
      <c r="A5476" s="16" t="s">
        <v>69</v>
      </c>
    </row>
    <row r="5477" spans="1:1">
      <c r="A5477" s="16" t="s">
        <v>189</v>
      </c>
    </row>
    <row r="5478" spans="1:1">
      <c r="A5478" s="63" t="s">
        <v>326</v>
      </c>
    </row>
    <row r="5479" spans="1:1">
      <c r="A5479" s="149" t="s">
        <v>327</v>
      </c>
    </row>
    <row r="5480" spans="1:1">
      <c r="A5480" s="16" t="s">
        <v>175</v>
      </c>
    </row>
    <row r="5481" spans="1:1">
      <c r="A5481" s="16" t="s">
        <v>68</v>
      </c>
    </row>
    <row r="5482" spans="1:1">
      <c r="A5482" s="16" t="s">
        <v>69</v>
      </c>
    </row>
    <row r="5483" spans="1:1">
      <c r="A5483" s="16" t="s">
        <v>189</v>
      </c>
    </row>
    <row r="5484" spans="1:1">
      <c r="A5484" s="63" t="s">
        <v>326</v>
      </c>
    </row>
    <row r="5485" spans="1:1">
      <c r="A5485" s="149" t="s">
        <v>327</v>
      </c>
    </row>
    <row r="5486" spans="1:1">
      <c r="A5486" s="16" t="s">
        <v>175</v>
      </c>
    </row>
    <row r="5487" spans="1:1">
      <c r="A5487" s="16" t="s">
        <v>68</v>
      </c>
    </row>
    <row r="5488" spans="1:1">
      <c r="A5488" s="16" t="s">
        <v>69</v>
      </c>
    </row>
    <row r="5489" spans="1:1">
      <c r="A5489" s="16" t="s">
        <v>189</v>
      </c>
    </row>
    <row r="5490" spans="1:1">
      <c r="A5490" s="63" t="s">
        <v>326</v>
      </c>
    </row>
    <row r="5491" spans="1:1">
      <c r="A5491" s="149" t="s">
        <v>327</v>
      </c>
    </row>
    <row r="5492" spans="1:1">
      <c r="A5492" s="16" t="s">
        <v>175</v>
      </c>
    </row>
    <row r="5493" spans="1:1">
      <c r="A5493" s="16" t="s">
        <v>68</v>
      </c>
    </row>
    <row r="5494" spans="1:1">
      <c r="A5494" s="16" t="s">
        <v>69</v>
      </c>
    </row>
    <row r="5495" spans="1:1">
      <c r="A5495" s="16" t="s">
        <v>189</v>
      </c>
    </row>
    <row r="5496" spans="1:1">
      <c r="A5496" s="63" t="s">
        <v>326</v>
      </c>
    </row>
    <row r="5497" spans="1:1">
      <c r="A5497" s="149" t="s">
        <v>327</v>
      </c>
    </row>
    <row r="5498" spans="1:1">
      <c r="A5498" s="16" t="s">
        <v>175</v>
      </c>
    </row>
    <row r="5499" spans="1:1">
      <c r="A5499" s="16" t="s">
        <v>68</v>
      </c>
    </row>
    <row r="5500" spans="1:1">
      <c r="A5500" s="16" t="s">
        <v>69</v>
      </c>
    </row>
    <row r="5501" spans="1:1">
      <c r="A5501" s="16" t="s">
        <v>189</v>
      </c>
    </row>
    <row r="5502" spans="1:1">
      <c r="A5502" s="63" t="s">
        <v>326</v>
      </c>
    </row>
    <row r="5503" spans="1:1">
      <c r="A5503" s="149" t="s">
        <v>327</v>
      </c>
    </row>
    <row r="5504" spans="1:1">
      <c r="A5504" s="16" t="s">
        <v>175</v>
      </c>
    </row>
    <row r="5505" spans="1:1">
      <c r="A5505" s="16" t="s">
        <v>68</v>
      </c>
    </row>
    <row r="5506" spans="1:1">
      <c r="A5506" s="16" t="s">
        <v>69</v>
      </c>
    </row>
    <row r="5507" spans="1:1">
      <c r="A5507" s="16" t="s">
        <v>189</v>
      </c>
    </row>
    <row r="5508" spans="1:1">
      <c r="A5508" s="63" t="s">
        <v>326</v>
      </c>
    </row>
    <row r="5509" spans="1:1">
      <c r="A5509" s="149" t="s">
        <v>327</v>
      </c>
    </row>
    <row r="5510" spans="1:1">
      <c r="A5510" s="16" t="s">
        <v>175</v>
      </c>
    </row>
    <row r="5511" spans="1:1">
      <c r="A5511" s="16" t="s">
        <v>68</v>
      </c>
    </row>
    <row r="5512" spans="1:1">
      <c r="A5512" s="16" t="s">
        <v>69</v>
      </c>
    </row>
    <row r="5513" spans="1:1">
      <c r="A5513" s="16" t="s">
        <v>189</v>
      </c>
    </row>
    <row r="5514" spans="1:1">
      <c r="A5514" s="63" t="s">
        <v>326</v>
      </c>
    </row>
    <row r="5515" spans="1:1">
      <c r="A5515" s="149" t="s">
        <v>327</v>
      </c>
    </row>
    <row r="5516" spans="1:1">
      <c r="A5516" s="16" t="s">
        <v>175</v>
      </c>
    </row>
    <row r="5517" spans="1:1">
      <c r="A5517" s="16" t="s">
        <v>68</v>
      </c>
    </row>
    <row r="5518" spans="1:1">
      <c r="A5518" s="16" t="s">
        <v>69</v>
      </c>
    </row>
    <row r="5519" spans="1:1">
      <c r="A5519" s="16" t="s">
        <v>189</v>
      </c>
    </row>
    <row r="5520" spans="1:1">
      <c r="A5520" s="63" t="s">
        <v>326</v>
      </c>
    </row>
    <row r="5521" spans="1:1">
      <c r="A5521" s="149" t="s">
        <v>327</v>
      </c>
    </row>
    <row r="5522" spans="1:1">
      <c r="A5522" s="16" t="s">
        <v>175</v>
      </c>
    </row>
    <row r="5523" spans="1:1">
      <c r="A5523" s="16" t="s">
        <v>68</v>
      </c>
    </row>
    <row r="5524" spans="1:1">
      <c r="A5524" s="16" t="s">
        <v>69</v>
      </c>
    </row>
    <row r="5525" spans="1:1">
      <c r="A5525" s="16" t="s">
        <v>189</v>
      </c>
    </row>
    <row r="5526" spans="1:1">
      <c r="A5526" s="63" t="s">
        <v>326</v>
      </c>
    </row>
    <row r="5527" spans="1:1">
      <c r="A5527" s="149" t="s">
        <v>327</v>
      </c>
    </row>
    <row r="5528" spans="1:1">
      <c r="A5528" s="16" t="s">
        <v>175</v>
      </c>
    </row>
    <row r="5529" spans="1:1">
      <c r="A5529" s="16" t="s">
        <v>68</v>
      </c>
    </row>
    <row r="5530" spans="1:1">
      <c r="A5530" s="16" t="s">
        <v>69</v>
      </c>
    </row>
    <row r="5531" spans="1:1">
      <c r="A5531" s="16" t="s">
        <v>189</v>
      </c>
    </row>
    <row r="5532" spans="1:1">
      <c r="A5532" s="63" t="s">
        <v>326</v>
      </c>
    </row>
    <row r="5533" spans="1:1">
      <c r="A5533" s="149" t="s">
        <v>327</v>
      </c>
    </row>
    <row r="5534" spans="1:1">
      <c r="A5534" s="16" t="s">
        <v>175</v>
      </c>
    </row>
    <row r="5535" spans="1:1">
      <c r="A5535" s="16" t="s">
        <v>68</v>
      </c>
    </row>
    <row r="5536" spans="1:1">
      <c r="A5536" s="16" t="s">
        <v>69</v>
      </c>
    </row>
    <row r="5537" spans="1:1">
      <c r="A5537" s="16" t="s">
        <v>189</v>
      </c>
    </row>
    <row r="5538" spans="1:1">
      <c r="A5538" s="63" t="s">
        <v>326</v>
      </c>
    </row>
    <row r="5539" spans="1:1">
      <c r="A5539" s="149" t="s">
        <v>327</v>
      </c>
    </row>
    <row r="5540" spans="1:1">
      <c r="A5540" s="16" t="s">
        <v>175</v>
      </c>
    </row>
    <row r="5541" spans="1:1">
      <c r="A5541" s="16" t="s">
        <v>68</v>
      </c>
    </row>
    <row r="5542" spans="1:1">
      <c r="A5542" s="16" t="s">
        <v>69</v>
      </c>
    </row>
    <row r="5543" spans="1:1">
      <c r="A5543" s="16" t="s">
        <v>189</v>
      </c>
    </row>
    <row r="5544" spans="1:1">
      <c r="A5544" s="63" t="s">
        <v>326</v>
      </c>
    </row>
    <row r="5545" spans="1:1">
      <c r="A5545" s="149" t="s">
        <v>327</v>
      </c>
    </row>
    <row r="5546" spans="1:1">
      <c r="A5546" s="16" t="s">
        <v>175</v>
      </c>
    </row>
    <row r="5547" spans="1:1">
      <c r="A5547" s="16" t="s">
        <v>68</v>
      </c>
    </row>
    <row r="5548" spans="1:1">
      <c r="A5548" s="16" t="s">
        <v>69</v>
      </c>
    </row>
    <row r="5549" spans="1:1">
      <c r="A5549" s="16" t="s">
        <v>189</v>
      </c>
    </row>
    <row r="5550" spans="1:1">
      <c r="A5550" s="63" t="s">
        <v>326</v>
      </c>
    </row>
    <row r="5551" spans="1:1">
      <c r="A5551" s="149" t="s">
        <v>327</v>
      </c>
    </row>
    <row r="5552" spans="1:1">
      <c r="A5552" s="16" t="s">
        <v>175</v>
      </c>
    </row>
    <row r="5553" spans="1:1">
      <c r="A5553" s="16" t="s">
        <v>68</v>
      </c>
    </row>
    <row r="5554" spans="1:1">
      <c r="A5554" s="16" t="s">
        <v>69</v>
      </c>
    </row>
    <row r="5555" spans="1:1">
      <c r="A5555" s="16" t="s">
        <v>189</v>
      </c>
    </row>
    <row r="5556" spans="1:1">
      <c r="A5556" s="63" t="s">
        <v>326</v>
      </c>
    </row>
    <row r="5557" spans="1:1">
      <c r="A5557" s="149" t="s">
        <v>327</v>
      </c>
    </row>
    <row r="5558" spans="1:1">
      <c r="A5558" s="16" t="s">
        <v>175</v>
      </c>
    </row>
    <row r="5559" spans="1:1">
      <c r="A5559" s="16" t="s">
        <v>68</v>
      </c>
    </row>
    <row r="5560" spans="1:1">
      <c r="A5560" s="16" t="s">
        <v>69</v>
      </c>
    </row>
    <row r="5561" spans="1:1">
      <c r="A5561" s="16" t="s">
        <v>189</v>
      </c>
    </row>
    <row r="5562" spans="1:1">
      <c r="A5562" s="63" t="s">
        <v>326</v>
      </c>
    </row>
    <row r="5563" spans="1:1">
      <c r="A5563" s="149" t="s">
        <v>327</v>
      </c>
    </row>
    <row r="5564" spans="1:1">
      <c r="A5564" s="16" t="s">
        <v>175</v>
      </c>
    </row>
    <row r="5565" spans="1:1">
      <c r="A5565" s="16" t="s">
        <v>68</v>
      </c>
    </row>
    <row r="5566" spans="1:1">
      <c r="A5566" s="16" t="s">
        <v>69</v>
      </c>
    </row>
    <row r="5567" spans="1:1">
      <c r="A5567" s="16" t="s">
        <v>189</v>
      </c>
    </row>
    <row r="5568" spans="1:1">
      <c r="A5568" s="63" t="s">
        <v>326</v>
      </c>
    </row>
    <row r="5569" spans="1:1">
      <c r="A5569" s="149" t="s">
        <v>327</v>
      </c>
    </row>
    <row r="5570" spans="1:1">
      <c r="A5570" s="16" t="s">
        <v>175</v>
      </c>
    </row>
    <row r="5571" spans="1:1">
      <c r="A5571" s="16" t="s">
        <v>68</v>
      </c>
    </row>
    <row r="5572" spans="1:1">
      <c r="A5572" s="16" t="s">
        <v>69</v>
      </c>
    </row>
    <row r="5573" spans="1:1">
      <c r="A5573" s="16" t="s">
        <v>189</v>
      </c>
    </row>
    <row r="5574" spans="1:1">
      <c r="A5574" s="63" t="s">
        <v>326</v>
      </c>
    </row>
    <row r="5575" spans="1:1">
      <c r="A5575" s="149" t="s">
        <v>327</v>
      </c>
    </row>
    <row r="5576" spans="1:1">
      <c r="A5576" s="16" t="s">
        <v>175</v>
      </c>
    </row>
    <row r="5577" spans="1:1">
      <c r="A5577" s="16" t="s">
        <v>68</v>
      </c>
    </row>
    <row r="5578" spans="1:1">
      <c r="A5578" s="16" t="s">
        <v>69</v>
      </c>
    </row>
    <row r="5579" spans="1:1">
      <c r="A5579" s="16" t="s">
        <v>189</v>
      </c>
    </row>
    <row r="5580" spans="1:1">
      <c r="A5580" s="63" t="s">
        <v>326</v>
      </c>
    </row>
    <row r="5581" spans="1:1">
      <c r="A5581" s="149" t="s">
        <v>327</v>
      </c>
    </row>
    <row r="5582" spans="1:1">
      <c r="A5582" s="16" t="s">
        <v>175</v>
      </c>
    </row>
    <row r="5583" spans="1:1">
      <c r="A5583" s="16" t="s">
        <v>68</v>
      </c>
    </row>
    <row r="5584" spans="1:1">
      <c r="A5584" s="16" t="s">
        <v>69</v>
      </c>
    </row>
    <row r="5585" spans="1:1">
      <c r="A5585" s="16" t="s">
        <v>189</v>
      </c>
    </row>
    <row r="5586" spans="1:1">
      <c r="A5586" s="63" t="s">
        <v>326</v>
      </c>
    </row>
    <row r="5587" spans="1:1">
      <c r="A5587" s="149" t="s">
        <v>327</v>
      </c>
    </row>
    <row r="5588" spans="1:1">
      <c r="A5588" s="16" t="s">
        <v>175</v>
      </c>
    </row>
    <row r="5589" spans="1:1">
      <c r="A5589" s="16" t="s">
        <v>68</v>
      </c>
    </row>
    <row r="5590" spans="1:1">
      <c r="A5590" s="16" t="s">
        <v>69</v>
      </c>
    </row>
    <row r="5591" spans="1:1">
      <c r="A5591" s="16" t="s">
        <v>189</v>
      </c>
    </row>
    <row r="5592" spans="1:1">
      <c r="A5592" s="63" t="s">
        <v>326</v>
      </c>
    </row>
    <row r="5593" spans="1:1">
      <c r="A5593" s="149" t="s">
        <v>327</v>
      </c>
    </row>
    <row r="5594" spans="1:1">
      <c r="A5594" s="16" t="s">
        <v>175</v>
      </c>
    </row>
    <row r="5595" spans="1:1">
      <c r="A5595" s="16" t="s">
        <v>68</v>
      </c>
    </row>
    <row r="5596" spans="1:1">
      <c r="A5596" s="16" t="s">
        <v>69</v>
      </c>
    </row>
    <row r="5597" spans="1:1">
      <c r="A5597" s="16" t="s">
        <v>189</v>
      </c>
    </row>
    <row r="5598" spans="1:1">
      <c r="A5598" s="63" t="s">
        <v>326</v>
      </c>
    </row>
    <row r="5599" spans="1:1">
      <c r="A5599" s="149" t="s">
        <v>327</v>
      </c>
    </row>
    <row r="5600" spans="1:1">
      <c r="A5600" s="16" t="s">
        <v>175</v>
      </c>
    </row>
    <row r="5601" spans="1:1">
      <c r="A5601" s="16" t="s">
        <v>68</v>
      </c>
    </row>
    <row r="5602" spans="1:1">
      <c r="A5602" s="16" t="s">
        <v>69</v>
      </c>
    </row>
    <row r="5603" spans="1:1">
      <c r="A5603" s="16" t="s">
        <v>189</v>
      </c>
    </row>
    <row r="5604" spans="1:1">
      <c r="A5604" s="63" t="s">
        <v>326</v>
      </c>
    </row>
    <row r="5605" spans="1:1">
      <c r="A5605" s="149" t="s">
        <v>327</v>
      </c>
    </row>
    <row r="5606" spans="1:1">
      <c r="A5606" s="16" t="s">
        <v>175</v>
      </c>
    </row>
    <row r="5607" spans="1:1">
      <c r="A5607" s="16" t="s">
        <v>68</v>
      </c>
    </row>
    <row r="5608" spans="1:1">
      <c r="A5608" s="16" t="s">
        <v>69</v>
      </c>
    </row>
    <row r="5609" spans="1:1">
      <c r="A5609" s="16" t="s">
        <v>189</v>
      </c>
    </row>
    <row r="5610" spans="1:1">
      <c r="A5610" s="63" t="s">
        <v>326</v>
      </c>
    </row>
    <row r="5611" spans="1:1">
      <c r="A5611" s="149" t="s">
        <v>327</v>
      </c>
    </row>
    <row r="5612" spans="1:1">
      <c r="A5612" s="16" t="s">
        <v>175</v>
      </c>
    </row>
    <row r="5613" spans="1:1">
      <c r="A5613" s="16" t="s">
        <v>68</v>
      </c>
    </row>
    <row r="5614" spans="1:1">
      <c r="A5614" s="16" t="s">
        <v>69</v>
      </c>
    </row>
    <row r="5615" spans="1:1">
      <c r="A5615" s="16" t="s">
        <v>189</v>
      </c>
    </row>
    <row r="5616" spans="1:1">
      <c r="A5616" s="63" t="s">
        <v>326</v>
      </c>
    </row>
    <row r="5617" spans="1:1">
      <c r="A5617" s="149" t="s">
        <v>327</v>
      </c>
    </row>
    <row r="5618" spans="1:1">
      <c r="A5618" s="16" t="s">
        <v>175</v>
      </c>
    </row>
    <row r="5619" spans="1:1">
      <c r="A5619" s="16" t="s">
        <v>68</v>
      </c>
    </row>
    <row r="5620" spans="1:1">
      <c r="A5620" s="16" t="s">
        <v>69</v>
      </c>
    </row>
    <row r="5621" spans="1:1">
      <c r="A5621" s="16" t="s">
        <v>189</v>
      </c>
    </row>
    <row r="5622" spans="1:1">
      <c r="A5622" s="63" t="s">
        <v>326</v>
      </c>
    </row>
    <row r="5623" spans="1:1">
      <c r="A5623" s="149" t="s">
        <v>327</v>
      </c>
    </row>
    <row r="5624" spans="1:1">
      <c r="A5624" s="16" t="s">
        <v>175</v>
      </c>
    </row>
    <row r="5625" spans="1:1">
      <c r="A5625" s="16" t="s">
        <v>68</v>
      </c>
    </row>
    <row r="5626" spans="1:1">
      <c r="A5626" s="16" t="s">
        <v>69</v>
      </c>
    </row>
    <row r="5627" spans="1:1">
      <c r="A5627" s="16" t="s">
        <v>189</v>
      </c>
    </row>
    <row r="5628" spans="1:1">
      <c r="A5628" s="63" t="s">
        <v>326</v>
      </c>
    </row>
    <row r="5629" spans="1:1">
      <c r="A5629" s="149" t="s">
        <v>327</v>
      </c>
    </row>
    <row r="5630" spans="1:1">
      <c r="A5630" s="16" t="s">
        <v>175</v>
      </c>
    </row>
    <row r="5631" spans="1:1">
      <c r="A5631" s="16" t="s">
        <v>68</v>
      </c>
    </row>
    <row r="5632" spans="1:1">
      <c r="A5632" s="16" t="s">
        <v>69</v>
      </c>
    </row>
    <row r="5633" spans="1:1">
      <c r="A5633" s="16" t="s">
        <v>189</v>
      </c>
    </row>
    <row r="5634" spans="1:1">
      <c r="A5634" s="63" t="s">
        <v>326</v>
      </c>
    </row>
    <row r="5635" spans="1:1">
      <c r="A5635" s="149" t="s">
        <v>327</v>
      </c>
    </row>
    <row r="5636" spans="1:1">
      <c r="A5636" s="16" t="s">
        <v>175</v>
      </c>
    </row>
    <row r="5637" spans="1:1">
      <c r="A5637" s="16" t="s">
        <v>68</v>
      </c>
    </row>
    <row r="5638" spans="1:1">
      <c r="A5638" s="16" t="s">
        <v>69</v>
      </c>
    </row>
    <row r="5639" spans="1:1">
      <c r="A5639" s="16" t="s">
        <v>189</v>
      </c>
    </row>
    <row r="5640" spans="1:1">
      <c r="A5640" s="63" t="s">
        <v>326</v>
      </c>
    </row>
    <row r="5641" spans="1:1">
      <c r="A5641" s="149" t="s">
        <v>327</v>
      </c>
    </row>
    <row r="5642" spans="1:1">
      <c r="A5642" s="16" t="s">
        <v>175</v>
      </c>
    </row>
    <row r="5643" spans="1:1">
      <c r="A5643" s="16" t="s">
        <v>68</v>
      </c>
    </row>
    <row r="5644" spans="1:1">
      <c r="A5644" s="16" t="s">
        <v>69</v>
      </c>
    </row>
    <row r="5645" spans="1:1">
      <c r="A5645" s="16" t="s">
        <v>189</v>
      </c>
    </row>
    <row r="5646" spans="1:1">
      <c r="A5646" s="63" t="s">
        <v>326</v>
      </c>
    </row>
    <row r="5647" spans="1:1">
      <c r="A5647" s="149" t="s">
        <v>327</v>
      </c>
    </row>
    <row r="5648" spans="1:1">
      <c r="A5648" s="16" t="s">
        <v>175</v>
      </c>
    </row>
    <row r="5649" spans="1:1">
      <c r="A5649" s="16" t="s">
        <v>68</v>
      </c>
    </row>
    <row r="5650" spans="1:1">
      <c r="A5650" s="16" t="s">
        <v>69</v>
      </c>
    </row>
    <row r="5651" spans="1:1">
      <c r="A5651" s="16" t="s">
        <v>189</v>
      </c>
    </row>
    <row r="5652" spans="1:1">
      <c r="A5652" s="63" t="s">
        <v>326</v>
      </c>
    </row>
    <row r="5653" spans="1:1">
      <c r="A5653" s="149" t="s">
        <v>327</v>
      </c>
    </row>
    <row r="5654" spans="1:1">
      <c r="A5654" s="16" t="s">
        <v>175</v>
      </c>
    </row>
    <row r="5655" spans="1:1">
      <c r="A5655" s="16" t="s">
        <v>68</v>
      </c>
    </row>
    <row r="5656" spans="1:1">
      <c r="A5656" s="16" t="s">
        <v>69</v>
      </c>
    </row>
    <row r="5657" spans="1:1">
      <c r="A5657" s="16" t="s">
        <v>189</v>
      </c>
    </row>
    <row r="5658" spans="1:1">
      <c r="A5658" s="63" t="s">
        <v>326</v>
      </c>
    </row>
    <row r="5659" spans="1:1">
      <c r="A5659" s="149" t="s">
        <v>327</v>
      </c>
    </row>
    <row r="5660" spans="1:1">
      <c r="A5660" s="16" t="s">
        <v>175</v>
      </c>
    </row>
    <row r="5661" spans="1:1">
      <c r="A5661" s="16" t="s">
        <v>68</v>
      </c>
    </row>
    <row r="5662" spans="1:1">
      <c r="A5662" s="16" t="s">
        <v>69</v>
      </c>
    </row>
    <row r="5663" spans="1:1">
      <c r="A5663" s="16" t="s">
        <v>189</v>
      </c>
    </row>
    <row r="5664" spans="1:1">
      <c r="A5664" s="63" t="s">
        <v>326</v>
      </c>
    </row>
    <row r="5665" spans="1:1">
      <c r="A5665" s="149" t="s">
        <v>327</v>
      </c>
    </row>
    <row r="5666" spans="1:1">
      <c r="A5666" s="16" t="s">
        <v>175</v>
      </c>
    </row>
    <row r="5667" spans="1:1">
      <c r="A5667" s="16" t="s">
        <v>68</v>
      </c>
    </row>
    <row r="5668" spans="1:1">
      <c r="A5668" s="16" t="s">
        <v>69</v>
      </c>
    </row>
    <row r="5669" spans="1:1">
      <c r="A5669" s="16" t="s">
        <v>189</v>
      </c>
    </row>
    <row r="5670" spans="1:1">
      <c r="A5670" s="63" t="s">
        <v>326</v>
      </c>
    </row>
    <row r="5671" spans="1:1">
      <c r="A5671" s="149" t="s">
        <v>327</v>
      </c>
    </row>
    <row r="5672" spans="1:1">
      <c r="A5672" s="16" t="s">
        <v>175</v>
      </c>
    </row>
    <row r="5673" spans="1:1">
      <c r="A5673" s="16" t="s">
        <v>68</v>
      </c>
    </row>
    <row r="5674" spans="1:1">
      <c r="A5674" s="16" t="s">
        <v>69</v>
      </c>
    </row>
    <row r="5675" spans="1:1">
      <c r="A5675" s="16" t="s">
        <v>189</v>
      </c>
    </row>
    <row r="5676" spans="1:1">
      <c r="A5676" s="63" t="s">
        <v>326</v>
      </c>
    </row>
    <row r="5677" spans="1:1">
      <c r="A5677" s="149" t="s">
        <v>327</v>
      </c>
    </row>
    <row r="5678" spans="1:1">
      <c r="A5678" s="16" t="s">
        <v>175</v>
      </c>
    </row>
    <row r="5679" spans="1:1">
      <c r="A5679" s="16" t="s">
        <v>68</v>
      </c>
    </row>
    <row r="5680" spans="1:1">
      <c r="A5680" s="16" t="s">
        <v>69</v>
      </c>
    </row>
    <row r="5681" spans="1:1">
      <c r="A5681" s="16" t="s">
        <v>189</v>
      </c>
    </row>
    <row r="5682" spans="1:1">
      <c r="A5682" s="63" t="s">
        <v>326</v>
      </c>
    </row>
    <row r="5683" spans="1:1">
      <c r="A5683" s="149" t="s">
        <v>327</v>
      </c>
    </row>
    <row r="5684" spans="1:1">
      <c r="A5684" s="16" t="s">
        <v>175</v>
      </c>
    </row>
    <row r="5685" spans="1:1">
      <c r="A5685" s="16" t="s">
        <v>68</v>
      </c>
    </row>
    <row r="5686" spans="1:1">
      <c r="A5686" s="16" t="s">
        <v>69</v>
      </c>
    </row>
    <row r="5687" spans="1:1">
      <c r="A5687" s="16" t="s">
        <v>189</v>
      </c>
    </row>
    <row r="5688" spans="1:1">
      <c r="A5688" s="63" t="s">
        <v>326</v>
      </c>
    </row>
    <row r="5689" spans="1:1">
      <c r="A5689" s="149" t="s">
        <v>327</v>
      </c>
    </row>
    <row r="5690" spans="1:1">
      <c r="A5690" s="16" t="s">
        <v>175</v>
      </c>
    </row>
    <row r="5691" spans="1:1">
      <c r="A5691" s="16" t="s">
        <v>68</v>
      </c>
    </row>
    <row r="5692" spans="1:1">
      <c r="A5692" s="16" t="s">
        <v>69</v>
      </c>
    </row>
    <row r="5693" spans="1:1">
      <c r="A5693" s="16" t="s">
        <v>189</v>
      </c>
    </row>
    <row r="5694" spans="1:1">
      <c r="A5694" s="63" t="s">
        <v>326</v>
      </c>
    </row>
    <row r="5695" spans="1:1">
      <c r="A5695" s="149" t="s">
        <v>327</v>
      </c>
    </row>
    <row r="5696" spans="1:1">
      <c r="A5696" s="16" t="s">
        <v>175</v>
      </c>
    </row>
    <row r="5697" spans="1:1">
      <c r="A5697" s="16" t="s">
        <v>68</v>
      </c>
    </row>
    <row r="5698" spans="1:1">
      <c r="A5698" s="16" t="s">
        <v>69</v>
      </c>
    </row>
    <row r="5699" spans="1:1">
      <c r="A5699" s="16" t="s">
        <v>189</v>
      </c>
    </row>
    <row r="5700" spans="1:1">
      <c r="A5700" s="63" t="s">
        <v>326</v>
      </c>
    </row>
    <row r="5701" spans="1:1">
      <c r="A5701" s="149" t="s">
        <v>327</v>
      </c>
    </row>
    <row r="5702" spans="1:1">
      <c r="A5702" s="16" t="s">
        <v>175</v>
      </c>
    </row>
    <row r="5703" spans="1:1">
      <c r="A5703" s="16" t="s">
        <v>68</v>
      </c>
    </row>
    <row r="5704" spans="1:1">
      <c r="A5704" s="16" t="s">
        <v>69</v>
      </c>
    </row>
    <row r="5705" spans="1:1">
      <c r="A5705" s="16" t="s">
        <v>189</v>
      </c>
    </row>
    <row r="5706" spans="1:1">
      <c r="A5706" s="63" t="s">
        <v>326</v>
      </c>
    </row>
    <row r="5707" spans="1:1">
      <c r="A5707" s="149" t="s">
        <v>327</v>
      </c>
    </row>
    <row r="5708" spans="1:1">
      <c r="A5708" s="16" t="s">
        <v>175</v>
      </c>
    </row>
    <row r="5709" spans="1:1">
      <c r="A5709" s="16" t="s">
        <v>68</v>
      </c>
    </row>
    <row r="5710" spans="1:1">
      <c r="A5710" s="16" t="s">
        <v>69</v>
      </c>
    </row>
    <row r="5711" spans="1:1">
      <c r="A5711" s="16" t="s">
        <v>189</v>
      </c>
    </row>
    <row r="5712" spans="1:1">
      <c r="A5712" s="63" t="s">
        <v>326</v>
      </c>
    </row>
    <row r="5713" spans="1:1">
      <c r="A5713" s="149" t="s">
        <v>327</v>
      </c>
    </row>
    <row r="5714" spans="1:1">
      <c r="A5714" s="16" t="s">
        <v>175</v>
      </c>
    </row>
    <row r="5715" spans="1:1">
      <c r="A5715" s="16" t="s">
        <v>68</v>
      </c>
    </row>
    <row r="5716" spans="1:1">
      <c r="A5716" s="16" t="s">
        <v>69</v>
      </c>
    </row>
    <row r="5717" spans="1:1">
      <c r="A5717" s="16" t="s">
        <v>189</v>
      </c>
    </row>
    <row r="5718" spans="1:1">
      <c r="A5718" s="63" t="s">
        <v>326</v>
      </c>
    </row>
    <row r="5719" spans="1:1">
      <c r="A5719" s="149" t="s">
        <v>327</v>
      </c>
    </row>
    <row r="5720" spans="1:1">
      <c r="A5720" s="16" t="s">
        <v>175</v>
      </c>
    </row>
    <row r="5721" spans="1:1">
      <c r="A5721" s="16" t="s">
        <v>68</v>
      </c>
    </row>
    <row r="5722" spans="1:1">
      <c r="A5722" s="16" t="s">
        <v>69</v>
      </c>
    </row>
    <row r="5723" spans="1:1">
      <c r="A5723" s="16" t="s">
        <v>189</v>
      </c>
    </row>
    <row r="5724" spans="1:1">
      <c r="A5724" s="63" t="s">
        <v>326</v>
      </c>
    </row>
    <row r="5725" spans="1:1">
      <c r="A5725" s="149" t="s">
        <v>327</v>
      </c>
    </row>
    <row r="5726" spans="1:1">
      <c r="A5726" s="16" t="s">
        <v>175</v>
      </c>
    </row>
    <row r="5727" spans="1:1">
      <c r="A5727" s="16" t="s">
        <v>68</v>
      </c>
    </row>
    <row r="5728" spans="1:1">
      <c r="A5728" s="16" t="s">
        <v>69</v>
      </c>
    </row>
    <row r="5729" spans="1:1">
      <c r="A5729" s="16" t="s">
        <v>189</v>
      </c>
    </row>
    <row r="5730" spans="1:1">
      <c r="A5730" s="63" t="s">
        <v>326</v>
      </c>
    </row>
    <row r="5731" spans="1:1">
      <c r="A5731" s="149" t="s">
        <v>327</v>
      </c>
    </row>
    <row r="5732" spans="1:1">
      <c r="A5732" s="16" t="s">
        <v>175</v>
      </c>
    </row>
    <row r="5733" spans="1:1">
      <c r="A5733" s="16" t="s">
        <v>68</v>
      </c>
    </row>
    <row r="5734" spans="1:1">
      <c r="A5734" s="16" t="s">
        <v>69</v>
      </c>
    </row>
    <row r="5735" spans="1:1">
      <c r="A5735" s="16" t="s">
        <v>189</v>
      </c>
    </row>
    <row r="5736" spans="1:1">
      <c r="A5736" s="63" t="s">
        <v>326</v>
      </c>
    </row>
    <row r="5737" spans="1:1">
      <c r="A5737" s="149" t="s">
        <v>327</v>
      </c>
    </row>
    <row r="5738" spans="1:1">
      <c r="A5738" s="16" t="s">
        <v>175</v>
      </c>
    </row>
    <row r="5739" spans="1:1">
      <c r="A5739" s="16" t="s">
        <v>68</v>
      </c>
    </row>
    <row r="5740" spans="1:1">
      <c r="A5740" s="16" t="s">
        <v>69</v>
      </c>
    </row>
    <row r="5741" spans="1:1">
      <c r="A5741" s="16" t="s">
        <v>189</v>
      </c>
    </row>
    <row r="5742" spans="1:1">
      <c r="A5742" s="63" t="s">
        <v>326</v>
      </c>
    </row>
    <row r="5743" spans="1:1">
      <c r="A5743" s="149" t="s">
        <v>327</v>
      </c>
    </row>
    <row r="5744" spans="1:1">
      <c r="A5744" s="16" t="s">
        <v>175</v>
      </c>
    </row>
    <row r="5745" spans="1:1">
      <c r="A5745" s="16" t="s">
        <v>68</v>
      </c>
    </row>
    <row r="5746" spans="1:1">
      <c r="A5746" s="16" t="s">
        <v>69</v>
      </c>
    </row>
    <row r="5747" spans="1:1">
      <c r="A5747" s="16" t="s">
        <v>189</v>
      </c>
    </row>
    <row r="5748" spans="1:1">
      <c r="A5748" s="63" t="s">
        <v>326</v>
      </c>
    </row>
    <row r="5749" spans="1:1">
      <c r="A5749" s="149" t="s">
        <v>327</v>
      </c>
    </row>
    <row r="5750" spans="1:1">
      <c r="A5750" s="16" t="s">
        <v>175</v>
      </c>
    </row>
    <row r="5751" spans="1:1">
      <c r="A5751" s="16" t="s">
        <v>68</v>
      </c>
    </row>
    <row r="5752" spans="1:1">
      <c r="A5752" s="16" t="s">
        <v>69</v>
      </c>
    </row>
    <row r="5753" spans="1:1">
      <c r="A5753" s="16" t="s">
        <v>189</v>
      </c>
    </row>
    <row r="5754" spans="1:1">
      <c r="A5754" s="63" t="s">
        <v>326</v>
      </c>
    </row>
    <row r="5755" spans="1:1">
      <c r="A5755" s="149" t="s">
        <v>327</v>
      </c>
    </row>
    <row r="5756" spans="1:1">
      <c r="A5756" s="16" t="s">
        <v>175</v>
      </c>
    </row>
    <row r="5757" spans="1:1">
      <c r="A5757" s="16" t="s">
        <v>68</v>
      </c>
    </row>
    <row r="5758" spans="1:1">
      <c r="A5758" s="16" t="s">
        <v>69</v>
      </c>
    </row>
    <row r="5759" spans="1:1">
      <c r="A5759" s="16" t="s">
        <v>189</v>
      </c>
    </row>
    <row r="5760" spans="1:1">
      <c r="A5760" s="63" t="s">
        <v>326</v>
      </c>
    </row>
    <row r="5761" spans="1:1">
      <c r="A5761" s="149" t="s">
        <v>327</v>
      </c>
    </row>
    <row r="5762" spans="1:1">
      <c r="A5762" s="16" t="s">
        <v>175</v>
      </c>
    </row>
    <row r="5763" spans="1:1">
      <c r="A5763" s="16" t="s">
        <v>68</v>
      </c>
    </row>
    <row r="5764" spans="1:1">
      <c r="A5764" s="16" t="s">
        <v>69</v>
      </c>
    </row>
    <row r="5765" spans="1:1">
      <c r="A5765" s="16" t="s">
        <v>189</v>
      </c>
    </row>
    <row r="5766" spans="1:1">
      <c r="A5766" s="63" t="s">
        <v>326</v>
      </c>
    </row>
    <row r="5767" spans="1:1">
      <c r="A5767" s="149" t="s">
        <v>327</v>
      </c>
    </row>
    <row r="5768" spans="1:1">
      <c r="A5768" s="16" t="s">
        <v>175</v>
      </c>
    </row>
    <row r="5769" spans="1:1">
      <c r="A5769" s="16" t="s">
        <v>68</v>
      </c>
    </row>
    <row r="5770" spans="1:1">
      <c r="A5770" s="16" t="s">
        <v>69</v>
      </c>
    </row>
    <row r="5771" spans="1:1">
      <c r="A5771" s="16" t="s">
        <v>189</v>
      </c>
    </row>
    <row r="5772" spans="1:1">
      <c r="A5772" s="63" t="s">
        <v>326</v>
      </c>
    </row>
    <row r="5773" spans="1:1">
      <c r="A5773" s="149" t="s">
        <v>327</v>
      </c>
    </row>
    <row r="5774" spans="1:1">
      <c r="A5774" s="16" t="s">
        <v>175</v>
      </c>
    </row>
    <row r="5775" spans="1:1">
      <c r="A5775" s="16" t="s">
        <v>68</v>
      </c>
    </row>
    <row r="5776" spans="1:1">
      <c r="A5776" s="16" t="s">
        <v>69</v>
      </c>
    </row>
    <row r="5777" spans="1:1">
      <c r="A5777" s="16" t="s">
        <v>189</v>
      </c>
    </row>
    <row r="5778" spans="1:1">
      <c r="A5778" s="63" t="s">
        <v>326</v>
      </c>
    </row>
    <row r="5779" spans="1:1">
      <c r="A5779" s="149" t="s">
        <v>327</v>
      </c>
    </row>
    <row r="5780" spans="1:1">
      <c r="A5780" s="16" t="s">
        <v>175</v>
      </c>
    </row>
    <row r="5781" spans="1:1">
      <c r="A5781" s="16" t="s">
        <v>68</v>
      </c>
    </row>
    <row r="5782" spans="1:1">
      <c r="A5782" s="16" t="s">
        <v>69</v>
      </c>
    </row>
    <row r="5783" spans="1:1">
      <c r="A5783" s="16" t="s">
        <v>189</v>
      </c>
    </row>
    <row r="5784" spans="1:1">
      <c r="A5784" s="63" t="s">
        <v>326</v>
      </c>
    </row>
    <row r="5785" spans="1:1">
      <c r="A5785" s="149" t="s">
        <v>327</v>
      </c>
    </row>
    <row r="5786" spans="1:1">
      <c r="A5786" s="16" t="s">
        <v>175</v>
      </c>
    </row>
    <row r="5787" spans="1:1">
      <c r="A5787" s="16" t="s">
        <v>68</v>
      </c>
    </row>
    <row r="5788" spans="1:1">
      <c r="A5788" s="16" t="s">
        <v>69</v>
      </c>
    </row>
    <row r="5789" spans="1:1">
      <c r="A5789" s="16" t="s">
        <v>189</v>
      </c>
    </row>
    <row r="5790" spans="1:1">
      <c r="A5790" s="63" t="s">
        <v>326</v>
      </c>
    </row>
    <row r="5791" spans="1:1">
      <c r="A5791" s="149" t="s">
        <v>327</v>
      </c>
    </row>
    <row r="5792" spans="1:1">
      <c r="A5792" s="16" t="s">
        <v>175</v>
      </c>
    </row>
    <row r="5793" spans="1:1">
      <c r="A5793" s="16" t="s">
        <v>68</v>
      </c>
    </row>
    <row r="5794" spans="1:1">
      <c r="A5794" s="16" t="s">
        <v>69</v>
      </c>
    </row>
    <row r="5795" spans="1:1">
      <c r="A5795" s="16" t="s">
        <v>189</v>
      </c>
    </row>
    <row r="5796" spans="1:1">
      <c r="A5796" s="63" t="s">
        <v>326</v>
      </c>
    </row>
    <row r="5797" spans="1:1">
      <c r="A5797" s="149" t="s">
        <v>327</v>
      </c>
    </row>
    <row r="5798" spans="1:1">
      <c r="A5798" s="16" t="s">
        <v>175</v>
      </c>
    </row>
    <row r="5799" spans="1:1">
      <c r="A5799" s="16" t="s">
        <v>68</v>
      </c>
    </row>
    <row r="5800" spans="1:1">
      <c r="A5800" s="16" t="s">
        <v>69</v>
      </c>
    </row>
    <row r="5801" spans="1:1">
      <c r="A5801" s="16" t="s">
        <v>189</v>
      </c>
    </row>
    <row r="5802" spans="1:1">
      <c r="A5802" s="63" t="s">
        <v>326</v>
      </c>
    </row>
    <row r="5803" spans="1:1">
      <c r="A5803" s="149" t="s">
        <v>327</v>
      </c>
    </row>
    <row r="5804" spans="1:1">
      <c r="A5804" s="16" t="s">
        <v>175</v>
      </c>
    </row>
    <row r="5805" spans="1:1">
      <c r="A5805" s="16" t="s">
        <v>68</v>
      </c>
    </row>
    <row r="5806" spans="1:1">
      <c r="A5806" s="16" t="s">
        <v>69</v>
      </c>
    </row>
    <row r="5807" spans="1:1">
      <c r="A5807" s="16" t="s">
        <v>189</v>
      </c>
    </row>
    <row r="5808" spans="1:1">
      <c r="A5808" s="63" t="s">
        <v>326</v>
      </c>
    </row>
    <row r="5809" spans="1:1">
      <c r="A5809" s="149" t="s">
        <v>327</v>
      </c>
    </row>
    <row r="5810" spans="1:1">
      <c r="A5810" s="16" t="s">
        <v>175</v>
      </c>
    </row>
    <row r="5811" spans="1:1">
      <c r="A5811" s="16" t="s">
        <v>68</v>
      </c>
    </row>
    <row r="5812" spans="1:1">
      <c r="A5812" s="16" t="s">
        <v>69</v>
      </c>
    </row>
    <row r="5813" spans="1:1">
      <c r="A5813" s="16" t="s">
        <v>189</v>
      </c>
    </row>
    <row r="5814" spans="1:1">
      <c r="A5814" s="63" t="s">
        <v>326</v>
      </c>
    </row>
    <row r="5815" spans="1:1">
      <c r="A5815" s="149" t="s">
        <v>327</v>
      </c>
    </row>
    <row r="5816" spans="1:1">
      <c r="A5816" s="16" t="s">
        <v>175</v>
      </c>
    </row>
    <row r="5817" spans="1:1">
      <c r="A5817" s="16" t="s">
        <v>68</v>
      </c>
    </row>
    <row r="5818" spans="1:1">
      <c r="A5818" s="16" t="s">
        <v>69</v>
      </c>
    </row>
    <row r="5819" spans="1:1">
      <c r="A5819" s="16" t="s">
        <v>189</v>
      </c>
    </row>
    <row r="5820" spans="1:1">
      <c r="A5820" s="63" t="s">
        <v>326</v>
      </c>
    </row>
    <row r="5821" spans="1:1">
      <c r="A5821" s="149" t="s">
        <v>327</v>
      </c>
    </row>
    <row r="5822" spans="1:1">
      <c r="A5822" s="16" t="s">
        <v>175</v>
      </c>
    </row>
    <row r="5823" spans="1:1">
      <c r="A5823" s="16" t="s">
        <v>68</v>
      </c>
    </row>
    <row r="5824" spans="1:1">
      <c r="A5824" s="16" t="s">
        <v>69</v>
      </c>
    </row>
    <row r="5825" spans="1:1">
      <c r="A5825" s="16" t="s">
        <v>189</v>
      </c>
    </row>
    <row r="5826" spans="1:1">
      <c r="A5826" s="63" t="s">
        <v>326</v>
      </c>
    </row>
    <row r="5827" spans="1:1">
      <c r="A5827" s="149" t="s">
        <v>327</v>
      </c>
    </row>
    <row r="5828" spans="1:1">
      <c r="A5828" s="16" t="s">
        <v>175</v>
      </c>
    </row>
    <row r="5829" spans="1:1">
      <c r="A5829" s="16" t="s">
        <v>68</v>
      </c>
    </row>
    <row r="5830" spans="1:1">
      <c r="A5830" s="16" t="s">
        <v>69</v>
      </c>
    </row>
    <row r="5831" spans="1:1">
      <c r="A5831" s="16" t="s">
        <v>189</v>
      </c>
    </row>
    <row r="5832" spans="1:1">
      <c r="A5832" s="63" t="s">
        <v>326</v>
      </c>
    </row>
    <row r="5833" spans="1:1">
      <c r="A5833" s="149" t="s">
        <v>327</v>
      </c>
    </row>
    <row r="5834" spans="1:1">
      <c r="A5834" s="16" t="s">
        <v>175</v>
      </c>
    </row>
    <row r="5835" spans="1:1">
      <c r="A5835" s="16" t="s">
        <v>68</v>
      </c>
    </row>
    <row r="5836" spans="1:1">
      <c r="A5836" s="16" t="s">
        <v>69</v>
      </c>
    </row>
    <row r="5837" spans="1:1">
      <c r="A5837" s="16" t="s">
        <v>189</v>
      </c>
    </row>
    <row r="5838" spans="1:1">
      <c r="A5838" s="63" t="s">
        <v>326</v>
      </c>
    </row>
    <row r="5839" spans="1:1">
      <c r="A5839" s="149" t="s">
        <v>327</v>
      </c>
    </row>
    <row r="5840" spans="1:1">
      <c r="A5840" s="16" t="s">
        <v>175</v>
      </c>
    </row>
    <row r="5841" spans="1:1">
      <c r="A5841" s="16" t="s">
        <v>68</v>
      </c>
    </row>
    <row r="5842" spans="1:1">
      <c r="A5842" s="16" t="s">
        <v>69</v>
      </c>
    </row>
    <row r="5843" spans="1:1">
      <c r="A5843" s="16" t="s">
        <v>189</v>
      </c>
    </row>
    <row r="5844" spans="1:1">
      <c r="A5844" s="63" t="s">
        <v>326</v>
      </c>
    </row>
    <row r="5845" spans="1:1">
      <c r="A5845" s="149" t="s">
        <v>327</v>
      </c>
    </row>
    <row r="5846" spans="1:1">
      <c r="A5846" s="16" t="s">
        <v>175</v>
      </c>
    </row>
    <row r="5847" spans="1:1">
      <c r="A5847" s="16" t="s">
        <v>68</v>
      </c>
    </row>
    <row r="5848" spans="1:1">
      <c r="A5848" s="16" t="s">
        <v>69</v>
      </c>
    </row>
    <row r="5849" spans="1:1">
      <c r="A5849" s="16" t="s">
        <v>189</v>
      </c>
    </row>
    <row r="5850" spans="1:1">
      <c r="A5850" s="63" t="s">
        <v>326</v>
      </c>
    </row>
    <row r="5851" spans="1:1">
      <c r="A5851" s="149" t="s">
        <v>327</v>
      </c>
    </row>
    <row r="5852" spans="1:1">
      <c r="A5852" s="16" t="s">
        <v>175</v>
      </c>
    </row>
    <row r="5853" spans="1:1">
      <c r="A5853" s="16" t="s">
        <v>68</v>
      </c>
    </row>
    <row r="5854" spans="1:1">
      <c r="A5854" s="16" t="s">
        <v>69</v>
      </c>
    </row>
    <row r="5855" spans="1:1">
      <c r="A5855" s="16" t="s">
        <v>189</v>
      </c>
    </row>
    <row r="5856" spans="1:1">
      <c r="A5856" s="63" t="s">
        <v>326</v>
      </c>
    </row>
    <row r="5857" spans="1:1">
      <c r="A5857" s="149" t="s">
        <v>327</v>
      </c>
    </row>
    <row r="5858" spans="1:1">
      <c r="A5858" s="16" t="s">
        <v>175</v>
      </c>
    </row>
    <row r="5859" spans="1:1">
      <c r="A5859" s="16" t="s">
        <v>68</v>
      </c>
    </row>
    <row r="5860" spans="1:1">
      <c r="A5860" s="16" t="s">
        <v>69</v>
      </c>
    </row>
    <row r="5861" spans="1:1">
      <c r="A5861" s="16" t="s">
        <v>189</v>
      </c>
    </row>
    <row r="5862" spans="1:1">
      <c r="A5862" s="63" t="s">
        <v>326</v>
      </c>
    </row>
    <row r="5863" spans="1:1">
      <c r="A5863" s="149" t="s">
        <v>327</v>
      </c>
    </row>
    <row r="5864" spans="1:1">
      <c r="A5864" s="16" t="s">
        <v>175</v>
      </c>
    </row>
    <row r="5865" spans="1:1">
      <c r="A5865" s="16" t="s">
        <v>68</v>
      </c>
    </row>
    <row r="5866" spans="1:1">
      <c r="A5866" s="16" t="s">
        <v>69</v>
      </c>
    </row>
    <row r="5867" spans="1:1">
      <c r="A5867" s="16" t="s">
        <v>189</v>
      </c>
    </row>
    <row r="5868" spans="1:1">
      <c r="A5868" s="63" t="s">
        <v>326</v>
      </c>
    </row>
    <row r="5869" spans="1:1">
      <c r="A5869" s="149" t="s">
        <v>327</v>
      </c>
    </row>
    <row r="5870" spans="1:1">
      <c r="A5870" s="16" t="s">
        <v>175</v>
      </c>
    </row>
    <row r="5871" spans="1:1">
      <c r="A5871" s="16" t="s">
        <v>68</v>
      </c>
    </row>
    <row r="5872" spans="1:1">
      <c r="A5872" s="16" t="s">
        <v>69</v>
      </c>
    </row>
    <row r="5873" spans="1:1">
      <c r="A5873" s="16" t="s">
        <v>189</v>
      </c>
    </row>
    <row r="5874" spans="1:1">
      <c r="A5874" s="63" t="s">
        <v>326</v>
      </c>
    </row>
    <row r="5875" spans="1:1">
      <c r="A5875" s="149" t="s">
        <v>327</v>
      </c>
    </row>
    <row r="5876" spans="1:1">
      <c r="A5876" s="16" t="s">
        <v>175</v>
      </c>
    </row>
    <row r="5877" spans="1:1">
      <c r="A5877" s="16" t="s">
        <v>68</v>
      </c>
    </row>
    <row r="5878" spans="1:1">
      <c r="A5878" s="16" t="s">
        <v>69</v>
      </c>
    </row>
    <row r="5879" spans="1:1">
      <c r="A5879" s="16" t="s">
        <v>189</v>
      </c>
    </row>
    <row r="5880" spans="1:1">
      <c r="A5880" s="63" t="s">
        <v>326</v>
      </c>
    </row>
    <row r="5881" spans="1:1">
      <c r="A5881" s="149" t="s">
        <v>327</v>
      </c>
    </row>
    <row r="5882" spans="1:1">
      <c r="A5882" s="16" t="s">
        <v>175</v>
      </c>
    </row>
    <row r="5883" spans="1:1">
      <c r="A5883" s="16" t="s">
        <v>68</v>
      </c>
    </row>
    <row r="5884" spans="1:1">
      <c r="A5884" s="16" t="s">
        <v>69</v>
      </c>
    </row>
    <row r="5885" spans="1:1">
      <c r="A5885" s="16" t="s">
        <v>189</v>
      </c>
    </row>
    <row r="5886" spans="1:1">
      <c r="A5886" s="63" t="s">
        <v>326</v>
      </c>
    </row>
    <row r="5887" spans="1:1">
      <c r="A5887" s="149" t="s">
        <v>327</v>
      </c>
    </row>
    <row r="5888" spans="1:1">
      <c r="A5888" s="16" t="s">
        <v>175</v>
      </c>
    </row>
    <row r="5889" spans="1:1">
      <c r="A5889" s="16" t="s">
        <v>68</v>
      </c>
    </row>
    <row r="5890" spans="1:1">
      <c r="A5890" s="16" t="s">
        <v>69</v>
      </c>
    </row>
    <row r="5891" spans="1:1">
      <c r="A5891" s="16" t="s">
        <v>189</v>
      </c>
    </row>
    <row r="5892" spans="1:1">
      <c r="A5892" s="63" t="s">
        <v>326</v>
      </c>
    </row>
    <row r="5893" spans="1:1">
      <c r="A5893" s="149" t="s">
        <v>327</v>
      </c>
    </row>
    <row r="5894" spans="1:1">
      <c r="A5894" s="16" t="s">
        <v>175</v>
      </c>
    </row>
    <row r="5895" spans="1:1">
      <c r="A5895" s="16" t="s">
        <v>68</v>
      </c>
    </row>
    <row r="5896" spans="1:1">
      <c r="A5896" s="16" t="s">
        <v>69</v>
      </c>
    </row>
    <row r="5897" spans="1:1">
      <c r="A5897" s="16" t="s">
        <v>189</v>
      </c>
    </row>
    <row r="5898" spans="1:1">
      <c r="A5898" s="63" t="s">
        <v>326</v>
      </c>
    </row>
    <row r="5899" spans="1:1">
      <c r="A5899" s="149" t="s">
        <v>327</v>
      </c>
    </row>
    <row r="5900" spans="1:1">
      <c r="A5900" s="16" t="s">
        <v>175</v>
      </c>
    </row>
    <row r="5901" spans="1:1">
      <c r="A5901" s="16" t="s">
        <v>68</v>
      </c>
    </row>
    <row r="5902" spans="1:1">
      <c r="A5902" s="16" t="s">
        <v>69</v>
      </c>
    </row>
    <row r="5903" spans="1:1">
      <c r="A5903" s="16" t="s">
        <v>189</v>
      </c>
    </row>
    <row r="5904" spans="1:1">
      <c r="A5904" s="63" t="s">
        <v>326</v>
      </c>
    </row>
    <row r="5905" spans="1:1">
      <c r="A5905" s="149" t="s">
        <v>327</v>
      </c>
    </row>
    <row r="5906" spans="1:1">
      <c r="A5906" s="16" t="s">
        <v>175</v>
      </c>
    </row>
    <row r="5907" spans="1:1">
      <c r="A5907" s="16" t="s">
        <v>68</v>
      </c>
    </row>
    <row r="5908" spans="1:1">
      <c r="A5908" s="16" t="s">
        <v>69</v>
      </c>
    </row>
    <row r="5909" spans="1:1">
      <c r="A5909" s="16" t="s">
        <v>189</v>
      </c>
    </row>
    <row r="5910" spans="1:1">
      <c r="A5910" s="63" t="s">
        <v>326</v>
      </c>
    </row>
    <row r="5911" spans="1:1">
      <c r="A5911" s="149" t="s">
        <v>327</v>
      </c>
    </row>
    <row r="5912" spans="1:1">
      <c r="A5912" s="16" t="s">
        <v>175</v>
      </c>
    </row>
    <row r="5913" spans="1:1">
      <c r="A5913" s="16" t="s">
        <v>68</v>
      </c>
    </row>
    <row r="5914" spans="1:1">
      <c r="A5914" s="16" t="s">
        <v>69</v>
      </c>
    </row>
    <row r="5915" spans="1:1">
      <c r="A5915" s="16" t="s">
        <v>189</v>
      </c>
    </row>
    <row r="5916" spans="1:1">
      <c r="A5916" s="63" t="s">
        <v>326</v>
      </c>
    </row>
    <row r="5917" spans="1:1">
      <c r="A5917" s="149" t="s">
        <v>327</v>
      </c>
    </row>
    <row r="5918" spans="1:1">
      <c r="A5918" s="16" t="s">
        <v>175</v>
      </c>
    </row>
    <row r="5919" spans="1:1">
      <c r="A5919" s="16" t="s">
        <v>68</v>
      </c>
    </row>
    <row r="5920" spans="1:1">
      <c r="A5920" s="16" t="s">
        <v>69</v>
      </c>
    </row>
    <row r="5921" spans="1:1">
      <c r="A5921" s="16" t="s">
        <v>189</v>
      </c>
    </row>
    <row r="5922" spans="1:1">
      <c r="A5922" s="63" t="s">
        <v>326</v>
      </c>
    </row>
    <row r="5923" spans="1:1">
      <c r="A5923" s="149" t="s">
        <v>327</v>
      </c>
    </row>
    <row r="5924" spans="1:1">
      <c r="A5924" s="16" t="s">
        <v>175</v>
      </c>
    </row>
    <row r="5925" spans="1:1">
      <c r="A5925" s="16" t="s">
        <v>68</v>
      </c>
    </row>
    <row r="5926" spans="1:1">
      <c r="A5926" s="16" t="s">
        <v>69</v>
      </c>
    </row>
    <row r="5927" spans="1:1">
      <c r="A5927" s="16" t="s">
        <v>189</v>
      </c>
    </row>
    <row r="5928" spans="1:1">
      <c r="A5928" s="63" t="s">
        <v>326</v>
      </c>
    </row>
    <row r="5929" spans="1:1">
      <c r="A5929" s="149" t="s">
        <v>327</v>
      </c>
    </row>
    <row r="5930" spans="1:1">
      <c r="A5930" s="16" t="s">
        <v>175</v>
      </c>
    </row>
    <row r="5931" spans="1:1">
      <c r="A5931" s="16" t="s">
        <v>68</v>
      </c>
    </row>
    <row r="5932" spans="1:1">
      <c r="A5932" s="16" t="s">
        <v>69</v>
      </c>
    </row>
    <row r="5933" spans="1:1">
      <c r="A5933" s="16" t="s">
        <v>189</v>
      </c>
    </row>
    <row r="5934" spans="1:1">
      <c r="A5934" s="63" t="s">
        <v>326</v>
      </c>
    </row>
    <row r="5935" spans="1:1">
      <c r="A5935" s="149" t="s">
        <v>327</v>
      </c>
    </row>
    <row r="5936" spans="1:1">
      <c r="A5936" s="16" t="s">
        <v>175</v>
      </c>
    </row>
    <row r="5937" spans="1:1">
      <c r="A5937" s="16" t="s">
        <v>68</v>
      </c>
    </row>
    <row r="5938" spans="1:1">
      <c r="A5938" s="16" t="s">
        <v>69</v>
      </c>
    </row>
    <row r="5939" spans="1:1">
      <c r="A5939" s="16" t="s">
        <v>189</v>
      </c>
    </row>
    <row r="5940" spans="1:1">
      <c r="A5940" s="63" t="s">
        <v>326</v>
      </c>
    </row>
    <row r="5941" spans="1:1">
      <c r="A5941" s="149" t="s">
        <v>327</v>
      </c>
    </row>
    <row r="5942" spans="1:1">
      <c r="A5942" s="16" t="s">
        <v>175</v>
      </c>
    </row>
    <row r="5943" spans="1:1">
      <c r="A5943" s="16" t="s">
        <v>68</v>
      </c>
    </row>
    <row r="5944" spans="1:1">
      <c r="A5944" s="16" t="s">
        <v>69</v>
      </c>
    </row>
    <row r="5945" spans="1:1">
      <c r="A5945" s="16" t="s">
        <v>189</v>
      </c>
    </row>
    <row r="5946" spans="1:1">
      <c r="A5946" s="63" t="s">
        <v>326</v>
      </c>
    </row>
    <row r="5947" spans="1:1">
      <c r="A5947" s="149" t="s">
        <v>327</v>
      </c>
    </row>
    <row r="5948" spans="1:1">
      <c r="A5948" s="16" t="s">
        <v>175</v>
      </c>
    </row>
    <row r="5949" spans="1:1">
      <c r="A5949" s="16" t="s">
        <v>68</v>
      </c>
    </row>
    <row r="5950" spans="1:1">
      <c r="A5950" s="16" t="s">
        <v>69</v>
      </c>
    </row>
    <row r="5951" spans="1:1">
      <c r="A5951" s="16" t="s">
        <v>189</v>
      </c>
    </row>
    <row r="5952" spans="1:1">
      <c r="A5952" s="63" t="s">
        <v>326</v>
      </c>
    </row>
    <row r="5953" spans="1:1">
      <c r="A5953" s="149" t="s">
        <v>327</v>
      </c>
    </row>
    <row r="5954" spans="1:1">
      <c r="A5954" s="16" t="s">
        <v>175</v>
      </c>
    </row>
    <row r="5955" spans="1:1">
      <c r="A5955" s="16" t="s">
        <v>68</v>
      </c>
    </row>
    <row r="5956" spans="1:1">
      <c r="A5956" s="16" t="s">
        <v>69</v>
      </c>
    </row>
    <row r="5957" spans="1:1">
      <c r="A5957" s="16" t="s">
        <v>189</v>
      </c>
    </row>
    <row r="5958" spans="1:1">
      <c r="A5958" s="63" t="s">
        <v>326</v>
      </c>
    </row>
    <row r="5959" spans="1:1">
      <c r="A5959" s="149" t="s">
        <v>327</v>
      </c>
    </row>
    <row r="5960" spans="1:1">
      <c r="A5960" s="16" t="s">
        <v>175</v>
      </c>
    </row>
    <row r="5961" spans="1:1">
      <c r="A5961" s="16" t="s">
        <v>68</v>
      </c>
    </row>
    <row r="5962" spans="1:1">
      <c r="A5962" s="16" t="s">
        <v>69</v>
      </c>
    </row>
    <row r="5963" spans="1:1">
      <c r="A5963" s="16" t="s">
        <v>189</v>
      </c>
    </row>
    <row r="5964" spans="1:1">
      <c r="A5964" s="63" t="s">
        <v>326</v>
      </c>
    </row>
    <row r="5965" spans="1:1">
      <c r="A5965" s="149" t="s">
        <v>327</v>
      </c>
    </row>
    <row r="5966" spans="1:1">
      <c r="A5966" s="16" t="s">
        <v>175</v>
      </c>
    </row>
    <row r="5967" spans="1:1">
      <c r="A5967" s="16" t="s">
        <v>68</v>
      </c>
    </row>
    <row r="5968" spans="1:1">
      <c r="A5968" s="16" t="s">
        <v>69</v>
      </c>
    </row>
    <row r="5969" spans="1:1">
      <c r="A5969" s="16" t="s">
        <v>189</v>
      </c>
    </row>
    <row r="5970" spans="1:1">
      <c r="A5970" s="63" t="s">
        <v>326</v>
      </c>
    </row>
    <row r="5971" spans="1:1">
      <c r="A5971" s="149" t="s">
        <v>327</v>
      </c>
    </row>
    <row r="5972" spans="1:1">
      <c r="A5972" s="16" t="s">
        <v>175</v>
      </c>
    </row>
    <row r="5973" spans="1:1">
      <c r="A5973" s="16" t="s">
        <v>68</v>
      </c>
    </row>
    <row r="5974" spans="1:1">
      <c r="A5974" s="16" t="s">
        <v>69</v>
      </c>
    </row>
    <row r="5975" spans="1:1">
      <c r="A5975" s="16" t="s">
        <v>189</v>
      </c>
    </row>
    <row r="5976" spans="1:1">
      <c r="A5976" s="63" t="s">
        <v>326</v>
      </c>
    </row>
    <row r="5977" spans="1:1">
      <c r="A5977" s="149" t="s">
        <v>327</v>
      </c>
    </row>
    <row r="5978" spans="1:1">
      <c r="A5978" s="16" t="s">
        <v>175</v>
      </c>
    </row>
    <row r="5979" spans="1:1">
      <c r="A5979" s="16" t="s">
        <v>68</v>
      </c>
    </row>
    <row r="5980" spans="1:1">
      <c r="A5980" s="16" t="s">
        <v>69</v>
      </c>
    </row>
    <row r="5981" spans="1:1">
      <c r="A5981" s="16" t="s">
        <v>189</v>
      </c>
    </row>
    <row r="5982" spans="1:1">
      <c r="A5982" s="63" t="s">
        <v>326</v>
      </c>
    </row>
    <row r="5983" spans="1:1">
      <c r="A5983" s="149" t="s">
        <v>327</v>
      </c>
    </row>
    <row r="5984" spans="1:1">
      <c r="A5984" s="16" t="s">
        <v>175</v>
      </c>
    </row>
    <row r="5985" spans="1:1">
      <c r="A5985" s="16" t="s">
        <v>68</v>
      </c>
    </row>
    <row r="5986" spans="1:1">
      <c r="A5986" s="16" t="s">
        <v>69</v>
      </c>
    </row>
    <row r="5987" spans="1:1">
      <c r="A5987" s="16" t="s">
        <v>189</v>
      </c>
    </row>
    <row r="5988" spans="1:1">
      <c r="A5988" s="63" t="s">
        <v>326</v>
      </c>
    </row>
    <row r="5989" spans="1:1">
      <c r="A5989" s="149" t="s">
        <v>327</v>
      </c>
    </row>
    <row r="5990" spans="1:1">
      <c r="A5990" s="16" t="s">
        <v>175</v>
      </c>
    </row>
    <row r="5991" spans="1:1">
      <c r="A5991" s="16" t="s">
        <v>68</v>
      </c>
    </row>
    <row r="5992" spans="1:1">
      <c r="A5992" s="16" t="s">
        <v>69</v>
      </c>
    </row>
    <row r="5993" spans="1:1">
      <c r="A5993" s="16" t="s">
        <v>189</v>
      </c>
    </row>
    <row r="5994" spans="1:1">
      <c r="A5994" s="63" t="s">
        <v>326</v>
      </c>
    </row>
    <row r="5995" spans="1:1">
      <c r="A5995" s="149" t="s">
        <v>327</v>
      </c>
    </row>
    <row r="5996" spans="1:1">
      <c r="A5996" s="16" t="s">
        <v>175</v>
      </c>
    </row>
    <row r="5997" spans="1:1">
      <c r="A5997" s="16" t="s">
        <v>68</v>
      </c>
    </row>
    <row r="5998" spans="1:1">
      <c r="A5998" s="16" t="s">
        <v>69</v>
      </c>
    </row>
    <row r="5999" spans="1:1">
      <c r="A5999" s="16" t="s">
        <v>189</v>
      </c>
    </row>
    <row r="6000" spans="1:1">
      <c r="A6000" s="63" t="s">
        <v>326</v>
      </c>
    </row>
    <row r="6001" spans="1:1">
      <c r="A6001" s="149" t="s">
        <v>327</v>
      </c>
    </row>
    <row r="6002" spans="1:1">
      <c r="A6002" s="16" t="s">
        <v>175</v>
      </c>
    </row>
    <row r="6003" spans="1:1">
      <c r="A6003" s="16" t="s">
        <v>68</v>
      </c>
    </row>
    <row r="6004" spans="1:1">
      <c r="A6004" s="16" t="s">
        <v>69</v>
      </c>
    </row>
    <row r="6005" spans="1:1">
      <c r="A6005" s="16" t="s">
        <v>189</v>
      </c>
    </row>
    <row r="6006" spans="1:1">
      <c r="A6006" s="63" t="s">
        <v>326</v>
      </c>
    </row>
    <row r="6007" spans="1:1">
      <c r="A6007" s="149" t="s">
        <v>327</v>
      </c>
    </row>
    <row r="6008" spans="1:1">
      <c r="A6008" s="16" t="s">
        <v>175</v>
      </c>
    </row>
    <row r="6009" spans="1:1">
      <c r="A6009" s="16" t="s">
        <v>68</v>
      </c>
    </row>
    <row r="6010" spans="1:1">
      <c r="A6010" s="16" t="s">
        <v>69</v>
      </c>
    </row>
    <row r="6011" spans="1:1">
      <c r="A6011" s="16" t="s">
        <v>189</v>
      </c>
    </row>
    <row r="6012" spans="1:1">
      <c r="A6012" s="63" t="s">
        <v>326</v>
      </c>
    </row>
    <row r="6013" spans="1:1">
      <c r="A6013" s="149" t="s">
        <v>327</v>
      </c>
    </row>
    <row r="6014" spans="1:1">
      <c r="A6014" s="16" t="s">
        <v>175</v>
      </c>
    </row>
    <row r="6015" spans="1:1">
      <c r="A6015" s="16" t="s">
        <v>68</v>
      </c>
    </row>
    <row r="6016" spans="1:1">
      <c r="A6016" s="16" t="s">
        <v>69</v>
      </c>
    </row>
    <row r="6017" spans="1:1">
      <c r="A6017" s="16" t="s">
        <v>189</v>
      </c>
    </row>
    <row r="6018" spans="1:1">
      <c r="A6018" s="63" t="s">
        <v>326</v>
      </c>
    </row>
    <row r="6019" spans="1:1">
      <c r="A6019" s="149" t="s">
        <v>327</v>
      </c>
    </row>
    <row r="6020" spans="1:1">
      <c r="A6020" s="16" t="s">
        <v>175</v>
      </c>
    </row>
    <row r="6021" spans="1:1">
      <c r="A6021" s="16" t="s">
        <v>68</v>
      </c>
    </row>
    <row r="6022" spans="1:1">
      <c r="A6022" s="16" t="s">
        <v>69</v>
      </c>
    </row>
    <row r="6023" spans="1:1">
      <c r="A6023" s="16" t="s">
        <v>189</v>
      </c>
    </row>
    <row r="6024" spans="1:1">
      <c r="A6024" s="63" t="s">
        <v>326</v>
      </c>
    </row>
    <row r="6025" spans="1:1">
      <c r="A6025" s="149" t="s">
        <v>327</v>
      </c>
    </row>
    <row r="6026" spans="1:1">
      <c r="A6026" s="16" t="s">
        <v>175</v>
      </c>
    </row>
    <row r="6027" spans="1:1">
      <c r="A6027" s="16" t="s">
        <v>68</v>
      </c>
    </row>
    <row r="6028" spans="1:1">
      <c r="A6028" s="16" t="s">
        <v>69</v>
      </c>
    </row>
    <row r="6029" spans="1:1">
      <c r="A6029" s="16" t="s">
        <v>189</v>
      </c>
    </row>
    <row r="6030" spans="1:1">
      <c r="A6030" s="63" t="s">
        <v>326</v>
      </c>
    </row>
    <row r="6031" spans="1:1">
      <c r="A6031" s="149" t="s">
        <v>327</v>
      </c>
    </row>
    <row r="6032" spans="1:1">
      <c r="A6032" s="16" t="s">
        <v>175</v>
      </c>
    </row>
    <row r="6033" spans="1:1">
      <c r="A6033" s="16" t="s">
        <v>68</v>
      </c>
    </row>
    <row r="6034" spans="1:1">
      <c r="A6034" s="16" t="s">
        <v>69</v>
      </c>
    </row>
    <row r="6035" spans="1:1">
      <c r="A6035" s="16" t="s">
        <v>189</v>
      </c>
    </row>
    <row r="6036" spans="1:1">
      <c r="A6036" s="63" t="s">
        <v>326</v>
      </c>
    </row>
    <row r="6037" spans="1:1">
      <c r="A6037" s="149" t="s">
        <v>327</v>
      </c>
    </row>
    <row r="6038" spans="1:1">
      <c r="A6038" s="16" t="s">
        <v>175</v>
      </c>
    </row>
    <row r="6039" spans="1:1">
      <c r="A6039" s="16" t="s">
        <v>68</v>
      </c>
    </row>
    <row r="6040" spans="1:1">
      <c r="A6040" s="16" t="s">
        <v>69</v>
      </c>
    </row>
    <row r="6041" spans="1:1">
      <c r="A6041" s="16" t="s">
        <v>189</v>
      </c>
    </row>
    <row r="6042" spans="1:1">
      <c r="A6042" s="63" t="s">
        <v>326</v>
      </c>
    </row>
    <row r="6043" spans="1:1">
      <c r="A6043" s="149" t="s">
        <v>327</v>
      </c>
    </row>
    <row r="6044" spans="1:1">
      <c r="A6044" s="16" t="s">
        <v>175</v>
      </c>
    </row>
    <row r="6045" spans="1:1">
      <c r="A6045" s="16" t="s">
        <v>68</v>
      </c>
    </row>
    <row r="6046" spans="1:1">
      <c r="A6046" s="16" t="s">
        <v>69</v>
      </c>
    </row>
    <row r="6047" spans="1:1">
      <c r="A6047" s="16" t="s">
        <v>189</v>
      </c>
    </row>
    <row r="6048" spans="1:1">
      <c r="A6048" s="63" t="s">
        <v>326</v>
      </c>
    </row>
    <row r="6049" spans="1:1">
      <c r="A6049" s="149" t="s">
        <v>327</v>
      </c>
    </row>
    <row r="6050" spans="1:1">
      <c r="A6050" s="16" t="s">
        <v>175</v>
      </c>
    </row>
    <row r="6051" spans="1:1">
      <c r="A6051" s="16" t="s">
        <v>68</v>
      </c>
    </row>
    <row r="6052" spans="1:1">
      <c r="A6052" s="16" t="s">
        <v>69</v>
      </c>
    </row>
    <row r="6053" spans="1:1">
      <c r="A6053" s="16" t="s">
        <v>189</v>
      </c>
    </row>
    <row r="6054" spans="1:1">
      <c r="A6054" s="63" t="s">
        <v>326</v>
      </c>
    </row>
    <row r="6055" spans="1:1">
      <c r="A6055" s="149" t="s">
        <v>327</v>
      </c>
    </row>
    <row r="6056" spans="1:1">
      <c r="A6056" s="16" t="s">
        <v>175</v>
      </c>
    </row>
    <row r="6057" spans="1:1">
      <c r="A6057" s="16" t="s">
        <v>68</v>
      </c>
    </row>
    <row r="6058" spans="1:1">
      <c r="A6058" s="16" t="s">
        <v>69</v>
      </c>
    </row>
    <row r="6059" spans="1:1">
      <c r="A6059" s="16" t="s">
        <v>189</v>
      </c>
    </row>
    <row r="6060" spans="1:1">
      <c r="A6060" s="63" t="s">
        <v>326</v>
      </c>
    </row>
    <row r="6061" spans="1:1">
      <c r="A6061" s="149" t="s">
        <v>327</v>
      </c>
    </row>
    <row r="6062" spans="1:1">
      <c r="A6062" s="16" t="s">
        <v>175</v>
      </c>
    </row>
    <row r="6063" spans="1:1">
      <c r="A6063" s="16" t="s">
        <v>68</v>
      </c>
    </row>
    <row r="6064" spans="1:1">
      <c r="A6064" s="16" t="s">
        <v>69</v>
      </c>
    </row>
    <row r="6065" spans="1:1">
      <c r="A6065" s="16" t="s">
        <v>189</v>
      </c>
    </row>
    <row r="6066" spans="1:1">
      <c r="A6066" s="63" t="s">
        <v>326</v>
      </c>
    </row>
    <row r="6067" spans="1:1">
      <c r="A6067" s="149" t="s">
        <v>327</v>
      </c>
    </row>
    <row r="6068" spans="1:1">
      <c r="A6068" s="16" t="s">
        <v>175</v>
      </c>
    </row>
    <row r="6069" spans="1:1">
      <c r="A6069" s="16" t="s">
        <v>68</v>
      </c>
    </row>
    <row r="6070" spans="1:1">
      <c r="A6070" s="16" t="s">
        <v>69</v>
      </c>
    </row>
    <row r="6071" spans="1:1">
      <c r="A6071" s="16" t="s">
        <v>189</v>
      </c>
    </row>
    <row r="6072" spans="1:1">
      <c r="A6072" s="63" t="s">
        <v>326</v>
      </c>
    </row>
    <row r="6073" spans="1:1">
      <c r="A6073" s="149" t="s">
        <v>327</v>
      </c>
    </row>
    <row r="6074" spans="1:1">
      <c r="A6074" s="16" t="s">
        <v>175</v>
      </c>
    </row>
    <row r="6075" spans="1:1">
      <c r="A6075" s="16" t="s">
        <v>68</v>
      </c>
    </row>
    <row r="6076" spans="1:1">
      <c r="A6076" s="16" t="s">
        <v>69</v>
      </c>
    </row>
    <row r="6077" spans="1:1">
      <c r="A6077" s="16" t="s">
        <v>189</v>
      </c>
    </row>
    <row r="6078" spans="1:1">
      <c r="A6078" s="63" t="s">
        <v>326</v>
      </c>
    </row>
    <row r="6079" spans="1:1">
      <c r="A6079" s="149" t="s">
        <v>327</v>
      </c>
    </row>
    <row r="6080" spans="1:1">
      <c r="A6080" s="16" t="s">
        <v>175</v>
      </c>
    </row>
    <row r="6081" spans="1:1">
      <c r="A6081" s="16" t="s">
        <v>68</v>
      </c>
    </row>
    <row r="6082" spans="1:1">
      <c r="A6082" s="16" t="s">
        <v>69</v>
      </c>
    </row>
    <row r="6083" spans="1:1">
      <c r="A6083" s="16" t="s">
        <v>189</v>
      </c>
    </row>
    <row r="6084" spans="1:1">
      <c r="A6084" s="63" t="s">
        <v>326</v>
      </c>
    </row>
    <row r="6085" spans="1:1">
      <c r="A6085" s="149" t="s">
        <v>327</v>
      </c>
    </row>
    <row r="6086" spans="1:1">
      <c r="A6086" s="16" t="s">
        <v>175</v>
      </c>
    </row>
    <row r="6087" spans="1:1">
      <c r="A6087" s="16" t="s">
        <v>68</v>
      </c>
    </row>
    <row r="6088" spans="1:1">
      <c r="A6088" s="16" t="s">
        <v>69</v>
      </c>
    </row>
    <row r="6089" spans="1:1">
      <c r="A6089" s="16" t="s">
        <v>189</v>
      </c>
    </row>
    <row r="6090" spans="1:1">
      <c r="A6090" s="63" t="s">
        <v>326</v>
      </c>
    </row>
    <row r="6091" spans="1:1">
      <c r="A6091" s="149" t="s">
        <v>327</v>
      </c>
    </row>
    <row r="6092" spans="1:1">
      <c r="A6092" s="16" t="s">
        <v>175</v>
      </c>
    </row>
    <row r="6093" spans="1:1">
      <c r="A6093" s="16" t="s">
        <v>68</v>
      </c>
    </row>
    <row r="6094" spans="1:1">
      <c r="A6094" s="16" t="s">
        <v>69</v>
      </c>
    </row>
    <row r="6095" spans="1:1">
      <c r="A6095" s="16" t="s">
        <v>189</v>
      </c>
    </row>
    <row r="6096" spans="1:1">
      <c r="A6096" s="63" t="s">
        <v>326</v>
      </c>
    </row>
    <row r="6097" spans="1:1">
      <c r="A6097" s="149" t="s">
        <v>327</v>
      </c>
    </row>
    <row r="6098" spans="1:1">
      <c r="A6098" s="16" t="s">
        <v>175</v>
      </c>
    </row>
    <row r="6099" spans="1:1">
      <c r="A6099" s="16" t="s">
        <v>68</v>
      </c>
    </row>
    <row r="6100" spans="1:1">
      <c r="A6100" s="16" t="s">
        <v>69</v>
      </c>
    </row>
    <row r="6101" spans="1:1">
      <c r="A6101" s="16" t="s">
        <v>189</v>
      </c>
    </row>
    <row r="6102" spans="1:1">
      <c r="A6102" s="63" t="s">
        <v>326</v>
      </c>
    </row>
    <row r="6103" spans="1:1">
      <c r="A6103" s="149" t="s">
        <v>327</v>
      </c>
    </row>
    <row r="6104" spans="1:1">
      <c r="A6104" s="16" t="s">
        <v>175</v>
      </c>
    </row>
    <row r="6105" spans="1:1">
      <c r="A6105" s="16" t="s">
        <v>68</v>
      </c>
    </row>
    <row r="6106" spans="1:1">
      <c r="A6106" s="16" t="s">
        <v>69</v>
      </c>
    </row>
    <row r="6107" spans="1:1">
      <c r="A6107" s="16" t="s">
        <v>189</v>
      </c>
    </row>
    <row r="6108" spans="1:1">
      <c r="A6108" s="63" t="s">
        <v>326</v>
      </c>
    </row>
    <row r="6109" spans="1:1">
      <c r="A6109" s="149" t="s">
        <v>327</v>
      </c>
    </row>
    <row r="6110" spans="1:1">
      <c r="A6110" s="16" t="s">
        <v>175</v>
      </c>
    </row>
    <row r="6111" spans="1:1">
      <c r="A6111" s="16" t="s">
        <v>68</v>
      </c>
    </row>
    <row r="6112" spans="1:1">
      <c r="A6112" s="16" t="s">
        <v>69</v>
      </c>
    </row>
    <row r="6113" spans="1:1">
      <c r="A6113" s="16" t="s">
        <v>189</v>
      </c>
    </row>
    <row r="6114" spans="1:1">
      <c r="A6114" s="63" t="s">
        <v>326</v>
      </c>
    </row>
    <row r="6115" spans="1:1">
      <c r="A6115" s="149" t="s">
        <v>327</v>
      </c>
    </row>
    <row r="6116" spans="1:1">
      <c r="A6116" s="16" t="s">
        <v>175</v>
      </c>
    </row>
    <row r="6117" spans="1:1">
      <c r="A6117" s="16" t="s">
        <v>68</v>
      </c>
    </row>
    <row r="6118" spans="1:1">
      <c r="A6118" s="16" t="s">
        <v>69</v>
      </c>
    </row>
    <row r="6119" spans="1:1">
      <c r="A6119" s="16" t="s">
        <v>189</v>
      </c>
    </row>
    <row r="6120" spans="1:1">
      <c r="A6120" s="63" t="s">
        <v>326</v>
      </c>
    </row>
    <row r="6121" spans="1:1">
      <c r="A6121" s="149" t="s">
        <v>327</v>
      </c>
    </row>
    <row r="6122" spans="1:1">
      <c r="A6122" s="16" t="s">
        <v>175</v>
      </c>
    </row>
    <row r="6123" spans="1:1">
      <c r="A6123" s="16" t="s">
        <v>68</v>
      </c>
    </row>
    <row r="6124" spans="1:1">
      <c r="A6124" s="16" t="s">
        <v>69</v>
      </c>
    </row>
    <row r="6125" spans="1:1">
      <c r="A6125" s="16" t="s">
        <v>189</v>
      </c>
    </row>
    <row r="6126" spans="1:1">
      <c r="A6126" s="63" t="s">
        <v>326</v>
      </c>
    </row>
    <row r="6127" spans="1:1">
      <c r="A6127" s="149" t="s">
        <v>327</v>
      </c>
    </row>
    <row r="6128" spans="1:1">
      <c r="A6128" s="16" t="s">
        <v>175</v>
      </c>
    </row>
    <row r="6129" spans="1:1">
      <c r="A6129" s="16" t="s">
        <v>68</v>
      </c>
    </row>
    <row r="6130" spans="1:1">
      <c r="A6130" s="16" t="s">
        <v>69</v>
      </c>
    </row>
    <row r="6131" spans="1:1">
      <c r="A6131" s="16" t="s">
        <v>189</v>
      </c>
    </row>
    <row r="6132" spans="1:1">
      <c r="A6132" s="63" t="s">
        <v>326</v>
      </c>
    </row>
    <row r="6133" spans="1:1">
      <c r="A6133" s="149" t="s">
        <v>327</v>
      </c>
    </row>
    <row r="6134" spans="1:1">
      <c r="A6134" s="16" t="s">
        <v>175</v>
      </c>
    </row>
    <row r="6135" spans="1:1">
      <c r="A6135" s="16" t="s">
        <v>68</v>
      </c>
    </row>
    <row r="6136" spans="1:1">
      <c r="A6136" s="16" t="s">
        <v>69</v>
      </c>
    </row>
    <row r="6137" spans="1:1">
      <c r="A6137" s="16" t="s">
        <v>189</v>
      </c>
    </row>
    <row r="6138" spans="1:1">
      <c r="A6138" s="63" t="s">
        <v>326</v>
      </c>
    </row>
    <row r="6139" spans="1:1">
      <c r="A6139" s="149" t="s">
        <v>327</v>
      </c>
    </row>
    <row r="6140" spans="1:1">
      <c r="A6140" s="16" t="s">
        <v>175</v>
      </c>
    </row>
    <row r="6141" spans="1:1">
      <c r="A6141" s="16" t="s">
        <v>68</v>
      </c>
    </row>
    <row r="6142" spans="1:1">
      <c r="A6142" s="16" t="s">
        <v>69</v>
      </c>
    </row>
    <row r="6143" spans="1:1">
      <c r="A6143" s="16" t="s">
        <v>189</v>
      </c>
    </row>
    <row r="6144" spans="1:1">
      <c r="A6144" s="63" t="s">
        <v>326</v>
      </c>
    </row>
    <row r="6145" spans="1:1">
      <c r="A6145" s="149" t="s">
        <v>327</v>
      </c>
    </row>
    <row r="6146" spans="1:1">
      <c r="A6146" s="16" t="s">
        <v>175</v>
      </c>
    </row>
    <row r="6147" spans="1:1">
      <c r="A6147" s="16" t="s">
        <v>68</v>
      </c>
    </row>
    <row r="6148" spans="1:1">
      <c r="A6148" s="16" t="s">
        <v>69</v>
      </c>
    </row>
    <row r="6149" spans="1:1">
      <c r="A6149" s="16" t="s">
        <v>189</v>
      </c>
    </row>
    <row r="6150" spans="1:1">
      <c r="A6150" s="63" t="s">
        <v>326</v>
      </c>
    </row>
    <row r="6151" spans="1:1">
      <c r="A6151" s="149" t="s">
        <v>327</v>
      </c>
    </row>
    <row r="6152" spans="1:1">
      <c r="A6152" s="16" t="s">
        <v>175</v>
      </c>
    </row>
    <row r="6153" spans="1:1">
      <c r="A6153" s="16" t="s">
        <v>68</v>
      </c>
    </row>
    <row r="6154" spans="1:1">
      <c r="A6154" s="16" t="s">
        <v>69</v>
      </c>
    </row>
    <row r="6155" spans="1:1">
      <c r="A6155" s="16" t="s">
        <v>189</v>
      </c>
    </row>
    <row r="6156" spans="1:1">
      <c r="A6156" s="63" t="s">
        <v>326</v>
      </c>
    </row>
    <row r="6157" spans="1:1">
      <c r="A6157" s="149" t="s">
        <v>327</v>
      </c>
    </row>
    <row r="6158" spans="1:1">
      <c r="A6158" s="16" t="s">
        <v>175</v>
      </c>
    </row>
    <row r="6159" spans="1:1">
      <c r="A6159" s="16" t="s">
        <v>68</v>
      </c>
    </row>
    <row r="6160" spans="1:1">
      <c r="A6160" s="16" t="s">
        <v>69</v>
      </c>
    </row>
    <row r="6161" spans="1:1">
      <c r="A6161" s="16" t="s">
        <v>189</v>
      </c>
    </row>
    <row r="6162" spans="1:1">
      <c r="A6162" s="63" t="s">
        <v>326</v>
      </c>
    </row>
    <row r="6163" spans="1:1">
      <c r="A6163" s="149" t="s">
        <v>327</v>
      </c>
    </row>
    <row r="6164" spans="1:1">
      <c r="A6164" s="16" t="s">
        <v>175</v>
      </c>
    </row>
    <row r="6165" spans="1:1">
      <c r="A6165" s="16" t="s">
        <v>68</v>
      </c>
    </row>
    <row r="6166" spans="1:1">
      <c r="A6166" s="16" t="s">
        <v>69</v>
      </c>
    </row>
    <row r="6167" spans="1:1">
      <c r="A6167" s="16" t="s">
        <v>189</v>
      </c>
    </row>
    <row r="6168" spans="1:1">
      <c r="A6168" s="63" t="s">
        <v>326</v>
      </c>
    </row>
    <row r="6169" spans="1:1">
      <c r="A6169" s="149" t="s">
        <v>327</v>
      </c>
    </row>
    <row r="6170" spans="1:1">
      <c r="A6170" s="16" t="s">
        <v>175</v>
      </c>
    </row>
    <row r="6171" spans="1:1">
      <c r="A6171" s="16" t="s">
        <v>68</v>
      </c>
    </row>
    <row r="6172" spans="1:1">
      <c r="A6172" s="16" t="s">
        <v>69</v>
      </c>
    </row>
    <row r="6173" spans="1:1">
      <c r="A6173" s="16" t="s">
        <v>189</v>
      </c>
    </row>
    <row r="6174" spans="1:1">
      <c r="A6174" s="63" t="s">
        <v>326</v>
      </c>
    </row>
    <row r="6175" spans="1:1">
      <c r="A6175" s="149" t="s">
        <v>327</v>
      </c>
    </row>
    <row r="6176" spans="1:1">
      <c r="A6176" s="16" t="s">
        <v>175</v>
      </c>
    </row>
    <row r="6177" spans="1:1">
      <c r="A6177" s="16" t="s">
        <v>68</v>
      </c>
    </row>
    <row r="6178" spans="1:1">
      <c r="A6178" s="16" t="s">
        <v>69</v>
      </c>
    </row>
    <row r="6179" spans="1:1">
      <c r="A6179" s="16" t="s">
        <v>189</v>
      </c>
    </row>
    <row r="6180" spans="1:1">
      <c r="A6180" s="63" t="s">
        <v>326</v>
      </c>
    </row>
    <row r="6181" spans="1:1">
      <c r="A6181" s="149" t="s">
        <v>327</v>
      </c>
    </row>
    <row r="6182" spans="1:1">
      <c r="A6182" s="16" t="s">
        <v>175</v>
      </c>
    </row>
    <row r="6183" spans="1:1">
      <c r="A6183" s="16" t="s">
        <v>68</v>
      </c>
    </row>
    <row r="6184" spans="1:1">
      <c r="A6184" s="16" t="s">
        <v>69</v>
      </c>
    </row>
    <row r="6185" spans="1:1">
      <c r="A6185" s="16" t="s">
        <v>189</v>
      </c>
    </row>
    <row r="6186" spans="1:1">
      <c r="A6186" s="63" t="s">
        <v>326</v>
      </c>
    </row>
    <row r="6187" spans="1:1">
      <c r="A6187" s="149" t="s">
        <v>327</v>
      </c>
    </row>
    <row r="6188" spans="1:1">
      <c r="A6188" s="16" t="s">
        <v>175</v>
      </c>
    </row>
    <row r="6189" spans="1:1">
      <c r="A6189" s="16" t="s">
        <v>68</v>
      </c>
    </row>
    <row r="6190" spans="1:1">
      <c r="A6190" s="16" t="s">
        <v>69</v>
      </c>
    </row>
    <row r="6191" spans="1:1">
      <c r="A6191" s="16" t="s">
        <v>189</v>
      </c>
    </row>
    <row r="6192" spans="1:1">
      <c r="A6192" s="63" t="s">
        <v>326</v>
      </c>
    </row>
    <row r="6193" spans="1:1">
      <c r="A6193" s="149" t="s">
        <v>327</v>
      </c>
    </row>
    <row r="6194" spans="1:1">
      <c r="A6194" s="16" t="s">
        <v>175</v>
      </c>
    </row>
    <row r="6195" spans="1:1">
      <c r="A6195" s="16" t="s">
        <v>68</v>
      </c>
    </row>
    <row r="6196" spans="1:1">
      <c r="A6196" s="16" t="s">
        <v>69</v>
      </c>
    </row>
    <row r="6197" spans="1:1">
      <c r="A6197" s="16" t="s">
        <v>189</v>
      </c>
    </row>
    <row r="6198" spans="1:1">
      <c r="A6198" s="63" t="s">
        <v>326</v>
      </c>
    </row>
    <row r="6199" spans="1:1">
      <c r="A6199" s="149" t="s">
        <v>327</v>
      </c>
    </row>
    <row r="6200" spans="1:1">
      <c r="A6200" s="16" t="s">
        <v>175</v>
      </c>
    </row>
    <row r="6201" spans="1:1">
      <c r="A6201" s="16" t="s">
        <v>68</v>
      </c>
    </row>
    <row r="6202" spans="1:1">
      <c r="A6202" s="16" t="s">
        <v>69</v>
      </c>
    </row>
    <row r="6203" spans="1:1">
      <c r="A6203" s="16" t="s">
        <v>189</v>
      </c>
    </row>
    <row r="6204" spans="1:1">
      <c r="A6204" s="63" t="s">
        <v>326</v>
      </c>
    </row>
    <row r="6205" spans="1:1">
      <c r="A6205" s="149" t="s">
        <v>327</v>
      </c>
    </row>
    <row r="6206" spans="1:1">
      <c r="A6206" s="16" t="s">
        <v>175</v>
      </c>
    </row>
    <row r="6207" spans="1:1">
      <c r="A6207" s="16" t="s">
        <v>68</v>
      </c>
    </row>
    <row r="6208" spans="1:1">
      <c r="A6208" s="16" t="s">
        <v>69</v>
      </c>
    </row>
    <row r="6209" spans="1:1">
      <c r="A6209" s="16" t="s">
        <v>189</v>
      </c>
    </row>
    <row r="6210" spans="1:1">
      <c r="A6210" s="63" t="s">
        <v>326</v>
      </c>
    </row>
    <row r="6211" spans="1:1">
      <c r="A6211" s="149" t="s">
        <v>327</v>
      </c>
    </row>
    <row r="6212" spans="1:1">
      <c r="A6212" s="16" t="s">
        <v>175</v>
      </c>
    </row>
    <row r="6213" spans="1:1">
      <c r="A6213" s="16" t="s">
        <v>68</v>
      </c>
    </row>
    <row r="6214" spans="1:1">
      <c r="A6214" s="16" t="s">
        <v>69</v>
      </c>
    </row>
    <row r="6215" spans="1:1">
      <c r="A6215" s="16" t="s">
        <v>189</v>
      </c>
    </row>
    <row r="6216" spans="1:1">
      <c r="A6216" s="63" t="s">
        <v>326</v>
      </c>
    </row>
    <row r="6217" spans="1:1">
      <c r="A6217" s="149" t="s">
        <v>327</v>
      </c>
    </row>
    <row r="6218" spans="1:1">
      <c r="A6218" s="16" t="s">
        <v>175</v>
      </c>
    </row>
    <row r="6219" spans="1:1">
      <c r="A6219" s="16" t="s">
        <v>68</v>
      </c>
    </row>
    <row r="6220" spans="1:1">
      <c r="A6220" s="16" t="s">
        <v>69</v>
      </c>
    </row>
    <row r="6221" spans="1:1">
      <c r="A6221" s="16" t="s">
        <v>189</v>
      </c>
    </row>
    <row r="6222" spans="1:1">
      <c r="A6222" s="63" t="s">
        <v>326</v>
      </c>
    </row>
    <row r="6223" spans="1:1">
      <c r="A6223" s="149" t="s">
        <v>327</v>
      </c>
    </row>
    <row r="6224" spans="1:1">
      <c r="A6224" s="16" t="s">
        <v>175</v>
      </c>
    </row>
    <row r="6225" spans="1:1">
      <c r="A6225" s="16" t="s">
        <v>68</v>
      </c>
    </row>
    <row r="6226" spans="1:1">
      <c r="A6226" s="16" t="s">
        <v>69</v>
      </c>
    </row>
    <row r="6227" spans="1:1">
      <c r="A6227" s="16" t="s">
        <v>189</v>
      </c>
    </row>
    <row r="6228" spans="1:1">
      <c r="A6228" s="63" t="s">
        <v>326</v>
      </c>
    </row>
    <row r="6229" spans="1:1">
      <c r="A6229" s="149" t="s">
        <v>327</v>
      </c>
    </row>
    <row r="6230" spans="1:1">
      <c r="A6230" s="16" t="s">
        <v>175</v>
      </c>
    </row>
    <row r="6231" spans="1:1">
      <c r="A6231" s="16" t="s">
        <v>68</v>
      </c>
    </row>
    <row r="6232" spans="1:1">
      <c r="A6232" s="16" t="s">
        <v>69</v>
      </c>
    </row>
    <row r="6233" spans="1:1">
      <c r="A6233" s="16" t="s">
        <v>189</v>
      </c>
    </row>
    <row r="6234" spans="1:1">
      <c r="A6234" s="63" t="s">
        <v>326</v>
      </c>
    </row>
    <row r="6235" spans="1:1">
      <c r="A6235" s="149" t="s">
        <v>327</v>
      </c>
    </row>
    <row r="6236" spans="1:1">
      <c r="A6236" s="16" t="s">
        <v>175</v>
      </c>
    </row>
    <row r="6237" spans="1:1">
      <c r="A6237" s="16" t="s">
        <v>68</v>
      </c>
    </row>
    <row r="6238" spans="1:1">
      <c r="A6238" s="16" t="s">
        <v>69</v>
      </c>
    </row>
    <row r="6239" spans="1:1">
      <c r="A6239" s="16" t="s">
        <v>189</v>
      </c>
    </row>
    <row r="6240" spans="1:1">
      <c r="A6240" s="63" t="s">
        <v>326</v>
      </c>
    </row>
    <row r="6241" spans="1:1">
      <c r="A6241" s="149" t="s">
        <v>327</v>
      </c>
    </row>
    <row r="6242" spans="1:1">
      <c r="A6242" s="16" t="s">
        <v>175</v>
      </c>
    </row>
    <row r="6243" spans="1:1">
      <c r="A6243" s="16" t="s">
        <v>68</v>
      </c>
    </row>
    <row r="6244" spans="1:1">
      <c r="A6244" s="16" t="s">
        <v>69</v>
      </c>
    </row>
    <row r="6245" spans="1:1">
      <c r="A6245" s="16" t="s">
        <v>189</v>
      </c>
    </row>
    <row r="6246" spans="1:1">
      <c r="A6246" s="63" t="s">
        <v>326</v>
      </c>
    </row>
    <row r="6247" spans="1:1">
      <c r="A6247" s="149" t="s">
        <v>327</v>
      </c>
    </row>
    <row r="6248" spans="1:1">
      <c r="A6248" s="16" t="s">
        <v>175</v>
      </c>
    </row>
    <row r="6249" spans="1:1">
      <c r="A6249" s="16" t="s">
        <v>68</v>
      </c>
    </row>
    <row r="6250" spans="1:1">
      <c r="A6250" s="16" t="s">
        <v>69</v>
      </c>
    </row>
    <row r="6251" spans="1:1">
      <c r="A6251" s="16" t="s">
        <v>189</v>
      </c>
    </row>
    <row r="6252" spans="1:1">
      <c r="A6252" s="63" t="s">
        <v>326</v>
      </c>
    </row>
    <row r="6253" spans="1:1">
      <c r="A6253" s="149" t="s">
        <v>327</v>
      </c>
    </row>
    <row r="6254" spans="1:1">
      <c r="A6254" s="16" t="s">
        <v>175</v>
      </c>
    </row>
    <row r="6255" spans="1:1">
      <c r="A6255" s="16" t="s">
        <v>68</v>
      </c>
    </row>
    <row r="6256" spans="1:1">
      <c r="A6256" s="16" t="s">
        <v>69</v>
      </c>
    </row>
    <row r="6257" spans="1:1">
      <c r="A6257" s="16" t="s">
        <v>189</v>
      </c>
    </row>
    <row r="6258" spans="1:1">
      <c r="A6258" s="63" t="s">
        <v>326</v>
      </c>
    </row>
    <row r="6259" spans="1:1">
      <c r="A6259" s="149" t="s">
        <v>327</v>
      </c>
    </row>
    <row r="6260" spans="1:1">
      <c r="A6260" s="16" t="s">
        <v>175</v>
      </c>
    </row>
    <row r="6261" spans="1:1">
      <c r="A6261" s="16" t="s">
        <v>68</v>
      </c>
    </row>
    <row r="6262" spans="1:1">
      <c r="A6262" s="16" t="s">
        <v>69</v>
      </c>
    </row>
    <row r="6263" spans="1:1">
      <c r="A6263" s="16" t="s">
        <v>189</v>
      </c>
    </row>
    <row r="6264" spans="1:1">
      <c r="A6264" s="63" t="s">
        <v>326</v>
      </c>
    </row>
    <row r="6265" spans="1:1">
      <c r="A6265" s="149" t="s">
        <v>327</v>
      </c>
    </row>
    <row r="6266" spans="1:1">
      <c r="A6266" s="16" t="s">
        <v>175</v>
      </c>
    </row>
    <row r="6267" spans="1:1">
      <c r="A6267" s="16" t="s">
        <v>68</v>
      </c>
    </row>
    <row r="6268" spans="1:1">
      <c r="A6268" s="16" t="s">
        <v>69</v>
      </c>
    </row>
    <row r="6269" spans="1:1">
      <c r="A6269" s="16" t="s">
        <v>189</v>
      </c>
    </row>
    <row r="6270" spans="1:1">
      <c r="A6270" s="63" t="s">
        <v>326</v>
      </c>
    </row>
    <row r="6271" spans="1:1">
      <c r="A6271" s="149" t="s">
        <v>327</v>
      </c>
    </row>
    <row r="6272" spans="1:1">
      <c r="A6272" s="16" t="s">
        <v>175</v>
      </c>
    </row>
    <row r="6273" spans="1:1">
      <c r="A6273" s="16" t="s">
        <v>68</v>
      </c>
    </row>
    <row r="6274" spans="1:1">
      <c r="A6274" s="16" t="s">
        <v>69</v>
      </c>
    </row>
    <row r="6275" spans="1:1">
      <c r="A6275" s="16" t="s">
        <v>189</v>
      </c>
    </row>
    <row r="6276" spans="1:1">
      <c r="A6276" s="63" t="s">
        <v>326</v>
      </c>
    </row>
    <row r="6277" spans="1:1">
      <c r="A6277" s="149" t="s">
        <v>327</v>
      </c>
    </row>
    <row r="6278" spans="1:1">
      <c r="A6278" s="16" t="s">
        <v>175</v>
      </c>
    </row>
    <row r="6279" spans="1:1">
      <c r="A6279" s="16" t="s">
        <v>68</v>
      </c>
    </row>
    <row r="6280" spans="1:1">
      <c r="A6280" s="16" t="s">
        <v>69</v>
      </c>
    </row>
    <row r="6281" spans="1:1">
      <c r="A6281" s="16" t="s">
        <v>189</v>
      </c>
    </row>
    <row r="6282" spans="1:1">
      <c r="A6282" s="63" t="s">
        <v>326</v>
      </c>
    </row>
    <row r="6283" spans="1:1">
      <c r="A6283" s="149" t="s">
        <v>327</v>
      </c>
    </row>
    <row r="6284" spans="1:1">
      <c r="A6284" s="16" t="s">
        <v>175</v>
      </c>
    </row>
    <row r="6285" spans="1:1">
      <c r="A6285" s="16" t="s">
        <v>68</v>
      </c>
    </row>
    <row r="6286" spans="1:1">
      <c r="A6286" s="16" t="s">
        <v>69</v>
      </c>
    </row>
    <row r="6287" spans="1:1">
      <c r="A6287" s="16" t="s">
        <v>189</v>
      </c>
    </row>
    <row r="6288" spans="1:1">
      <c r="A6288" s="63" t="s">
        <v>326</v>
      </c>
    </row>
    <row r="6289" spans="1:1">
      <c r="A6289" s="149" t="s">
        <v>327</v>
      </c>
    </row>
    <row r="6290" spans="1:1">
      <c r="A6290" s="16" t="s">
        <v>175</v>
      </c>
    </row>
    <row r="6291" spans="1:1">
      <c r="A6291" s="16" t="s">
        <v>68</v>
      </c>
    </row>
    <row r="6292" spans="1:1">
      <c r="A6292" s="16" t="s">
        <v>69</v>
      </c>
    </row>
    <row r="6293" spans="1:1">
      <c r="A6293" s="16" t="s">
        <v>189</v>
      </c>
    </row>
    <row r="6294" spans="1:1">
      <c r="A6294" s="63" t="s">
        <v>326</v>
      </c>
    </row>
    <row r="6295" spans="1:1">
      <c r="A6295" s="149" t="s">
        <v>327</v>
      </c>
    </row>
    <row r="6296" spans="1:1">
      <c r="A6296" s="16" t="s">
        <v>175</v>
      </c>
    </row>
    <row r="6297" spans="1:1">
      <c r="A6297" s="16" t="s">
        <v>68</v>
      </c>
    </row>
    <row r="6298" spans="1:1">
      <c r="A6298" s="16" t="s">
        <v>69</v>
      </c>
    </row>
    <row r="6299" spans="1:1">
      <c r="A6299" s="16" t="s">
        <v>189</v>
      </c>
    </row>
    <row r="6300" spans="1:1">
      <c r="A6300" s="63" t="s">
        <v>326</v>
      </c>
    </row>
    <row r="6301" spans="1:1">
      <c r="A6301" s="149" t="s">
        <v>327</v>
      </c>
    </row>
    <row r="6302" spans="1:1">
      <c r="A6302" s="16" t="s">
        <v>175</v>
      </c>
    </row>
    <row r="6303" spans="1:1">
      <c r="A6303" s="16" t="s">
        <v>68</v>
      </c>
    </row>
    <row r="6304" spans="1:1">
      <c r="A6304" s="16" t="s">
        <v>69</v>
      </c>
    </row>
    <row r="6305" spans="1:1">
      <c r="A6305" s="16" t="s">
        <v>189</v>
      </c>
    </row>
    <row r="6306" spans="1:1">
      <c r="A6306" s="63" t="s">
        <v>326</v>
      </c>
    </row>
    <row r="6307" spans="1:1">
      <c r="A6307" s="149" t="s">
        <v>327</v>
      </c>
    </row>
    <row r="6308" spans="1:1">
      <c r="A6308" s="16" t="s">
        <v>175</v>
      </c>
    </row>
    <row r="6309" spans="1:1">
      <c r="A6309" s="16" t="s">
        <v>68</v>
      </c>
    </row>
    <row r="6310" spans="1:1">
      <c r="A6310" s="16" t="s">
        <v>69</v>
      </c>
    </row>
    <row r="6311" spans="1:1">
      <c r="A6311" s="16" t="s">
        <v>189</v>
      </c>
    </row>
    <row r="6312" spans="1:1">
      <c r="A6312" s="63" t="s">
        <v>326</v>
      </c>
    </row>
    <row r="6313" spans="1:1">
      <c r="A6313" s="149" t="s">
        <v>327</v>
      </c>
    </row>
    <row r="6314" spans="1:1">
      <c r="A6314" s="16" t="s">
        <v>175</v>
      </c>
    </row>
    <row r="6315" spans="1:1">
      <c r="A6315" s="16" t="s">
        <v>68</v>
      </c>
    </row>
    <row r="6316" spans="1:1">
      <c r="A6316" s="16" t="s">
        <v>69</v>
      </c>
    </row>
    <row r="6317" spans="1:1">
      <c r="A6317" s="16" t="s">
        <v>189</v>
      </c>
    </row>
    <row r="6318" spans="1:1">
      <c r="A6318" s="63" t="s">
        <v>326</v>
      </c>
    </row>
    <row r="6319" spans="1:1">
      <c r="A6319" s="149" t="s">
        <v>327</v>
      </c>
    </row>
    <row r="6320" spans="1:1">
      <c r="A6320" s="16" t="s">
        <v>175</v>
      </c>
    </row>
    <row r="6321" spans="1:1">
      <c r="A6321" s="16" t="s">
        <v>68</v>
      </c>
    </row>
    <row r="6322" spans="1:1">
      <c r="A6322" s="16" t="s">
        <v>69</v>
      </c>
    </row>
    <row r="6323" spans="1:1">
      <c r="A6323" s="16" t="s">
        <v>189</v>
      </c>
    </row>
    <row r="6324" spans="1:1">
      <c r="A6324" s="63" t="s">
        <v>326</v>
      </c>
    </row>
    <row r="6325" spans="1:1">
      <c r="A6325" s="149" t="s">
        <v>327</v>
      </c>
    </row>
    <row r="6326" spans="1:1">
      <c r="A6326" s="16" t="s">
        <v>175</v>
      </c>
    </row>
    <row r="6327" spans="1:1">
      <c r="A6327" s="16" t="s">
        <v>68</v>
      </c>
    </row>
    <row r="6328" spans="1:1">
      <c r="A6328" s="16" t="s">
        <v>69</v>
      </c>
    </row>
    <row r="6329" spans="1:1">
      <c r="A6329" s="16" t="s">
        <v>189</v>
      </c>
    </row>
    <row r="6330" spans="1:1">
      <c r="A6330" s="63" t="s">
        <v>326</v>
      </c>
    </row>
    <row r="6331" spans="1:1">
      <c r="A6331" s="149" t="s">
        <v>327</v>
      </c>
    </row>
    <row r="6332" spans="1:1">
      <c r="A6332" s="16" t="s">
        <v>175</v>
      </c>
    </row>
    <row r="6333" spans="1:1">
      <c r="A6333" s="16" t="s">
        <v>68</v>
      </c>
    </row>
    <row r="6334" spans="1:1">
      <c r="A6334" s="16" t="s">
        <v>69</v>
      </c>
    </row>
    <row r="6335" spans="1:1">
      <c r="A6335" s="16" t="s">
        <v>189</v>
      </c>
    </row>
    <row r="6336" spans="1:1">
      <c r="A6336" s="63" t="s">
        <v>326</v>
      </c>
    </row>
    <row r="6337" spans="1:1">
      <c r="A6337" s="149" t="s">
        <v>327</v>
      </c>
    </row>
    <row r="6338" spans="1:1">
      <c r="A6338" s="16" t="s">
        <v>175</v>
      </c>
    </row>
    <row r="6339" spans="1:1">
      <c r="A6339" s="16" t="s">
        <v>68</v>
      </c>
    </row>
    <row r="6340" spans="1:1">
      <c r="A6340" s="16" t="s">
        <v>69</v>
      </c>
    </row>
    <row r="6341" spans="1:1">
      <c r="A6341" s="16" t="s">
        <v>189</v>
      </c>
    </row>
    <row r="6342" spans="1:1">
      <c r="A6342" s="63" t="s">
        <v>326</v>
      </c>
    </row>
    <row r="6343" spans="1:1">
      <c r="A6343" s="149" t="s">
        <v>327</v>
      </c>
    </row>
    <row r="6344" spans="1:1">
      <c r="A6344" s="16" t="s">
        <v>175</v>
      </c>
    </row>
    <row r="6345" spans="1:1">
      <c r="A6345" s="16" t="s">
        <v>68</v>
      </c>
    </row>
    <row r="6346" spans="1:1">
      <c r="A6346" s="16" t="s">
        <v>69</v>
      </c>
    </row>
    <row r="6347" spans="1:1">
      <c r="A6347" s="16" t="s">
        <v>189</v>
      </c>
    </row>
    <row r="6348" spans="1:1">
      <c r="A6348" s="63" t="s">
        <v>326</v>
      </c>
    </row>
    <row r="6349" spans="1:1">
      <c r="A6349" s="149" t="s">
        <v>327</v>
      </c>
    </row>
    <row r="6350" spans="1:1">
      <c r="A6350" s="16" t="s">
        <v>175</v>
      </c>
    </row>
    <row r="6351" spans="1:1">
      <c r="A6351" s="16" t="s">
        <v>68</v>
      </c>
    </row>
    <row r="6352" spans="1:1">
      <c r="A6352" s="16" t="s">
        <v>69</v>
      </c>
    </row>
    <row r="6353" spans="1:1">
      <c r="A6353" s="16" t="s">
        <v>189</v>
      </c>
    </row>
    <row r="6354" spans="1:1">
      <c r="A6354" s="63" t="s">
        <v>326</v>
      </c>
    </row>
    <row r="6355" spans="1:1">
      <c r="A6355" s="149" t="s">
        <v>327</v>
      </c>
    </row>
    <row r="6356" spans="1:1">
      <c r="A6356" s="16" t="s">
        <v>175</v>
      </c>
    </row>
    <row r="6357" spans="1:1">
      <c r="A6357" s="16" t="s">
        <v>68</v>
      </c>
    </row>
    <row r="6358" spans="1:1">
      <c r="A6358" s="16" t="s">
        <v>69</v>
      </c>
    </row>
    <row r="6359" spans="1:1">
      <c r="A6359" s="16" t="s">
        <v>189</v>
      </c>
    </row>
    <row r="6360" spans="1:1">
      <c r="A6360" s="63" t="s">
        <v>326</v>
      </c>
    </row>
    <row r="6361" spans="1:1">
      <c r="A6361" s="149" t="s">
        <v>327</v>
      </c>
    </row>
    <row r="6362" spans="1:1">
      <c r="A6362" s="16" t="s">
        <v>175</v>
      </c>
    </row>
    <row r="6363" spans="1:1">
      <c r="A6363" s="16" t="s">
        <v>68</v>
      </c>
    </row>
    <row r="6364" spans="1:1">
      <c r="A6364" s="16" t="s">
        <v>69</v>
      </c>
    </row>
    <row r="6365" spans="1:1">
      <c r="A6365" s="16" t="s">
        <v>189</v>
      </c>
    </row>
    <row r="6366" spans="1:1">
      <c r="A6366" s="63" t="s">
        <v>326</v>
      </c>
    </row>
    <row r="6367" spans="1:1">
      <c r="A6367" s="149" t="s">
        <v>327</v>
      </c>
    </row>
    <row r="6368" spans="1:1">
      <c r="A6368" s="16" t="s">
        <v>175</v>
      </c>
    </row>
    <row r="6369" spans="1:1">
      <c r="A6369" s="16" t="s">
        <v>68</v>
      </c>
    </row>
    <row r="6370" spans="1:1">
      <c r="A6370" s="16" t="s">
        <v>69</v>
      </c>
    </row>
    <row r="6371" spans="1:1">
      <c r="A6371" s="16" t="s">
        <v>189</v>
      </c>
    </row>
    <row r="6372" spans="1:1">
      <c r="A6372" s="63" t="s">
        <v>326</v>
      </c>
    </row>
    <row r="6373" spans="1:1">
      <c r="A6373" s="149" t="s">
        <v>327</v>
      </c>
    </row>
    <row r="6374" spans="1:1">
      <c r="A6374" s="16" t="s">
        <v>175</v>
      </c>
    </row>
    <row r="6375" spans="1:1">
      <c r="A6375" s="16" t="s">
        <v>68</v>
      </c>
    </row>
    <row r="6376" spans="1:1">
      <c r="A6376" s="16" t="s">
        <v>69</v>
      </c>
    </row>
    <row r="6377" spans="1:1">
      <c r="A6377" s="16" t="s">
        <v>189</v>
      </c>
    </row>
    <row r="6378" spans="1:1">
      <c r="A6378" s="63" t="s">
        <v>326</v>
      </c>
    </row>
    <row r="6379" spans="1:1">
      <c r="A6379" s="149" t="s">
        <v>327</v>
      </c>
    </row>
    <row r="6380" spans="1:1">
      <c r="A6380" s="16" t="s">
        <v>175</v>
      </c>
    </row>
    <row r="6381" spans="1:1">
      <c r="A6381" s="16" t="s">
        <v>68</v>
      </c>
    </row>
    <row r="6382" spans="1:1">
      <c r="A6382" s="16" t="s">
        <v>69</v>
      </c>
    </row>
    <row r="6383" spans="1:1">
      <c r="A6383" s="16" t="s">
        <v>189</v>
      </c>
    </row>
    <row r="6384" spans="1:1">
      <c r="A6384" s="63" t="s">
        <v>326</v>
      </c>
    </row>
    <row r="6385" spans="1:1">
      <c r="A6385" s="149" t="s">
        <v>327</v>
      </c>
    </row>
    <row r="6386" spans="1:1">
      <c r="A6386" s="16" t="s">
        <v>175</v>
      </c>
    </row>
    <row r="6387" spans="1:1">
      <c r="A6387" s="16" t="s">
        <v>68</v>
      </c>
    </row>
    <row r="6388" spans="1:1">
      <c r="A6388" s="16" t="s">
        <v>69</v>
      </c>
    </row>
    <row r="6389" spans="1:1">
      <c r="A6389" s="16" t="s">
        <v>189</v>
      </c>
    </row>
    <row r="6390" spans="1:1">
      <c r="A6390" s="63" t="s">
        <v>326</v>
      </c>
    </row>
    <row r="6391" spans="1:1">
      <c r="A6391" s="149" t="s">
        <v>327</v>
      </c>
    </row>
    <row r="6392" spans="1:1">
      <c r="A6392" s="16" t="s">
        <v>175</v>
      </c>
    </row>
    <row r="6393" spans="1:1">
      <c r="A6393" s="16" t="s">
        <v>68</v>
      </c>
    </row>
    <row r="6394" spans="1:1">
      <c r="A6394" s="16" t="s">
        <v>69</v>
      </c>
    </row>
    <row r="6395" spans="1:1">
      <c r="A6395" s="16" t="s">
        <v>189</v>
      </c>
    </row>
    <row r="6396" spans="1:1">
      <c r="A6396" s="63" t="s">
        <v>326</v>
      </c>
    </row>
    <row r="6397" spans="1:1">
      <c r="A6397" s="149" t="s">
        <v>327</v>
      </c>
    </row>
    <row r="6398" spans="1:1">
      <c r="A6398" s="16" t="s">
        <v>175</v>
      </c>
    </row>
    <row r="6399" spans="1:1">
      <c r="A6399" s="16" t="s">
        <v>68</v>
      </c>
    </row>
    <row r="6400" spans="1:1">
      <c r="A6400" s="16" t="s">
        <v>69</v>
      </c>
    </row>
    <row r="6401" spans="1:1">
      <c r="A6401" s="16" t="s">
        <v>189</v>
      </c>
    </row>
    <row r="6402" spans="1:1">
      <c r="A6402" s="63" t="s">
        <v>326</v>
      </c>
    </row>
    <row r="6403" spans="1:1">
      <c r="A6403" s="149" t="s">
        <v>327</v>
      </c>
    </row>
    <row r="6404" spans="1:1">
      <c r="A6404" s="16" t="s">
        <v>175</v>
      </c>
    </row>
    <row r="6405" spans="1:1">
      <c r="A6405" s="16" t="s">
        <v>68</v>
      </c>
    </row>
    <row r="6406" spans="1:1">
      <c r="A6406" s="16" t="s">
        <v>69</v>
      </c>
    </row>
    <row r="6407" spans="1:1">
      <c r="A6407" s="16" t="s">
        <v>189</v>
      </c>
    </row>
    <row r="6408" spans="1:1">
      <c r="A6408" s="63" t="s">
        <v>326</v>
      </c>
    </row>
    <row r="6409" spans="1:1">
      <c r="A6409" s="149" t="s">
        <v>327</v>
      </c>
    </row>
    <row r="6410" spans="1:1">
      <c r="A6410" s="16" t="s">
        <v>175</v>
      </c>
    </row>
    <row r="6411" spans="1:1">
      <c r="A6411" s="16" t="s">
        <v>68</v>
      </c>
    </row>
    <row r="6412" spans="1:1">
      <c r="A6412" s="16" t="s">
        <v>69</v>
      </c>
    </row>
    <row r="6413" spans="1:1">
      <c r="A6413" s="16" t="s">
        <v>189</v>
      </c>
    </row>
    <row r="6414" spans="1:1">
      <c r="A6414" s="63" t="s">
        <v>326</v>
      </c>
    </row>
    <row r="6415" spans="1:1">
      <c r="A6415" s="149" t="s">
        <v>327</v>
      </c>
    </row>
    <row r="6416" spans="1:1">
      <c r="A6416" s="16" t="s">
        <v>175</v>
      </c>
    </row>
    <row r="6417" spans="1:1">
      <c r="A6417" s="16" t="s">
        <v>68</v>
      </c>
    </row>
    <row r="6418" spans="1:1">
      <c r="A6418" s="16" t="s">
        <v>69</v>
      </c>
    </row>
    <row r="6419" spans="1:1">
      <c r="A6419" s="16" t="s">
        <v>189</v>
      </c>
    </row>
    <row r="6420" spans="1:1">
      <c r="A6420" s="63" t="s">
        <v>326</v>
      </c>
    </row>
    <row r="6421" spans="1:1">
      <c r="A6421" s="149" t="s">
        <v>327</v>
      </c>
    </row>
    <row r="6422" spans="1:1">
      <c r="A6422" s="16" t="s">
        <v>175</v>
      </c>
    </row>
    <row r="6423" spans="1:1">
      <c r="A6423" s="16" t="s">
        <v>68</v>
      </c>
    </row>
    <row r="6424" spans="1:1">
      <c r="A6424" s="16" t="s">
        <v>69</v>
      </c>
    </row>
    <row r="6425" spans="1:1">
      <c r="A6425" s="16" t="s">
        <v>189</v>
      </c>
    </row>
    <row r="6426" spans="1:1">
      <c r="A6426" s="63" t="s">
        <v>326</v>
      </c>
    </row>
    <row r="6427" spans="1:1">
      <c r="A6427" s="149" t="s">
        <v>327</v>
      </c>
    </row>
    <row r="6428" spans="1:1">
      <c r="A6428" s="16" t="s">
        <v>175</v>
      </c>
    </row>
    <row r="6429" spans="1:1">
      <c r="A6429" s="16" t="s">
        <v>68</v>
      </c>
    </row>
    <row r="6430" spans="1:1">
      <c r="A6430" s="16" t="s">
        <v>69</v>
      </c>
    </row>
    <row r="6431" spans="1:1">
      <c r="A6431" s="16" t="s">
        <v>189</v>
      </c>
    </row>
    <row r="6432" spans="1:1">
      <c r="A6432" s="63" t="s">
        <v>326</v>
      </c>
    </row>
    <row r="6433" spans="1:1">
      <c r="A6433" s="149" t="s">
        <v>327</v>
      </c>
    </row>
    <row r="6434" spans="1:1">
      <c r="A6434" s="16" t="s">
        <v>175</v>
      </c>
    </row>
    <row r="6435" spans="1:1">
      <c r="A6435" s="16" t="s">
        <v>68</v>
      </c>
    </row>
    <row r="6436" spans="1:1">
      <c r="A6436" s="16" t="s">
        <v>69</v>
      </c>
    </row>
    <row r="6437" spans="1:1">
      <c r="A6437" s="16" t="s">
        <v>189</v>
      </c>
    </row>
    <row r="6438" spans="1:1">
      <c r="A6438" s="63" t="s">
        <v>326</v>
      </c>
    </row>
    <row r="6439" spans="1:1">
      <c r="A6439" s="149" t="s">
        <v>327</v>
      </c>
    </row>
    <row r="6440" spans="1:1">
      <c r="A6440" s="16" t="s">
        <v>175</v>
      </c>
    </row>
    <row r="6441" spans="1:1">
      <c r="A6441" s="16" t="s">
        <v>68</v>
      </c>
    </row>
    <row r="6442" spans="1:1">
      <c r="A6442" s="16" t="s">
        <v>69</v>
      </c>
    </row>
    <row r="6443" spans="1:1">
      <c r="A6443" s="16" t="s">
        <v>189</v>
      </c>
    </row>
    <row r="6444" spans="1:1">
      <c r="A6444" s="63" t="s">
        <v>326</v>
      </c>
    </row>
    <row r="6445" spans="1:1">
      <c r="A6445" s="149" t="s">
        <v>327</v>
      </c>
    </row>
    <row r="6446" spans="1:1">
      <c r="A6446" s="16" t="s">
        <v>175</v>
      </c>
    </row>
    <row r="6447" spans="1:1">
      <c r="A6447" s="16" t="s">
        <v>68</v>
      </c>
    </row>
    <row r="6448" spans="1:1">
      <c r="A6448" s="16" t="s">
        <v>69</v>
      </c>
    </row>
    <row r="6449" spans="1:1">
      <c r="A6449" s="16" t="s">
        <v>189</v>
      </c>
    </row>
    <row r="6450" spans="1:1">
      <c r="A6450" s="63" t="s">
        <v>326</v>
      </c>
    </row>
    <row r="6451" spans="1:1">
      <c r="A6451" s="149" t="s">
        <v>327</v>
      </c>
    </row>
    <row r="6452" spans="1:1">
      <c r="A6452" s="16" t="s">
        <v>175</v>
      </c>
    </row>
    <row r="6453" spans="1:1">
      <c r="A6453" s="16" t="s">
        <v>68</v>
      </c>
    </row>
    <row r="6454" spans="1:1">
      <c r="A6454" s="16" t="s">
        <v>69</v>
      </c>
    </row>
    <row r="6455" spans="1:1">
      <c r="A6455" s="16" t="s">
        <v>189</v>
      </c>
    </row>
    <row r="6456" spans="1:1">
      <c r="A6456" s="63" t="s">
        <v>326</v>
      </c>
    </row>
    <row r="6457" spans="1:1">
      <c r="A6457" s="149" t="s">
        <v>327</v>
      </c>
    </row>
    <row r="6458" spans="1:1">
      <c r="A6458" s="16" t="s">
        <v>175</v>
      </c>
    </row>
    <row r="6459" spans="1:1">
      <c r="A6459" s="16" t="s">
        <v>68</v>
      </c>
    </row>
    <row r="6460" spans="1:1">
      <c r="A6460" s="16" t="s">
        <v>69</v>
      </c>
    </row>
    <row r="6461" spans="1:1">
      <c r="A6461" s="16" t="s">
        <v>189</v>
      </c>
    </row>
    <row r="6462" spans="1:1">
      <c r="A6462" s="63" t="s">
        <v>326</v>
      </c>
    </row>
    <row r="6463" spans="1:1">
      <c r="A6463" s="149" t="s">
        <v>327</v>
      </c>
    </row>
    <row r="6464" spans="1:1">
      <c r="A6464" s="16" t="s">
        <v>175</v>
      </c>
    </row>
    <row r="6465" spans="1:1">
      <c r="A6465" s="16" t="s">
        <v>68</v>
      </c>
    </row>
    <row r="6466" spans="1:1">
      <c r="A6466" s="16" t="s">
        <v>69</v>
      </c>
    </row>
    <row r="6467" spans="1:1">
      <c r="A6467" s="16" t="s">
        <v>189</v>
      </c>
    </row>
    <row r="6468" spans="1:1">
      <c r="A6468" s="63" t="s">
        <v>326</v>
      </c>
    </row>
    <row r="6469" spans="1:1">
      <c r="A6469" s="149" t="s">
        <v>327</v>
      </c>
    </row>
    <row r="6470" spans="1:1">
      <c r="A6470" s="16" t="s">
        <v>175</v>
      </c>
    </row>
    <row r="6471" spans="1:1">
      <c r="A6471" s="16" t="s">
        <v>68</v>
      </c>
    </row>
    <row r="6472" spans="1:1">
      <c r="A6472" s="16" t="s">
        <v>69</v>
      </c>
    </row>
    <row r="6473" spans="1:1">
      <c r="A6473" s="16" t="s">
        <v>189</v>
      </c>
    </row>
    <row r="6474" spans="1:1">
      <c r="A6474" s="63" t="s">
        <v>326</v>
      </c>
    </row>
    <row r="6475" spans="1:1">
      <c r="A6475" s="149" t="s">
        <v>327</v>
      </c>
    </row>
    <row r="6476" spans="1:1">
      <c r="A6476" s="16" t="s">
        <v>175</v>
      </c>
    </row>
    <row r="6477" spans="1:1">
      <c r="A6477" s="16" t="s">
        <v>68</v>
      </c>
    </row>
    <row r="6478" spans="1:1">
      <c r="A6478" s="16" t="s">
        <v>69</v>
      </c>
    </row>
    <row r="6479" spans="1:1">
      <c r="A6479" s="16" t="s">
        <v>189</v>
      </c>
    </row>
    <row r="6480" spans="1:1">
      <c r="A6480" s="63" t="s">
        <v>326</v>
      </c>
    </row>
    <row r="6481" spans="1:1">
      <c r="A6481" s="149" t="s">
        <v>327</v>
      </c>
    </row>
    <row r="6482" spans="1:1">
      <c r="A6482" s="16" t="s">
        <v>175</v>
      </c>
    </row>
    <row r="6483" spans="1:1">
      <c r="A6483" s="16" t="s">
        <v>68</v>
      </c>
    </row>
    <row r="6484" spans="1:1">
      <c r="A6484" s="16" t="s">
        <v>69</v>
      </c>
    </row>
    <row r="6485" spans="1:1">
      <c r="A6485" s="16" t="s">
        <v>189</v>
      </c>
    </row>
    <row r="6486" spans="1:1">
      <c r="A6486" s="63" t="s">
        <v>326</v>
      </c>
    </row>
    <row r="6487" spans="1:1">
      <c r="A6487" s="149" t="s">
        <v>327</v>
      </c>
    </row>
    <row r="6488" spans="1:1">
      <c r="A6488" s="16" t="s">
        <v>175</v>
      </c>
    </row>
    <row r="6489" spans="1:1">
      <c r="A6489" s="16" t="s">
        <v>68</v>
      </c>
    </row>
    <row r="6490" spans="1:1">
      <c r="A6490" s="16" t="s">
        <v>69</v>
      </c>
    </row>
    <row r="6491" spans="1:1">
      <c r="A6491" s="16" t="s">
        <v>189</v>
      </c>
    </row>
    <row r="6492" spans="1:1">
      <c r="A6492" s="63" t="s">
        <v>326</v>
      </c>
    </row>
    <row r="6493" spans="1:1">
      <c r="A6493" s="149" t="s">
        <v>327</v>
      </c>
    </row>
    <row r="6494" spans="1:1">
      <c r="A6494" s="16" t="s">
        <v>175</v>
      </c>
    </row>
    <row r="6495" spans="1:1">
      <c r="A6495" s="16" t="s">
        <v>68</v>
      </c>
    </row>
    <row r="6496" spans="1:1">
      <c r="A6496" s="16" t="s">
        <v>69</v>
      </c>
    </row>
    <row r="6497" spans="1:1">
      <c r="A6497" s="16" t="s">
        <v>189</v>
      </c>
    </row>
    <row r="6498" spans="1:1">
      <c r="A6498" s="63" t="s">
        <v>326</v>
      </c>
    </row>
    <row r="6499" spans="1:1">
      <c r="A6499" s="149" t="s">
        <v>327</v>
      </c>
    </row>
    <row r="6500" spans="1:1">
      <c r="A6500" s="16" t="s">
        <v>175</v>
      </c>
    </row>
    <row r="6501" spans="1:1">
      <c r="A6501" s="16" t="s">
        <v>68</v>
      </c>
    </row>
    <row r="6502" spans="1:1">
      <c r="A6502" s="16" t="s">
        <v>69</v>
      </c>
    </row>
    <row r="6503" spans="1:1">
      <c r="A6503" s="16" t="s">
        <v>189</v>
      </c>
    </row>
    <row r="6504" spans="1:1">
      <c r="A6504" s="63" t="s">
        <v>326</v>
      </c>
    </row>
    <row r="6505" spans="1:1">
      <c r="A6505" s="149" t="s">
        <v>327</v>
      </c>
    </row>
    <row r="6506" spans="1:1">
      <c r="A6506" s="16" t="s">
        <v>175</v>
      </c>
    </row>
    <row r="6507" spans="1:1">
      <c r="A6507" s="16" t="s">
        <v>68</v>
      </c>
    </row>
    <row r="6508" spans="1:1">
      <c r="A6508" s="16" t="s">
        <v>69</v>
      </c>
    </row>
    <row r="6509" spans="1:1">
      <c r="A6509" s="16" t="s">
        <v>189</v>
      </c>
    </row>
    <row r="6510" spans="1:1">
      <c r="A6510" s="63" t="s">
        <v>326</v>
      </c>
    </row>
    <row r="6511" spans="1:1">
      <c r="A6511" s="149" t="s">
        <v>327</v>
      </c>
    </row>
    <row r="6512" spans="1:1">
      <c r="A6512" s="16" t="s">
        <v>175</v>
      </c>
    </row>
    <row r="6513" spans="1:1">
      <c r="A6513" s="16" t="s">
        <v>68</v>
      </c>
    </row>
    <row r="6514" spans="1:1">
      <c r="A6514" s="16" t="s">
        <v>69</v>
      </c>
    </row>
    <row r="6515" spans="1:1">
      <c r="A6515" s="16" t="s">
        <v>189</v>
      </c>
    </row>
    <row r="6516" spans="1:1">
      <c r="A6516" s="63" t="s">
        <v>326</v>
      </c>
    </row>
    <row r="6517" spans="1:1">
      <c r="A6517" s="149" t="s">
        <v>327</v>
      </c>
    </row>
    <row r="6518" spans="1:1">
      <c r="A6518" s="16" t="s">
        <v>175</v>
      </c>
    </row>
    <row r="6519" spans="1:1">
      <c r="A6519" s="16" t="s">
        <v>68</v>
      </c>
    </row>
    <row r="6520" spans="1:1">
      <c r="A6520" s="16" t="s">
        <v>69</v>
      </c>
    </row>
    <row r="6521" spans="1:1">
      <c r="A6521" s="16" t="s">
        <v>189</v>
      </c>
    </row>
    <row r="6522" spans="1:1">
      <c r="A6522" s="63" t="s">
        <v>326</v>
      </c>
    </row>
    <row r="6523" spans="1:1">
      <c r="A6523" s="149" t="s">
        <v>327</v>
      </c>
    </row>
    <row r="6524" spans="1:1">
      <c r="A6524" s="16" t="s">
        <v>175</v>
      </c>
    </row>
    <row r="6525" spans="1:1">
      <c r="A6525" s="16" t="s">
        <v>68</v>
      </c>
    </row>
    <row r="6526" spans="1:1">
      <c r="A6526" s="16" t="s">
        <v>69</v>
      </c>
    </row>
    <row r="6527" spans="1:1">
      <c r="A6527" s="16" t="s">
        <v>189</v>
      </c>
    </row>
    <row r="6528" spans="1:1">
      <c r="A6528" s="63" t="s">
        <v>326</v>
      </c>
    </row>
    <row r="6529" spans="1:1">
      <c r="A6529" s="149" t="s">
        <v>327</v>
      </c>
    </row>
    <row r="6530" spans="1:1">
      <c r="A6530" s="16" t="s">
        <v>175</v>
      </c>
    </row>
    <row r="6531" spans="1:1">
      <c r="A6531" s="16" t="s">
        <v>68</v>
      </c>
    </row>
    <row r="6532" spans="1:1">
      <c r="A6532" s="16" t="s">
        <v>69</v>
      </c>
    </row>
    <row r="6533" spans="1:1">
      <c r="A6533" s="16" t="s">
        <v>189</v>
      </c>
    </row>
    <row r="6534" spans="1:1">
      <c r="A6534" s="63" t="s">
        <v>326</v>
      </c>
    </row>
    <row r="6535" spans="1:1">
      <c r="A6535" s="149" t="s">
        <v>327</v>
      </c>
    </row>
    <row r="6536" spans="1:1">
      <c r="A6536" s="16" t="s">
        <v>175</v>
      </c>
    </row>
    <row r="6537" spans="1:1">
      <c r="A6537" s="16" t="s">
        <v>68</v>
      </c>
    </row>
    <row r="6538" spans="1:1">
      <c r="A6538" s="16" t="s">
        <v>69</v>
      </c>
    </row>
    <row r="6539" spans="1:1">
      <c r="A6539" s="16" t="s">
        <v>189</v>
      </c>
    </row>
    <row r="6540" spans="1:1">
      <c r="A6540" s="63" t="s">
        <v>326</v>
      </c>
    </row>
    <row r="6541" spans="1:1">
      <c r="A6541" s="149" t="s">
        <v>327</v>
      </c>
    </row>
    <row r="6542" spans="1:1">
      <c r="A6542" s="16" t="s">
        <v>175</v>
      </c>
    </row>
    <row r="6543" spans="1:1">
      <c r="A6543" s="16" t="s">
        <v>68</v>
      </c>
    </row>
    <row r="6544" spans="1:1">
      <c r="A6544" s="16" t="s">
        <v>69</v>
      </c>
    </row>
    <row r="6545" spans="1:1">
      <c r="A6545" s="16" t="s">
        <v>189</v>
      </c>
    </row>
    <row r="6546" spans="1:1">
      <c r="A6546" s="63" t="s">
        <v>326</v>
      </c>
    </row>
    <row r="6547" spans="1:1">
      <c r="A6547" s="149" t="s">
        <v>327</v>
      </c>
    </row>
    <row r="6548" spans="1:1">
      <c r="A6548" s="16" t="s">
        <v>175</v>
      </c>
    </row>
    <row r="6549" spans="1:1">
      <c r="A6549" s="16" t="s">
        <v>68</v>
      </c>
    </row>
    <row r="6550" spans="1:1">
      <c r="A6550" s="16" t="s">
        <v>69</v>
      </c>
    </row>
    <row r="6551" spans="1:1">
      <c r="A6551" s="16" t="s">
        <v>189</v>
      </c>
    </row>
    <row r="6552" spans="1:1">
      <c r="A6552" s="63" t="s">
        <v>326</v>
      </c>
    </row>
    <row r="6553" spans="1:1">
      <c r="A6553" s="149" t="s">
        <v>327</v>
      </c>
    </row>
    <row r="6554" spans="1:1">
      <c r="A6554" s="16" t="s">
        <v>175</v>
      </c>
    </row>
    <row r="6555" spans="1:1">
      <c r="A6555" s="16" t="s">
        <v>68</v>
      </c>
    </row>
    <row r="6556" spans="1:1">
      <c r="A6556" s="16" t="s">
        <v>69</v>
      </c>
    </row>
    <row r="6557" spans="1:1">
      <c r="A6557" s="16" t="s">
        <v>189</v>
      </c>
    </row>
    <row r="6558" spans="1:1">
      <c r="A6558" s="63" t="s">
        <v>326</v>
      </c>
    </row>
    <row r="6559" spans="1:1">
      <c r="A6559" s="149" t="s">
        <v>327</v>
      </c>
    </row>
    <row r="6560" spans="1:1">
      <c r="A6560" s="16" t="s">
        <v>175</v>
      </c>
    </row>
    <row r="6561" spans="1:1">
      <c r="A6561" s="16" t="s">
        <v>68</v>
      </c>
    </row>
    <row r="6562" spans="1:1">
      <c r="A6562" s="16" t="s">
        <v>69</v>
      </c>
    </row>
    <row r="6563" spans="1:1">
      <c r="A6563" s="16" t="s">
        <v>189</v>
      </c>
    </row>
    <row r="6564" spans="1:1">
      <c r="A6564" s="63" t="s">
        <v>326</v>
      </c>
    </row>
    <row r="6565" spans="1:1">
      <c r="A6565" s="149" t="s">
        <v>327</v>
      </c>
    </row>
    <row r="6566" spans="1:1">
      <c r="A6566" s="16" t="s">
        <v>175</v>
      </c>
    </row>
    <row r="6567" spans="1:1">
      <c r="A6567" s="16" t="s">
        <v>68</v>
      </c>
    </row>
    <row r="6568" spans="1:1">
      <c r="A6568" s="16" t="s">
        <v>69</v>
      </c>
    </row>
    <row r="6569" spans="1:1">
      <c r="A6569" s="16" t="s">
        <v>189</v>
      </c>
    </row>
    <row r="6570" spans="1:1">
      <c r="A6570" s="63" t="s">
        <v>326</v>
      </c>
    </row>
    <row r="6571" spans="1:1">
      <c r="A6571" s="149" t="s">
        <v>327</v>
      </c>
    </row>
    <row r="6572" spans="1:1">
      <c r="A6572" s="16" t="s">
        <v>175</v>
      </c>
    </row>
    <row r="6573" spans="1:1">
      <c r="A6573" s="16" t="s">
        <v>68</v>
      </c>
    </row>
    <row r="6574" spans="1:1">
      <c r="A6574" s="16" t="s">
        <v>69</v>
      </c>
    </row>
    <row r="6575" spans="1:1">
      <c r="A6575" s="16" t="s">
        <v>189</v>
      </c>
    </row>
    <row r="6576" spans="1:1">
      <c r="A6576" s="63" t="s">
        <v>326</v>
      </c>
    </row>
    <row r="6577" spans="1:1">
      <c r="A6577" s="149" t="s">
        <v>327</v>
      </c>
    </row>
    <row r="6578" spans="1:1">
      <c r="A6578" s="16" t="s">
        <v>175</v>
      </c>
    </row>
    <row r="6579" spans="1:1">
      <c r="A6579" s="16" t="s">
        <v>68</v>
      </c>
    </row>
    <row r="6580" spans="1:1">
      <c r="A6580" s="16" t="s">
        <v>69</v>
      </c>
    </row>
    <row r="6581" spans="1:1">
      <c r="A6581" s="16" t="s">
        <v>189</v>
      </c>
    </row>
    <row r="6582" spans="1:1">
      <c r="A6582" s="63" t="s">
        <v>326</v>
      </c>
    </row>
    <row r="6583" spans="1:1">
      <c r="A6583" s="149" t="s">
        <v>327</v>
      </c>
    </row>
    <row r="6584" spans="1:1">
      <c r="A6584" s="16" t="s">
        <v>175</v>
      </c>
    </row>
    <row r="6585" spans="1:1">
      <c r="A6585" s="16" t="s">
        <v>68</v>
      </c>
    </row>
    <row r="6586" spans="1:1">
      <c r="A6586" s="16" t="s">
        <v>69</v>
      </c>
    </row>
    <row r="6587" spans="1:1">
      <c r="A6587" s="16" t="s">
        <v>189</v>
      </c>
    </row>
    <row r="6588" spans="1:1">
      <c r="A6588" s="63" t="s">
        <v>326</v>
      </c>
    </row>
    <row r="6589" spans="1:1">
      <c r="A6589" s="149" t="s">
        <v>327</v>
      </c>
    </row>
    <row r="6590" spans="1:1">
      <c r="A6590" s="16" t="s">
        <v>175</v>
      </c>
    </row>
    <row r="6591" spans="1:1">
      <c r="A6591" s="16" t="s">
        <v>68</v>
      </c>
    </row>
    <row r="6592" spans="1:1">
      <c r="A6592" s="16" t="s">
        <v>69</v>
      </c>
    </row>
    <row r="6593" spans="1:1">
      <c r="A6593" s="16" t="s">
        <v>189</v>
      </c>
    </row>
    <row r="6594" spans="1:1">
      <c r="A6594" s="63" t="s">
        <v>326</v>
      </c>
    </row>
    <row r="6595" spans="1:1">
      <c r="A6595" s="149" t="s">
        <v>327</v>
      </c>
    </row>
    <row r="6596" spans="1:1">
      <c r="A6596" s="16" t="s">
        <v>175</v>
      </c>
    </row>
    <row r="6597" spans="1:1">
      <c r="A6597" s="16" t="s">
        <v>68</v>
      </c>
    </row>
    <row r="6598" spans="1:1">
      <c r="A6598" s="16" t="s">
        <v>69</v>
      </c>
    </row>
    <row r="6599" spans="1:1">
      <c r="A6599" s="16" t="s">
        <v>189</v>
      </c>
    </row>
    <row r="6600" spans="1:1">
      <c r="A6600" s="63" t="s">
        <v>326</v>
      </c>
    </row>
    <row r="6601" spans="1:1">
      <c r="A6601" s="149" t="s">
        <v>327</v>
      </c>
    </row>
    <row r="6602" spans="1:1">
      <c r="A6602" s="16" t="s">
        <v>175</v>
      </c>
    </row>
    <row r="6603" spans="1:1">
      <c r="A6603" s="16" t="s">
        <v>68</v>
      </c>
    </row>
    <row r="6604" spans="1:1">
      <c r="A6604" s="16" t="s">
        <v>69</v>
      </c>
    </row>
    <row r="6605" spans="1:1">
      <c r="A6605" s="16" t="s">
        <v>189</v>
      </c>
    </row>
    <row r="6606" spans="1:1">
      <c r="A6606" s="63" t="s">
        <v>326</v>
      </c>
    </row>
    <row r="6607" spans="1:1">
      <c r="A6607" s="149" t="s">
        <v>327</v>
      </c>
    </row>
    <row r="6608" spans="1:1">
      <c r="A6608" s="16" t="s">
        <v>175</v>
      </c>
    </row>
    <row r="6609" spans="1:1">
      <c r="A6609" s="16" t="s">
        <v>68</v>
      </c>
    </row>
    <row r="6610" spans="1:1">
      <c r="A6610" s="16" t="s">
        <v>69</v>
      </c>
    </row>
    <row r="6611" spans="1:1">
      <c r="A6611" s="16" t="s">
        <v>189</v>
      </c>
    </row>
    <row r="6612" spans="1:1">
      <c r="A6612" s="63" t="s">
        <v>326</v>
      </c>
    </row>
    <row r="6613" spans="1:1">
      <c r="A6613" s="149" t="s">
        <v>327</v>
      </c>
    </row>
    <row r="6614" spans="1:1">
      <c r="A6614" s="16" t="s">
        <v>175</v>
      </c>
    </row>
    <row r="6615" spans="1:1">
      <c r="A6615" s="16" t="s">
        <v>68</v>
      </c>
    </row>
    <row r="6616" spans="1:1">
      <c r="A6616" s="16" t="s">
        <v>69</v>
      </c>
    </row>
    <row r="6617" spans="1:1">
      <c r="A6617" s="16" t="s">
        <v>189</v>
      </c>
    </row>
    <row r="6618" spans="1:1">
      <c r="A6618" s="63" t="s">
        <v>326</v>
      </c>
    </row>
    <row r="6619" spans="1:1">
      <c r="A6619" s="149" t="s">
        <v>327</v>
      </c>
    </row>
    <row r="6620" spans="1:1">
      <c r="A6620" s="16" t="s">
        <v>175</v>
      </c>
    </row>
    <row r="6621" spans="1:1">
      <c r="A6621" s="16" t="s">
        <v>68</v>
      </c>
    </row>
    <row r="6622" spans="1:1">
      <c r="A6622" s="16" t="s">
        <v>69</v>
      </c>
    </row>
    <row r="6623" spans="1:1">
      <c r="A6623" s="16" t="s">
        <v>189</v>
      </c>
    </row>
    <row r="6624" spans="1:1">
      <c r="A6624" s="63" t="s">
        <v>326</v>
      </c>
    </row>
    <row r="6625" spans="1:1">
      <c r="A6625" s="149" t="s">
        <v>327</v>
      </c>
    </row>
    <row r="6626" spans="1:1">
      <c r="A6626" s="16" t="s">
        <v>175</v>
      </c>
    </row>
    <row r="6627" spans="1:1">
      <c r="A6627" s="16" t="s">
        <v>68</v>
      </c>
    </row>
    <row r="6628" spans="1:1">
      <c r="A6628" s="16" t="s">
        <v>69</v>
      </c>
    </row>
    <row r="6629" spans="1:1">
      <c r="A6629" s="16" t="s">
        <v>189</v>
      </c>
    </row>
    <row r="6630" spans="1:1">
      <c r="A6630" s="63" t="s">
        <v>326</v>
      </c>
    </row>
    <row r="6631" spans="1:1">
      <c r="A6631" s="149" t="s">
        <v>327</v>
      </c>
    </row>
    <row r="6632" spans="1:1">
      <c r="A6632" s="16" t="s">
        <v>175</v>
      </c>
    </row>
    <row r="6633" spans="1:1">
      <c r="A6633" s="16" t="s">
        <v>68</v>
      </c>
    </row>
    <row r="6634" spans="1:1">
      <c r="A6634" s="16" t="s">
        <v>69</v>
      </c>
    </row>
    <row r="6635" spans="1:1">
      <c r="A6635" s="16" t="s">
        <v>189</v>
      </c>
    </row>
    <row r="6636" spans="1:1">
      <c r="A6636" s="63" t="s">
        <v>326</v>
      </c>
    </row>
    <row r="6637" spans="1:1">
      <c r="A6637" s="149" t="s">
        <v>327</v>
      </c>
    </row>
    <row r="6638" spans="1:1">
      <c r="A6638" s="16" t="s">
        <v>175</v>
      </c>
    </row>
    <row r="6639" spans="1:1">
      <c r="A6639" s="16" t="s">
        <v>68</v>
      </c>
    </row>
    <row r="6640" spans="1:1">
      <c r="A6640" s="16" t="s">
        <v>69</v>
      </c>
    </row>
    <row r="6641" spans="1:1">
      <c r="A6641" s="16" t="s">
        <v>189</v>
      </c>
    </row>
    <row r="6642" spans="1:1">
      <c r="A6642" s="63" t="s">
        <v>326</v>
      </c>
    </row>
    <row r="6643" spans="1:1">
      <c r="A6643" s="149" t="s">
        <v>327</v>
      </c>
    </row>
    <row r="6644" spans="1:1">
      <c r="A6644" s="16" t="s">
        <v>175</v>
      </c>
    </row>
    <row r="6645" spans="1:1">
      <c r="A6645" s="16" t="s">
        <v>68</v>
      </c>
    </row>
    <row r="6646" spans="1:1">
      <c r="A6646" s="16" t="s">
        <v>69</v>
      </c>
    </row>
    <row r="6647" spans="1:1">
      <c r="A6647" s="16" t="s">
        <v>189</v>
      </c>
    </row>
    <row r="6648" spans="1:1">
      <c r="A6648" s="63" t="s">
        <v>326</v>
      </c>
    </row>
    <row r="6649" spans="1:1">
      <c r="A6649" s="149" t="s">
        <v>327</v>
      </c>
    </row>
    <row r="6650" spans="1:1">
      <c r="A6650" s="16" t="s">
        <v>175</v>
      </c>
    </row>
    <row r="6651" spans="1:1">
      <c r="A6651" s="16" t="s">
        <v>68</v>
      </c>
    </row>
    <row r="6652" spans="1:1">
      <c r="A6652" s="16" t="s">
        <v>69</v>
      </c>
    </row>
    <row r="6653" spans="1:1">
      <c r="A6653" s="16" t="s">
        <v>189</v>
      </c>
    </row>
    <row r="6654" spans="1:1">
      <c r="A6654" s="63" t="s">
        <v>326</v>
      </c>
    </row>
    <row r="6655" spans="1:1">
      <c r="A6655" s="149" t="s">
        <v>327</v>
      </c>
    </row>
    <row r="6656" spans="1:1">
      <c r="A6656" s="16" t="s">
        <v>175</v>
      </c>
    </row>
    <row r="6657" spans="1:1">
      <c r="A6657" s="16" t="s">
        <v>68</v>
      </c>
    </row>
    <row r="6658" spans="1:1">
      <c r="A6658" s="16" t="s">
        <v>69</v>
      </c>
    </row>
    <row r="6659" spans="1:1">
      <c r="A6659" s="16" t="s">
        <v>189</v>
      </c>
    </row>
    <row r="6660" spans="1:1">
      <c r="A6660" s="63" t="s">
        <v>326</v>
      </c>
    </row>
    <row r="6661" spans="1:1">
      <c r="A6661" s="149" t="s">
        <v>327</v>
      </c>
    </row>
    <row r="6662" spans="1:1">
      <c r="A6662" s="16" t="s">
        <v>175</v>
      </c>
    </row>
    <row r="6663" spans="1:1">
      <c r="A6663" s="16" t="s">
        <v>68</v>
      </c>
    </row>
    <row r="6664" spans="1:1">
      <c r="A6664" s="16" t="s">
        <v>69</v>
      </c>
    </row>
    <row r="6665" spans="1:1">
      <c r="A6665" s="16" t="s">
        <v>189</v>
      </c>
    </row>
    <row r="6666" spans="1:1">
      <c r="A6666" s="63" t="s">
        <v>326</v>
      </c>
    </row>
    <row r="6667" spans="1:1">
      <c r="A6667" s="149" t="s">
        <v>327</v>
      </c>
    </row>
    <row r="6668" spans="1:1">
      <c r="A6668" s="16" t="s">
        <v>175</v>
      </c>
    </row>
    <row r="6669" spans="1:1">
      <c r="A6669" s="16" t="s">
        <v>68</v>
      </c>
    </row>
    <row r="6670" spans="1:1">
      <c r="A6670" s="16" t="s">
        <v>69</v>
      </c>
    </row>
    <row r="6671" spans="1:1">
      <c r="A6671" s="16" t="s">
        <v>189</v>
      </c>
    </row>
    <row r="6672" spans="1:1">
      <c r="A6672" s="63" t="s">
        <v>326</v>
      </c>
    </row>
    <row r="6673" spans="1:1">
      <c r="A6673" s="149" t="s">
        <v>327</v>
      </c>
    </row>
    <row r="6674" spans="1:1">
      <c r="A6674" s="16" t="s">
        <v>175</v>
      </c>
    </row>
    <row r="6675" spans="1:1">
      <c r="A6675" s="16" t="s">
        <v>68</v>
      </c>
    </row>
    <row r="6676" spans="1:1">
      <c r="A6676" s="16" t="s">
        <v>69</v>
      </c>
    </row>
    <row r="6677" spans="1:1">
      <c r="A6677" s="16" t="s">
        <v>189</v>
      </c>
    </row>
    <row r="6678" spans="1:1">
      <c r="A6678" s="63" t="s">
        <v>326</v>
      </c>
    </row>
    <row r="6679" spans="1:1">
      <c r="A6679" s="149" t="s">
        <v>327</v>
      </c>
    </row>
    <row r="6680" spans="1:1">
      <c r="A6680" s="16" t="s">
        <v>175</v>
      </c>
    </row>
    <row r="6681" spans="1:1">
      <c r="A6681" s="16" t="s">
        <v>68</v>
      </c>
    </row>
    <row r="6682" spans="1:1">
      <c r="A6682" s="16" t="s">
        <v>69</v>
      </c>
    </row>
    <row r="6683" spans="1:1">
      <c r="A6683" s="16" t="s">
        <v>189</v>
      </c>
    </row>
    <row r="6684" spans="1:1">
      <c r="A6684" s="63" t="s">
        <v>326</v>
      </c>
    </row>
    <row r="6685" spans="1:1">
      <c r="A6685" s="149" t="s">
        <v>327</v>
      </c>
    </row>
    <row r="6686" spans="1:1">
      <c r="A6686" s="16" t="s">
        <v>175</v>
      </c>
    </row>
    <row r="6687" spans="1:1">
      <c r="A6687" s="16" t="s">
        <v>68</v>
      </c>
    </row>
    <row r="6688" spans="1:1">
      <c r="A6688" s="16" t="s">
        <v>69</v>
      </c>
    </row>
    <row r="6689" spans="1:1">
      <c r="A6689" s="16" t="s">
        <v>189</v>
      </c>
    </row>
    <row r="6690" spans="1:1">
      <c r="A6690" s="63" t="s">
        <v>326</v>
      </c>
    </row>
    <row r="6691" spans="1:1">
      <c r="A6691" s="149" t="s">
        <v>327</v>
      </c>
    </row>
    <row r="6692" spans="1:1">
      <c r="A6692" s="16" t="s">
        <v>175</v>
      </c>
    </row>
    <row r="6693" spans="1:1">
      <c r="A6693" s="16" t="s">
        <v>68</v>
      </c>
    </row>
    <row r="6694" spans="1:1">
      <c r="A6694" s="16" t="s">
        <v>69</v>
      </c>
    </row>
    <row r="6695" spans="1:1">
      <c r="A6695" s="16" t="s">
        <v>189</v>
      </c>
    </row>
    <row r="6696" spans="1:1">
      <c r="A6696" s="63" t="s">
        <v>326</v>
      </c>
    </row>
    <row r="6697" spans="1:1">
      <c r="A6697" s="149" t="s">
        <v>327</v>
      </c>
    </row>
    <row r="6698" spans="1:1">
      <c r="A6698" s="16" t="s">
        <v>175</v>
      </c>
    </row>
    <row r="6699" spans="1:1">
      <c r="A6699" s="16" t="s">
        <v>68</v>
      </c>
    </row>
    <row r="6700" spans="1:1">
      <c r="A6700" s="16" t="s">
        <v>69</v>
      </c>
    </row>
    <row r="6701" spans="1:1">
      <c r="A6701" s="16" t="s">
        <v>189</v>
      </c>
    </row>
    <row r="6702" spans="1:1">
      <c r="A6702" s="63" t="s">
        <v>326</v>
      </c>
    </row>
    <row r="6703" spans="1:1">
      <c r="A6703" s="149" t="s">
        <v>327</v>
      </c>
    </row>
    <row r="6704" spans="1:1">
      <c r="A6704" s="16" t="s">
        <v>175</v>
      </c>
    </row>
    <row r="6705" spans="1:1">
      <c r="A6705" s="16" t="s">
        <v>68</v>
      </c>
    </row>
    <row r="6706" spans="1:1">
      <c r="A6706" s="16" t="s">
        <v>69</v>
      </c>
    </row>
    <row r="6707" spans="1:1">
      <c r="A6707" s="16" t="s">
        <v>189</v>
      </c>
    </row>
    <row r="6708" spans="1:1">
      <c r="A6708" s="63" t="s">
        <v>326</v>
      </c>
    </row>
    <row r="6709" spans="1:1">
      <c r="A6709" s="149" t="s">
        <v>327</v>
      </c>
    </row>
    <row r="6710" spans="1:1">
      <c r="A6710" s="16" t="s">
        <v>175</v>
      </c>
    </row>
    <row r="6711" spans="1:1">
      <c r="A6711" s="16" t="s">
        <v>68</v>
      </c>
    </row>
    <row r="6712" spans="1:1">
      <c r="A6712" s="16" t="s">
        <v>69</v>
      </c>
    </row>
    <row r="6713" spans="1:1">
      <c r="A6713" s="16" t="s">
        <v>189</v>
      </c>
    </row>
    <row r="6714" spans="1:1">
      <c r="A6714" s="63" t="s">
        <v>326</v>
      </c>
    </row>
    <row r="6715" spans="1:1">
      <c r="A6715" s="149" t="s">
        <v>327</v>
      </c>
    </row>
    <row r="6716" spans="1:1">
      <c r="A6716" s="16" t="s">
        <v>175</v>
      </c>
    </row>
    <row r="6717" spans="1:1">
      <c r="A6717" s="16" t="s">
        <v>68</v>
      </c>
    </row>
    <row r="6718" spans="1:1">
      <c r="A6718" s="16" t="s">
        <v>69</v>
      </c>
    </row>
    <row r="6719" spans="1:1">
      <c r="A6719" s="16" t="s">
        <v>189</v>
      </c>
    </row>
    <row r="6720" spans="1:1">
      <c r="A6720" s="63" t="s">
        <v>326</v>
      </c>
    </row>
    <row r="6721" spans="1:1">
      <c r="A6721" s="149" t="s">
        <v>327</v>
      </c>
    </row>
    <row r="6722" spans="1:1">
      <c r="A6722" s="16" t="s">
        <v>175</v>
      </c>
    </row>
    <row r="6723" spans="1:1">
      <c r="A6723" s="16" t="s">
        <v>68</v>
      </c>
    </row>
    <row r="6724" spans="1:1">
      <c r="A6724" s="16" t="s">
        <v>69</v>
      </c>
    </row>
    <row r="6725" spans="1:1">
      <c r="A6725" s="16" t="s">
        <v>189</v>
      </c>
    </row>
    <row r="6726" spans="1:1">
      <c r="A6726" s="63" t="s">
        <v>326</v>
      </c>
    </row>
    <row r="6727" spans="1:1">
      <c r="A6727" s="149" t="s">
        <v>327</v>
      </c>
    </row>
    <row r="6728" spans="1:1">
      <c r="A6728" s="16" t="s">
        <v>175</v>
      </c>
    </row>
    <row r="6729" spans="1:1">
      <c r="A6729" s="16" t="s">
        <v>68</v>
      </c>
    </row>
    <row r="6730" spans="1:1">
      <c r="A6730" s="16" t="s">
        <v>69</v>
      </c>
    </row>
    <row r="6731" spans="1:1">
      <c r="A6731" s="16" t="s">
        <v>189</v>
      </c>
    </row>
    <row r="6732" spans="1:1">
      <c r="A6732" s="63" t="s">
        <v>326</v>
      </c>
    </row>
    <row r="6733" spans="1:1">
      <c r="A6733" s="149" t="s">
        <v>327</v>
      </c>
    </row>
    <row r="6734" spans="1:1">
      <c r="A6734" s="16" t="s">
        <v>175</v>
      </c>
    </row>
    <row r="6735" spans="1:1">
      <c r="A6735" s="16" t="s">
        <v>68</v>
      </c>
    </row>
    <row r="6736" spans="1:1">
      <c r="A6736" s="16" t="s">
        <v>69</v>
      </c>
    </row>
    <row r="6737" spans="1:1">
      <c r="A6737" s="16" t="s">
        <v>189</v>
      </c>
    </row>
    <row r="6738" spans="1:1">
      <c r="A6738" s="63" t="s">
        <v>326</v>
      </c>
    </row>
    <row r="6739" spans="1:1">
      <c r="A6739" s="149" t="s">
        <v>327</v>
      </c>
    </row>
    <row r="6740" spans="1:1">
      <c r="A6740" s="16" t="s">
        <v>175</v>
      </c>
    </row>
    <row r="6741" spans="1:1">
      <c r="A6741" s="16" t="s">
        <v>68</v>
      </c>
    </row>
    <row r="6742" spans="1:1">
      <c r="A6742" s="16" t="s">
        <v>69</v>
      </c>
    </row>
    <row r="6743" spans="1:1">
      <c r="A6743" s="16" t="s">
        <v>189</v>
      </c>
    </row>
    <row r="6744" spans="1:1">
      <c r="A6744" s="63" t="s">
        <v>326</v>
      </c>
    </row>
    <row r="6745" spans="1:1">
      <c r="A6745" s="149" t="s">
        <v>327</v>
      </c>
    </row>
    <row r="6746" spans="1:1">
      <c r="A6746" s="16" t="s">
        <v>175</v>
      </c>
    </row>
    <row r="6747" spans="1:1">
      <c r="A6747" s="16" t="s">
        <v>68</v>
      </c>
    </row>
    <row r="6748" spans="1:1">
      <c r="A6748" s="16" t="s">
        <v>69</v>
      </c>
    </row>
    <row r="6749" spans="1:1">
      <c r="A6749" s="16" t="s">
        <v>189</v>
      </c>
    </row>
    <row r="6750" spans="1:1">
      <c r="A6750" s="63" t="s">
        <v>326</v>
      </c>
    </row>
    <row r="6751" spans="1:1">
      <c r="A6751" s="149" t="s">
        <v>327</v>
      </c>
    </row>
    <row r="6752" spans="1:1">
      <c r="A6752" s="16" t="s">
        <v>175</v>
      </c>
    </row>
    <row r="6753" spans="1:1">
      <c r="A6753" s="16" t="s">
        <v>68</v>
      </c>
    </row>
    <row r="6754" spans="1:1">
      <c r="A6754" s="16" t="s">
        <v>69</v>
      </c>
    </row>
    <row r="6755" spans="1:1">
      <c r="A6755" s="16" t="s">
        <v>189</v>
      </c>
    </row>
    <row r="6756" spans="1:1">
      <c r="A6756" s="63" t="s">
        <v>326</v>
      </c>
    </row>
    <row r="6757" spans="1:1">
      <c r="A6757" s="149" t="s">
        <v>327</v>
      </c>
    </row>
    <row r="6758" spans="1:1">
      <c r="A6758" s="16" t="s">
        <v>175</v>
      </c>
    </row>
    <row r="6759" spans="1:1">
      <c r="A6759" s="16" t="s">
        <v>68</v>
      </c>
    </row>
    <row r="6760" spans="1:1">
      <c r="A6760" s="16" t="s">
        <v>69</v>
      </c>
    </row>
    <row r="6761" spans="1:1">
      <c r="A6761" s="16" t="s">
        <v>189</v>
      </c>
    </row>
    <row r="6762" spans="1:1">
      <c r="A6762" s="63" t="s">
        <v>326</v>
      </c>
    </row>
    <row r="6763" spans="1:1">
      <c r="A6763" s="149" t="s">
        <v>327</v>
      </c>
    </row>
    <row r="6764" spans="1:1">
      <c r="A6764" s="16" t="s">
        <v>175</v>
      </c>
    </row>
    <row r="6765" spans="1:1">
      <c r="A6765" s="16" t="s">
        <v>68</v>
      </c>
    </row>
    <row r="6766" spans="1:1">
      <c r="A6766" s="16" t="s">
        <v>69</v>
      </c>
    </row>
    <row r="6767" spans="1:1">
      <c r="A6767" s="16" t="s">
        <v>189</v>
      </c>
    </row>
    <row r="6768" spans="1:1">
      <c r="A6768" s="63" t="s">
        <v>326</v>
      </c>
    </row>
    <row r="6769" spans="1:1">
      <c r="A6769" s="149" t="s">
        <v>327</v>
      </c>
    </row>
    <row r="6770" spans="1:1">
      <c r="A6770" s="16" t="s">
        <v>175</v>
      </c>
    </row>
    <row r="6771" spans="1:1">
      <c r="A6771" s="16" t="s">
        <v>68</v>
      </c>
    </row>
    <row r="6772" spans="1:1">
      <c r="A6772" s="16" t="s">
        <v>69</v>
      </c>
    </row>
    <row r="6773" spans="1:1">
      <c r="A6773" s="16" t="s">
        <v>189</v>
      </c>
    </row>
    <row r="6774" spans="1:1">
      <c r="A6774" s="63" t="s">
        <v>326</v>
      </c>
    </row>
    <row r="6775" spans="1:1">
      <c r="A6775" s="149" t="s">
        <v>327</v>
      </c>
    </row>
    <row r="6776" spans="1:1">
      <c r="A6776" s="16" t="s">
        <v>175</v>
      </c>
    </row>
    <row r="6777" spans="1:1">
      <c r="A6777" s="16" t="s">
        <v>68</v>
      </c>
    </row>
    <row r="6778" spans="1:1">
      <c r="A6778" s="16" t="s">
        <v>69</v>
      </c>
    </row>
    <row r="6779" spans="1:1">
      <c r="A6779" s="16" t="s">
        <v>189</v>
      </c>
    </row>
    <row r="6780" spans="1:1">
      <c r="A6780" s="63" t="s">
        <v>326</v>
      </c>
    </row>
    <row r="6781" spans="1:1">
      <c r="A6781" s="149" t="s">
        <v>327</v>
      </c>
    </row>
    <row r="6782" spans="1:1">
      <c r="A6782" s="16" t="s">
        <v>175</v>
      </c>
    </row>
    <row r="6783" spans="1:1">
      <c r="A6783" s="16" t="s">
        <v>68</v>
      </c>
    </row>
    <row r="6784" spans="1:1">
      <c r="A6784" s="16" t="s">
        <v>69</v>
      </c>
    </row>
    <row r="6785" spans="1:1">
      <c r="A6785" s="16" t="s">
        <v>189</v>
      </c>
    </row>
    <row r="6786" spans="1:1">
      <c r="A6786" s="63" t="s">
        <v>326</v>
      </c>
    </row>
    <row r="6787" spans="1:1">
      <c r="A6787" s="149" t="s">
        <v>327</v>
      </c>
    </row>
    <row r="6788" spans="1:1">
      <c r="A6788" s="16" t="s">
        <v>175</v>
      </c>
    </row>
    <row r="6789" spans="1:1">
      <c r="A6789" s="16" t="s">
        <v>68</v>
      </c>
    </row>
    <row r="6790" spans="1:1">
      <c r="A6790" s="16" t="s">
        <v>69</v>
      </c>
    </row>
    <row r="6791" spans="1:1">
      <c r="A6791" s="16" t="s">
        <v>189</v>
      </c>
    </row>
    <row r="6792" spans="1:1">
      <c r="A6792" s="63" t="s">
        <v>326</v>
      </c>
    </row>
    <row r="6793" spans="1:1">
      <c r="A6793" s="149" t="s">
        <v>327</v>
      </c>
    </row>
    <row r="6794" spans="1:1">
      <c r="A6794" s="16" t="s">
        <v>175</v>
      </c>
    </row>
    <row r="6795" spans="1:1">
      <c r="A6795" s="16" t="s">
        <v>68</v>
      </c>
    </row>
    <row r="6796" spans="1:1">
      <c r="A6796" s="16" t="s">
        <v>69</v>
      </c>
    </row>
    <row r="6797" spans="1:1">
      <c r="A6797" s="16" t="s">
        <v>189</v>
      </c>
    </row>
    <row r="6798" spans="1:1">
      <c r="A6798" s="63" t="s">
        <v>326</v>
      </c>
    </row>
    <row r="6799" spans="1:1">
      <c r="A6799" s="149" t="s">
        <v>327</v>
      </c>
    </row>
    <row r="6800" spans="1:1">
      <c r="A6800" s="16" t="s">
        <v>175</v>
      </c>
    </row>
    <row r="6801" spans="1:1">
      <c r="A6801" s="16" t="s">
        <v>68</v>
      </c>
    </row>
    <row r="6802" spans="1:1">
      <c r="A6802" s="16" t="s">
        <v>69</v>
      </c>
    </row>
    <row r="6803" spans="1:1">
      <c r="A6803" s="16" t="s">
        <v>189</v>
      </c>
    </row>
    <row r="6804" spans="1:1">
      <c r="A6804" s="63" t="s">
        <v>326</v>
      </c>
    </row>
    <row r="6805" spans="1:1">
      <c r="A6805" s="149" t="s">
        <v>327</v>
      </c>
    </row>
    <row r="6806" spans="1:1">
      <c r="A6806" s="16" t="s">
        <v>175</v>
      </c>
    </row>
    <row r="6807" spans="1:1">
      <c r="A6807" s="16" t="s">
        <v>68</v>
      </c>
    </row>
    <row r="6808" spans="1:1">
      <c r="A6808" s="16" t="s">
        <v>69</v>
      </c>
    </row>
    <row r="6809" spans="1:1">
      <c r="A6809" s="16" t="s">
        <v>189</v>
      </c>
    </row>
    <row r="6810" spans="1:1">
      <c r="A6810" s="63" t="s">
        <v>326</v>
      </c>
    </row>
    <row r="6811" spans="1:1">
      <c r="A6811" s="149" t="s">
        <v>327</v>
      </c>
    </row>
    <row r="6812" spans="1:1">
      <c r="A6812" s="16" t="s">
        <v>175</v>
      </c>
    </row>
    <row r="6813" spans="1:1">
      <c r="A6813" s="16" t="s">
        <v>68</v>
      </c>
    </row>
    <row r="6814" spans="1:1">
      <c r="A6814" s="16" t="s">
        <v>69</v>
      </c>
    </row>
    <row r="6815" spans="1:1">
      <c r="A6815" s="16" t="s">
        <v>189</v>
      </c>
    </row>
    <row r="6816" spans="1:1">
      <c r="A6816" s="63" t="s">
        <v>326</v>
      </c>
    </row>
    <row r="6817" spans="1:1">
      <c r="A6817" s="149" t="s">
        <v>327</v>
      </c>
    </row>
    <row r="6818" spans="1:1">
      <c r="A6818" s="16" t="s">
        <v>175</v>
      </c>
    </row>
    <row r="6819" spans="1:1">
      <c r="A6819" s="16" t="s">
        <v>68</v>
      </c>
    </row>
    <row r="6820" spans="1:1">
      <c r="A6820" s="16" t="s">
        <v>69</v>
      </c>
    </row>
    <row r="6821" spans="1:1">
      <c r="A6821" s="16" t="s">
        <v>189</v>
      </c>
    </row>
    <row r="6822" spans="1:1">
      <c r="A6822" s="63" t="s">
        <v>326</v>
      </c>
    </row>
    <row r="6823" spans="1:1">
      <c r="A6823" s="149" t="s">
        <v>327</v>
      </c>
    </row>
    <row r="6824" spans="1:1">
      <c r="A6824" s="16" t="s">
        <v>175</v>
      </c>
    </row>
    <row r="6825" spans="1:1">
      <c r="A6825" s="16" t="s">
        <v>68</v>
      </c>
    </row>
    <row r="6826" spans="1:1">
      <c r="A6826" s="16" t="s">
        <v>69</v>
      </c>
    </row>
    <row r="6827" spans="1:1">
      <c r="A6827" s="16" t="s">
        <v>189</v>
      </c>
    </row>
    <row r="6828" spans="1:1">
      <c r="A6828" s="63" t="s">
        <v>326</v>
      </c>
    </row>
    <row r="6829" spans="1:1">
      <c r="A6829" s="149" t="s">
        <v>327</v>
      </c>
    </row>
    <row r="6830" spans="1:1">
      <c r="A6830" s="16" t="s">
        <v>175</v>
      </c>
    </row>
    <row r="6831" spans="1:1">
      <c r="A6831" s="16" t="s">
        <v>68</v>
      </c>
    </row>
    <row r="6832" spans="1:1">
      <c r="A6832" s="16" t="s">
        <v>69</v>
      </c>
    </row>
    <row r="6833" spans="1:1">
      <c r="A6833" s="16" t="s">
        <v>189</v>
      </c>
    </row>
    <row r="6834" spans="1:1">
      <c r="A6834" s="63" t="s">
        <v>326</v>
      </c>
    </row>
    <row r="6835" spans="1:1">
      <c r="A6835" s="149" t="s">
        <v>327</v>
      </c>
    </row>
    <row r="6836" spans="1:1">
      <c r="A6836" s="16" t="s">
        <v>175</v>
      </c>
    </row>
    <row r="6837" spans="1:1">
      <c r="A6837" s="16" t="s">
        <v>68</v>
      </c>
    </row>
    <row r="6838" spans="1:1">
      <c r="A6838" s="16" t="s">
        <v>69</v>
      </c>
    </row>
    <row r="6839" spans="1:1">
      <c r="A6839" s="16" t="s">
        <v>189</v>
      </c>
    </row>
    <row r="6840" spans="1:1">
      <c r="A6840" s="63" t="s">
        <v>326</v>
      </c>
    </row>
    <row r="6841" spans="1:1">
      <c r="A6841" s="149" t="s">
        <v>327</v>
      </c>
    </row>
    <row r="6842" spans="1:1">
      <c r="A6842" s="16" t="s">
        <v>175</v>
      </c>
    </row>
    <row r="6843" spans="1:1">
      <c r="A6843" s="16" t="s">
        <v>68</v>
      </c>
    </row>
    <row r="6844" spans="1:1">
      <c r="A6844" s="16" t="s">
        <v>69</v>
      </c>
    </row>
    <row r="6845" spans="1:1">
      <c r="A6845" s="16" t="s">
        <v>189</v>
      </c>
    </row>
    <row r="6846" spans="1:1">
      <c r="A6846" s="63" t="s">
        <v>326</v>
      </c>
    </row>
    <row r="6847" spans="1:1">
      <c r="A6847" s="149" t="s">
        <v>327</v>
      </c>
    </row>
    <row r="6848" spans="1:1">
      <c r="A6848" s="16" t="s">
        <v>175</v>
      </c>
    </row>
    <row r="6849" spans="1:1">
      <c r="A6849" s="16" t="s">
        <v>68</v>
      </c>
    </row>
    <row r="6850" spans="1:1">
      <c r="A6850" s="16" t="s">
        <v>69</v>
      </c>
    </row>
    <row r="6851" spans="1:1">
      <c r="A6851" s="16" t="s">
        <v>189</v>
      </c>
    </row>
    <row r="6852" spans="1:1">
      <c r="A6852" s="63" t="s">
        <v>326</v>
      </c>
    </row>
    <row r="6853" spans="1:1">
      <c r="A6853" s="149" t="s">
        <v>327</v>
      </c>
    </row>
    <row r="6854" spans="1:1">
      <c r="A6854" s="16" t="s">
        <v>175</v>
      </c>
    </row>
    <row r="6855" spans="1:1">
      <c r="A6855" s="16" t="s">
        <v>68</v>
      </c>
    </row>
    <row r="6856" spans="1:1">
      <c r="A6856" s="16" t="s">
        <v>69</v>
      </c>
    </row>
    <row r="6857" spans="1:1">
      <c r="A6857" s="16" t="s">
        <v>189</v>
      </c>
    </row>
    <row r="6858" spans="1:1">
      <c r="A6858" s="63" t="s">
        <v>326</v>
      </c>
    </row>
    <row r="6859" spans="1:1">
      <c r="A6859" s="149" t="s">
        <v>327</v>
      </c>
    </row>
    <row r="6860" spans="1:1">
      <c r="A6860" s="16" t="s">
        <v>175</v>
      </c>
    </row>
    <row r="6861" spans="1:1">
      <c r="A6861" s="16" t="s">
        <v>68</v>
      </c>
    </row>
    <row r="6862" spans="1:1">
      <c r="A6862" s="16" t="s">
        <v>69</v>
      </c>
    </row>
    <row r="6863" spans="1:1">
      <c r="A6863" s="16" t="s">
        <v>189</v>
      </c>
    </row>
    <row r="6864" spans="1:1">
      <c r="A6864" s="63" t="s">
        <v>326</v>
      </c>
    </row>
    <row r="6865" spans="1:1">
      <c r="A6865" s="149" t="s">
        <v>327</v>
      </c>
    </row>
    <row r="6866" spans="1:1">
      <c r="A6866" s="16" t="s">
        <v>175</v>
      </c>
    </row>
    <row r="6867" spans="1:1">
      <c r="A6867" s="16" t="s">
        <v>68</v>
      </c>
    </row>
    <row r="6868" spans="1:1">
      <c r="A6868" s="16" t="s">
        <v>69</v>
      </c>
    </row>
    <row r="6869" spans="1:1">
      <c r="A6869" s="16" t="s">
        <v>189</v>
      </c>
    </row>
    <row r="6870" spans="1:1">
      <c r="A6870" s="63" t="s">
        <v>326</v>
      </c>
    </row>
    <row r="6871" spans="1:1">
      <c r="A6871" s="149" t="s">
        <v>327</v>
      </c>
    </row>
    <row r="6872" spans="1:1">
      <c r="A6872" s="16" t="s">
        <v>175</v>
      </c>
    </row>
    <row r="6873" spans="1:1">
      <c r="A6873" s="16" t="s">
        <v>68</v>
      </c>
    </row>
    <row r="6874" spans="1:1">
      <c r="A6874" s="16" t="s">
        <v>69</v>
      </c>
    </row>
    <row r="6875" spans="1:1">
      <c r="A6875" s="16" t="s">
        <v>189</v>
      </c>
    </row>
    <row r="6876" spans="1:1">
      <c r="A6876" s="63" t="s">
        <v>326</v>
      </c>
    </row>
    <row r="6877" spans="1:1">
      <c r="A6877" s="149" t="s">
        <v>327</v>
      </c>
    </row>
    <row r="6878" spans="1:1">
      <c r="A6878" s="16" t="s">
        <v>175</v>
      </c>
    </row>
    <row r="6879" spans="1:1">
      <c r="A6879" s="16" t="s">
        <v>68</v>
      </c>
    </row>
    <row r="6880" spans="1:1">
      <c r="A6880" s="16" t="s">
        <v>69</v>
      </c>
    </row>
    <row r="6881" spans="1:1">
      <c r="A6881" s="16" t="s">
        <v>189</v>
      </c>
    </row>
    <row r="6882" spans="1:1">
      <c r="A6882" s="63" t="s">
        <v>326</v>
      </c>
    </row>
    <row r="6883" spans="1:1">
      <c r="A6883" s="149" t="s">
        <v>327</v>
      </c>
    </row>
    <row r="6884" spans="1:1">
      <c r="A6884" s="16" t="s">
        <v>175</v>
      </c>
    </row>
    <row r="6885" spans="1:1">
      <c r="A6885" s="16" t="s">
        <v>68</v>
      </c>
    </row>
    <row r="6886" spans="1:1">
      <c r="A6886" s="16" t="s">
        <v>69</v>
      </c>
    </row>
    <row r="6887" spans="1:1">
      <c r="A6887" s="16" t="s">
        <v>189</v>
      </c>
    </row>
    <row r="6888" spans="1:1">
      <c r="A6888" s="63" t="s">
        <v>326</v>
      </c>
    </row>
    <row r="6889" spans="1:1">
      <c r="A6889" s="149" t="s">
        <v>327</v>
      </c>
    </row>
    <row r="6890" spans="1:1">
      <c r="A6890" s="16" t="s">
        <v>175</v>
      </c>
    </row>
    <row r="6891" spans="1:1">
      <c r="A6891" s="16" t="s">
        <v>68</v>
      </c>
    </row>
    <row r="6892" spans="1:1">
      <c r="A6892" s="16" t="s">
        <v>69</v>
      </c>
    </row>
    <row r="6893" spans="1:1">
      <c r="A6893" s="16" t="s">
        <v>189</v>
      </c>
    </row>
    <row r="6894" spans="1:1">
      <c r="A6894" s="63" t="s">
        <v>326</v>
      </c>
    </row>
    <row r="6895" spans="1:1">
      <c r="A6895" s="149" t="s">
        <v>327</v>
      </c>
    </row>
    <row r="6896" spans="1:1">
      <c r="A6896" s="16" t="s">
        <v>175</v>
      </c>
    </row>
    <row r="6897" spans="1:1">
      <c r="A6897" s="16" t="s">
        <v>68</v>
      </c>
    </row>
    <row r="6898" spans="1:1">
      <c r="A6898" s="16" t="s">
        <v>69</v>
      </c>
    </row>
    <row r="6899" spans="1:1">
      <c r="A6899" s="16" t="s">
        <v>189</v>
      </c>
    </row>
    <row r="6900" spans="1:1">
      <c r="A6900" s="63" t="s">
        <v>326</v>
      </c>
    </row>
    <row r="6901" spans="1:1">
      <c r="A6901" s="149" t="s">
        <v>327</v>
      </c>
    </row>
    <row r="6902" spans="1:1">
      <c r="A6902" s="16" t="s">
        <v>175</v>
      </c>
    </row>
    <row r="6903" spans="1:1">
      <c r="A6903" s="16" t="s">
        <v>68</v>
      </c>
    </row>
    <row r="6904" spans="1:1">
      <c r="A6904" s="16" t="s">
        <v>69</v>
      </c>
    </row>
    <row r="6905" spans="1:1">
      <c r="A6905" s="16" t="s">
        <v>189</v>
      </c>
    </row>
    <row r="6906" spans="1:1">
      <c r="A6906" s="63" t="s">
        <v>326</v>
      </c>
    </row>
    <row r="6907" spans="1:1">
      <c r="A6907" s="149" t="s">
        <v>327</v>
      </c>
    </row>
    <row r="6908" spans="1:1">
      <c r="A6908" s="16" t="s">
        <v>175</v>
      </c>
    </row>
    <row r="6909" spans="1:1">
      <c r="A6909" s="16" t="s">
        <v>68</v>
      </c>
    </row>
    <row r="6910" spans="1:1">
      <c r="A6910" s="16" t="s">
        <v>69</v>
      </c>
    </row>
    <row r="6911" spans="1:1">
      <c r="A6911" s="16" t="s">
        <v>189</v>
      </c>
    </row>
    <row r="6912" spans="1:1">
      <c r="A6912" s="63" t="s">
        <v>326</v>
      </c>
    </row>
    <row r="6913" spans="1:1">
      <c r="A6913" s="149" t="s">
        <v>327</v>
      </c>
    </row>
    <row r="6914" spans="1:1">
      <c r="A6914" s="16" t="s">
        <v>175</v>
      </c>
    </row>
    <row r="6915" spans="1:1">
      <c r="A6915" s="16" t="s">
        <v>68</v>
      </c>
    </row>
    <row r="6916" spans="1:1">
      <c r="A6916" s="16" t="s">
        <v>69</v>
      </c>
    </row>
    <row r="6917" spans="1:1">
      <c r="A6917" s="16" t="s">
        <v>189</v>
      </c>
    </row>
    <row r="6918" spans="1:1">
      <c r="A6918" s="63" t="s">
        <v>326</v>
      </c>
    </row>
    <row r="6919" spans="1:1">
      <c r="A6919" s="149" t="s">
        <v>327</v>
      </c>
    </row>
    <row r="6920" spans="1:1">
      <c r="A6920" s="16" t="s">
        <v>175</v>
      </c>
    </row>
    <row r="6921" spans="1:1">
      <c r="A6921" s="16" t="s">
        <v>68</v>
      </c>
    </row>
    <row r="6922" spans="1:1">
      <c r="A6922" s="16" t="s">
        <v>69</v>
      </c>
    </row>
    <row r="6923" spans="1:1">
      <c r="A6923" s="16" t="s">
        <v>189</v>
      </c>
    </row>
    <row r="6924" spans="1:1">
      <c r="A6924" s="63" t="s">
        <v>326</v>
      </c>
    </row>
    <row r="6925" spans="1:1">
      <c r="A6925" s="149" t="s">
        <v>327</v>
      </c>
    </row>
    <row r="6926" spans="1:1">
      <c r="A6926" s="16" t="s">
        <v>175</v>
      </c>
    </row>
    <row r="6927" spans="1:1">
      <c r="A6927" s="16" t="s">
        <v>68</v>
      </c>
    </row>
    <row r="6928" spans="1:1">
      <c r="A6928" s="16" t="s">
        <v>69</v>
      </c>
    </row>
    <row r="6929" spans="1:1">
      <c r="A6929" s="16" t="s">
        <v>189</v>
      </c>
    </row>
    <row r="6930" spans="1:1">
      <c r="A6930" s="63" t="s">
        <v>326</v>
      </c>
    </row>
    <row r="6931" spans="1:1">
      <c r="A6931" s="149" t="s">
        <v>327</v>
      </c>
    </row>
    <row r="6932" spans="1:1">
      <c r="A6932" s="16" t="s">
        <v>175</v>
      </c>
    </row>
    <row r="6933" spans="1:1">
      <c r="A6933" s="16" t="s">
        <v>68</v>
      </c>
    </row>
    <row r="6934" spans="1:1">
      <c r="A6934" s="16" t="s">
        <v>69</v>
      </c>
    </row>
    <row r="6935" spans="1:1">
      <c r="A6935" s="16" t="s">
        <v>189</v>
      </c>
    </row>
    <row r="6936" spans="1:1">
      <c r="A6936" s="63" t="s">
        <v>326</v>
      </c>
    </row>
    <row r="6937" spans="1:1">
      <c r="A6937" s="149" t="s">
        <v>327</v>
      </c>
    </row>
    <row r="6938" spans="1:1">
      <c r="A6938" s="16" t="s">
        <v>175</v>
      </c>
    </row>
    <row r="6939" spans="1:1">
      <c r="A6939" s="16" t="s">
        <v>68</v>
      </c>
    </row>
    <row r="6940" spans="1:1">
      <c r="A6940" s="16" t="s">
        <v>69</v>
      </c>
    </row>
    <row r="6941" spans="1:1">
      <c r="A6941" s="16" t="s">
        <v>189</v>
      </c>
    </row>
    <row r="6942" spans="1:1">
      <c r="A6942" s="63" t="s">
        <v>326</v>
      </c>
    </row>
    <row r="6943" spans="1:1">
      <c r="A6943" s="149" t="s">
        <v>327</v>
      </c>
    </row>
    <row r="6944" spans="1:1">
      <c r="A6944" s="16" t="s">
        <v>175</v>
      </c>
    </row>
    <row r="6945" spans="1:1">
      <c r="A6945" s="16" t="s">
        <v>68</v>
      </c>
    </row>
    <row r="6946" spans="1:1">
      <c r="A6946" s="16" t="s">
        <v>69</v>
      </c>
    </row>
    <row r="6947" spans="1:1">
      <c r="A6947" s="16" t="s">
        <v>189</v>
      </c>
    </row>
    <row r="6948" spans="1:1">
      <c r="A6948" s="63" t="s">
        <v>326</v>
      </c>
    </row>
    <row r="6949" spans="1:1">
      <c r="A6949" s="149" t="s">
        <v>327</v>
      </c>
    </row>
    <row r="6950" spans="1:1">
      <c r="A6950" s="16" t="s">
        <v>175</v>
      </c>
    </row>
    <row r="6951" spans="1:1">
      <c r="A6951" s="16" t="s">
        <v>68</v>
      </c>
    </row>
    <row r="6952" spans="1:1">
      <c r="A6952" s="16" t="s">
        <v>69</v>
      </c>
    </row>
    <row r="6953" spans="1:1">
      <c r="A6953" s="16" t="s">
        <v>189</v>
      </c>
    </row>
    <row r="6954" spans="1:1">
      <c r="A6954" s="63" t="s">
        <v>326</v>
      </c>
    </row>
    <row r="6955" spans="1:1">
      <c r="A6955" s="149" t="s">
        <v>327</v>
      </c>
    </row>
    <row r="6956" spans="1:1">
      <c r="A6956" s="16" t="s">
        <v>175</v>
      </c>
    </row>
    <row r="6957" spans="1:1">
      <c r="A6957" s="16" t="s">
        <v>68</v>
      </c>
    </row>
    <row r="6958" spans="1:1">
      <c r="A6958" s="16" t="s">
        <v>69</v>
      </c>
    </row>
    <row r="6959" spans="1:1">
      <c r="A6959" s="16" t="s">
        <v>189</v>
      </c>
    </row>
    <row r="6960" spans="1:1">
      <c r="A6960" s="63" t="s">
        <v>326</v>
      </c>
    </row>
    <row r="6961" spans="1:1">
      <c r="A6961" s="149" t="s">
        <v>327</v>
      </c>
    </row>
    <row r="6962" spans="1:1">
      <c r="A6962" s="16" t="s">
        <v>175</v>
      </c>
    </row>
    <row r="6963" spans="1:1">
      <c r="A6963" s="16" t="s">
        <v>68</v>
      </c>
    </row>
    <row r="6964" spans="1:1">
      <c r="A6964" s="16" t="s">
        <v>69</v>
      </c>
    </row>
    <row r="6965" spans="1:1">
      <c r="A6965" s="16" t="s">
        <v>189</v>
      </c>
    </row>
    <row r="6966" spans="1:1">
      <c r="A6966" s="63" t="s">
        <v>326</v>
      </c>
    </row>
    <row r="6967" spans="1:1">
      <c r="A6967" s="149" t="s">
        <v>327</v>
      </c>
    </row>
    <row r="6968" spans="1:1">
      <c r="A6968" s="16" t="s">
        <v>175</v>
      </c>
    </row>
    <row r="6969" spans="1:1">
      <c r="A6969" s="16" t="s">
        <v>68</v>
      </c>
    </row>
    <row r="6970" spans="1:1">
      <c r="A6970" s="16" t="s">
        <v>69</v>
      </c>
    </row>
    <row r="6971" spans="1:1">
      <c r="A6971" s="16" t="s">
        <v>189</v>
      </c>
    </row>
    <row r="6972" spans="1:1">
      <c r="A6972" s="63" t="s">
        <v>326</v>
      </c>
    </row>
    <row r="6973" spans="1:1">
      <c r="A6973" s="149" t="s">
        <v>327</v>
      </c>
    </row>
    <row r="6974" spans="1:1">
      <c r="A6974" s="16" t="s">
        <v>175</v>
      </c>
    </row>
    <row r="6975" spans="1:1">
      <c r="A6975" s="16" t="s">
        <v>68</v>
      </c>
    </row>
    <row r="6976" spans="1:1">
      <c r="A6976" s="16" t="s">
        <v>69</v>
      </c>
    </row>
    <row r="6977" spans="1:1">
      <c r="A6977" s="16" t="s">
        <v>189</v>
      </c>
    </row>
    <row r="6978" spans="1:1">
      <c r="A6978" s="63" t="s">
        <v>326</v>
      </c>
    </row>
    <row r="6979" spans="1:1">
      <c r="A6979" s="149" t="s">
        <v>327</v>
      </c>
    </row>
    <row r="6980" spans="1:1">
      <c r="A6980" s="16" t="s">
        <v>175</v>
      </c>
    </row>
    <row r="6981" spans="1:1">
      <c r="A6981" s="16" t="s">
        <v>68</v>
      </c>
    </row>
    <row r="6982" spans="1:1">
      <c r="A6982" s="16" t="s">
        <v>69</v>
      </c>
    </row>
    <row r="6983" spans="1:1">
      <c r="A6983" s="16" t="s">
        <v>189</v>
      </c>
    </row>
    <row r="6984" spans="1:1">
      <c r="A6984" s="63" t="s">
        <v>326</v>
      </c>
    </row>
    <row r="6985" spans="1:1">
      <c r="A6985" s="149" t="s">
        <v>327</v>
      </c>
    </row>
    <row r="6986" spans="1:1">
      <c r="A6986" s="16" t="s">
        <v>175</v>
      </c>
    </row>
    <row r="6987" spans="1:1">
      <c r="A6987" s="16" t="s">
        <v>68</v>
      </c>
    </row>
    <row r="6988" spans="1:1">
      <c r="A6988" s="16" t="s">
        <v>69</v>
      </c>
    </row>
    <row r="6989" spans="1:1">
      <c r="A6989" s="16" t="s">
        <v>189</v>
      </c>
    </row>
    <row r="6990" spans="1:1">
      <c r="A6990" s="63" t="s">
        <v>326</v>
      </c>
    </row>
    <row r="6991" spans="1:1">
      <c r="A6991" s="149" t="s">
        <v>327</v>
      </c>
    </row>
    <row r="6992" spans="1:1">
      <c r="A6992" s="16" t="s">
        <v>175</v>
      </c>
    </row>
    <row r="6993" spans="1:1">
      <c r="A6993" s="16" t="s">
        <v>68</v>
      </c>
    </row>
    <row r="6994" spans="1:1">
      <c r="A6994" s="16" t="s">
        <v>69</v>
      </c>
    </row>
    <row r="6995" spans="1:1">
      <c r="A6995" s="16" t="s">
        <v>189</v>
      </c>
    </row>
    <row r="6996" spans="1:1">
      <c r="A6996" s="63" t="s">
        <v>326</v>
      </c>
    </row>
    <row r="6997" spans="1:1">
      <c r="A6997" s="149" t="s">
        <v>327</v>
      </c>
    </row>
    <row r="6998" spans="1:1">
      <c r="A6998" s="16" t="s">
        <v>175</v>
      </c>
    </row>
    <row r="6999" spans="1:1">
      <c r="A6999" s="16" t="s">
        <v>68</v>
      </c>
    </row>
    <row r="7000" spans="1:1">
      <c r="A7000" s="16" t="s">
        <v>69</v>
      </c>
    </row>
    <row r="7001" spans="1:1">
      <c r="A7001" s="16" t="s">
        <v>189</v>
      </c>
    </row>
    <row r="7002" spans="1:1">
      <c r="A7002" s="63" t="s">
        <v>326</v>
      </c>
    </row>
    <row r="7003" spans="1:1">
      <c r="A7003" s="149" t="s">
        <v>327</v>
      </c>
    </row>
    <row r="7004" spans="1:1">
      <c r="A7004" s="16" t="s">
        <v>175</v>
      </c>
    </row>
    <row r="7005" spans="1:1">
      <c r="A7005" s="16" t="s">
        <v>68</v>
      </c>
    </row>
    <row r="7006" spans="1:1">
      <c r="A7006" s="16" t="s">
        <v>69</v>
      </c>
    </row>
    <row r="7007" spans="1:1">
      <c r="A7007" s="16" t="s">
        <v>189</v>
      </c>
    </row>
    <row r="7008" spans="1:1">
      <c r="A7008" s="63" t="s">
        <v>326</v>
      </c>
    </row>
    <row r="7009" spans="1:1">
      <c r="A7009" s="149" t="s">
        <v>327</v>
      </c>
    </row>
    <row r="7010" spans="1:1">
      <c r="A7010" s="16" t="s">
        <v>175</v>
      </c>
    </row>
    <row r="7011" spans="1:1">
      <c r="A7011" s="16" t="s">
        <v>68</v>
      </c>
    </row>
    <row r="7012" spans="1:1">
      <c r="A7012" s="16" t="s">
        <v>69</v>
      </c>
    </row>
    <row r="7013" spans="1:1">
      <c r="A7013" s="16" t="s">
        <v>189</v>
      </c>
    </row>
    <row r="7014" spans="1:1">
      <c r="A7014" s="63" t="s">
        <v>326</v>
      </c>
    </row>
    <row r="7015" spans="1:1">
      <c r="A7015" s="149" t="s">
        <v>327</v>
      </c>
    </row>
    <row r="7016" spans="1:1">
      <c r="A7016" s="16" t="s">
        <v>175</v>
      </c>
    </row>
    <row r="7017" spans="1:1">
      <c r="A7017" s="16" t="s">
        <v>68</v>
      </c>
    </row>
    <row r="7018" spans="1:1">
      <c r="A7018" s="16" t="s">
        <v>69</v>
      </c>
    </row>
    <row r="7019" spans="1:1">
      <c r="A7019" s="16" t="s">
        <v>189</v>
      </c>
    </row>
    <row r="7020" spans="1:1">
      <c r="A7020" s="63" t="s">
        <v>326</v>
      </c>
    </row>
    <row r="7021" spans="1:1">
      <c r="A7021" s="149" t="s">
        <v>327</v>
      </c>
    </row>
    <row r="7022" spans="1:1">
      <c r="A7022" s="16" t="s">
        <v>175</v>
      </c>
    </row>
    <row r="7023" spans="1:1">
      <c r="A7023" s="16" t="s">
        <v>68</v>
      </c>
    </row>
    <row r="7024" spans="1:1">
      <c r="A7024" s="16" t="s">
        <v>69</v>
      </c>
    </row>
    <row r="7025" spans="1:1">
      <c r="A7025" s="16" t="s">
        <v>189</v>
      </c>
    </row>
    <row r="7026" spans="1:1">
      <c r="A7026" s="63" t="s">
        <v>326</v>
      </c>
    </row>
    <row r="7027" spans="1:1">
      <c r="A7027" s="149" t="s">
        <v>327</v>
      </c>
    </row>
    <row r="7028" spans="1:1">
      <c r="A7028" s="16" t="s">
        <v>175</v>
      </c>
    </row>
    <row r="7029" spans="1:1">
      <c r="A7029" s="16" t="s">
        <v>68</v>
      </c>
    </row>
    <row r="7030" spans="1:1">
      <c r="A7030" s="16" t="s">
        <v>69</v>
      </c>
    </row>
    <row r="7031" spans="1:1">
      <c r="A7031" s="16" t="s">
        <v>189</v>
      </c>
    </row>
    <row r="7032" spans="1:1">
      <c r="A7032" s="63" t="s">
        <v>326</v>
      </c>
    </row>
    <row r="7033" spans="1:1">
      <c r="A7033" s="149" t="s">
        <v>327</v>
      </c>
    </row>
    <row r="7034" spans="1:1">
      <c r="A7034" s="16" t="s">
        <v>175</v>
      </c>
    </row>
    <row r="7035" spans="1:1">
      <c r="A7035" s="16" t="s">
        <v>68</v>
      </c>
    </row>
    <row r="7036" spans="1:1">
      <c r="A7036" s="16" t="s">
        <v>69</v>
      </c>
    </row>
    <row r="7037" spans="1:1">
      <c r="A7037" s="16" t="s">
        <v>189</v>
      </c>
    </row>
    <row r="7038" spans="1:1">
      <c r="A7038" s="63" t="s">
        <v>326</v>
      </c>
    </row>
    <row r="7039" spans="1:1">
      <c r="A7039" s="149" t="s">
        <v>327</v>
      </c>
    </row>
    <row r="7040" spans="1:1">
      <c r="A7040" s="16" t="s">
        <v>175</v>
      </c>
    </row>
    <row r="7041" spans="1:1">
      <c r="A7041" s="16" t="s">
        <v>68</v>
      </c>
    </row>
    <row r="7042" spans="1:1">
      <c r="A7042" s="16" t="s">
        <v>69</v>
      </c>
    </row>
    <row r="7043" spans="1:1">
      <c r="A7043" s="16" t="s">
        <v>189</v>
      </c>
    </row>
    <row r="7044" spans="1:1">
      <c r="A7044" s="63" t="s">
        <v>326</v>
      </c>
    </row>
    <row r="7045" spans="1:1">
      <c r="A7045" s="149" t="s">
        <v>327</v>
      </c>
    </row>
    <row r="7046" spans="1:1">
      <c r="A7046" s="16" t="s">
        <v>175</v>
      </c>
    </row>
    <row r="7047" spans="1:1">
      <c r="A7047" s="16" t="s">
        <v>68</v>
      </c>
    </row>
    <row r="7048" spans="1:1">
      <c r="A7048" s="16" t="s">
        <v>69</v>
      </c>
    </row>
    <row r="7049" spans="1:1">
      <c r="A7049" s="16" t="s">
        <v>189</v>
      </c>
    </row>
    <row r="7050" spans="1:1">
      <c r="A7050" s="63" t="s">
        <v>326</v>
      </c>
    </row>
    <row r="7051" spans="1:1">
      <c r="A7051" s="149" t="s">
        <v>327</v>
      </c>
    </row>
    <row r="7052" spans="1:1">
      <c r="A7052" s="16" t="s">
        <v>175</v>
      </c>
    </row>
    <row r="7053" spans="1:1">
      <c r="A7053" s="16" t="s">
        <v>68</v>
      </c>
    </row>
    <row r="7054" spans="1:1">
      <c r="A7054" s="16" t="s">
        <v>69</v>
      </c>
    </row>
    <row r="7055" spans="1:1">
      <c r="A7055" s="16" t="s">
        <v>189</v>
      </c>
    </row>
    <row r="7056" spans="1:1">
      <c r="A7056" s="63" t="s">
        <v>326</v>
      </c>
    </row>
    <row r="7057" spans="1:1">
      <c r="A7057" s="149" t="s">
        <v>327</v>
      </c>
    </row>
    <row r="7058" spans="1:1">
      <c r="A7058" s="16" t="s">
        <v>175</v>
      </c>
    </row>
    <row r="7059" spans="1:1">
      <c r="A7059" s="16" t="s">
        <v>68</v>
      </c>
    </row>
    <row r="7060" spans="1:1">
      <c r="A7060" s="16" t="s">
        <v>69</v>
      </c>
    </row>
    <row r="7061" spans="1:1">
      <c r="A7061" s="16" t="s">
        <v>189</v>
      </c>
    </row>
    <row r="7062" spans="1:1">
      <c r="A7062" s="63" t="s">
        <v>326</v>
      </c>
    </row>
    <row r="7063" spans="1:1">
      <c r="A7063" s="149" t="s">
        <v>327</v>
      </c>
    </row>
    <row r="7064" spans="1:1">
      <c r="A7064" s="16" t="s">
        <v>175</v>
      </c>
    </row>
    <row r="7065" spans="1:1">
      <c r="A7065" s="16" t="s">
        <v>68</v>
      </c>
    </row>
    <row r="7066" spans="1:1">
      <c r="A7066" s="16" t="s">
        <v>69</v>
      </c>
    </row>
    <row r="7067" spans="1:1">
      <c r="A7067" s="16" t="s">
        <v>189</v>
      </c>
    </row>
    <row r="7068" spans="1:1">
      <c r="A7068" s="63" t="s">
        <v>326</v>
      </c>
    </row>
    <row r="7069" spans="1:1">
      <c r="A7069" s="149" t="s">
        <v>327</v>
      </c>
    </row>
    <row r="7070" spans="1:1">
      <c r="A7070" s="16" t="s">
        <v>175</v>
      </c>
    </row>
    <row r="7071" spans="1:1">
      <c r="A7071" s="16" t="s">
        <v>68</v>
      </c>
    </row>
    <row r="7072" spans="1:1">
      <c r="A7072" s="16" t="s">
        <v>69</v>
      </c>
    </row>
    <row r="7073" spans="1:1">
      <c r="A7073" s="16" t="s">
        <v>189</v>
      </c>
    </row>
    <row r="7074" spans="1:1">
      <c r="A7074" s="63" t="s">
        <v>326</v>
      </c>
    </row>
    <row r="7075" spans="1:1">
      <c r="A7075" s="149" t="s">
        <v>327</v>
      </c>
    </row>
    <row r="7076" spans="1:1">
      <c r="A7076" s="16" t="s">
        <v>175</v>
      </c>
    </row>
    <row r="7077" spans="1:1">
      <c r="A7077" s="16" t="s">
        <v>68</v>
      </c>
    </row>
    <row r="7078" spans="1:1">
      <c r="A7078" s="16" t="s">
        <v>69</v>
      </c>
    </row>
    <row r="7079" spans="1:1">
      <c r="A7079" s="16" t="s">
        <v>189</v>
      </c>
    </row>
    <row r="7080" spans="1:1">
      <c r="A7080" s="63" t="s">
        <v>326</v>
      </c>
    </row>
    <row r="7081" spans="1:1">
      <c r="A7081" s="149" t="s">
        <v>327</v>
      </c>
    </row>
    <row r="7082" spans="1:1">
      <c r="A7082" s="16" t="s">
        <v>175</v>
      </c>
    </row>
    <row r="7083" spans="1:1">
      <c r="A7083" s="16" t="s">
        <v>68</v>
      </c>
    </row>
    <row r="7084" spans="1:1">
      <c r="A7084" s="16" t="s">
        <v>69</v>
      </c>
    </row>
    <row r="7085" spans="1:1">
      <c r="A7085" s="16" t="s">
        <v>189</v>
      </c>
    </row>
    <row r="7086" spans="1:1">
      <c r="A7086" s="63" t="s">
        <v>326</v>
      </c>
    </row>
    <row r="7087" spans="1:1">
      <c r="A7087" s="149" t="s">
        <v>327</v>
      </c>
    </row>
    <row r="7088" spans="1:1">
      <c r="A7088" s="16" t="s">
        <v>175</v>
      </c>
    </row>
    <row r="7089" spans="1:1">
      <c r="A7089" s="16" t="s">
        <v>68</v>
      </c>
    </row>
    <row r="7090" spans="1:1">
      <c r="A7090" s="16" t="s">
        <v>69</v>
      </c>
    </row>
    <row r="7091" spans="1:1">
      <c r="A7091" s="16" t="s">
        <v>189</v>
      </c>
    </row>
    <row r="7092" spans="1:1">
      <c r="A7092" s="63" t="s">
        <v>326</v>
      </c>
    </row>
    <row r="7093" spans="1:1">
      <c r="A7093" s="149" t="s">
        <v>327</v>
      </c>
    </row>
    <row r="7094" spans="1:1">
      <c r="A7094" s="16" t="s">
        <v>175</v>
      </c>
    </row>
    <row r="7095" spans="1:1">
      <c r="A7095" s="16" t="s">
        <v>68</v>
      </c>
    </row>
    <row r="7096" spans="1:1">
      <c r="A7096" s="16" t="s">
        <v>69</v>
      </c>
    </row>
    <row r="7097" spans="1:1">
      <c r="A7097" s="16" t="s">
        <v>189</v>
      </c>
    </row>
    <row r="7098" spans="1:1">
      <c r="A7098" s="63" t="s">
        <v>326</v>
      </c>
    </row>
    <row r="7099" spans="1:1">
      <c r="A7099" s="149" t="s">
        <v>327</v>
      </c>
    </row>
    <row r="7100" spans="1:1">
      <c r="A7100" s="16" t="s">
        <v>175</v>
      </c>
    </row>
    <row r="7101" spans="1:1">
      <c r="A7101" s="16" t="s">
        <v>68</v>
      </c>
    </row>
    <row r="7102" spans="1:1">
      <c r="A7102" s="16" t="s">
        <v>69</v>
      </c>
    </row>
    <row r="7103" spans="1:1">
      <c r="A7103" s="16" t="s">
        <v>189</v>
      </c>
    </row>
    <row r="7104" spans="1:1">
      <c r="A7104" s="63" t="s">
        <v>326</v>
      </c>
    </row>
    <row r="7105" spans="1:1">
      <c r="A7105" s="149" t="s">
        <v>327</v>
      </c>
    </row>
    <row r="7106" spans="1:1">
      <c r="A7106" s="16" t="s">
        <v>175</v>
      </c>
    </row>
    <row r="7107" spans="1:1">
      <c r="A7107" s="16" t="s">
        <v>68</v>
      </c>
    </row>
    <row r="7108" spans="1:1">
      <c r="A7108" s="16" t="s">
        <v>69</v>
      </c>
    </row>
    <row r="7109" spans="1:1">
      <c r="A7109" s="16" t="s">
        <v>189</v>
      </c>
    </row>
    <row r="7110" spans="1:1">
      <c r="A7110" s="63" t="s">
        <v>326</v>
      </c>
    </row>
    <row r="7111" spans="1:1">
      <c r="A7111" s="149" t="s">
        <v>327</v>
      </c>
    </row>
    <row r="7112" spans="1:1">
      <c r="A7112" s="16" t="s">
        <v>175</v>
      </c>
    </row>
    <row r="7113" spans="1:1">
      <c r="A7113" s="16" t="s">
        <v>68</v>
      </c>
    </row>
    <row r="7114" spans="1:1">
      <c r="A7114" s="16" t="s">
        <v>69</v>
      </c>
    </row>
    <row r="7115" spans="1:1">
      <c r="A7115" s="16" t="s">
        <v>189</v>
      </c>
    </row>
    <row r="7116" spans="1:1">
      <c r="A7116" s="63" t="s">
        <v>326</v>
      </c>
    </row>
    <row r="7117" spans="1:1">
      <c r="A7117" s="149" t="s">
        <v>327</v>
      </c>
    </row>
    <row r="7118" spans="1:1">
      <c r="A7118" s="16" t="s">
        <v>175</v>
      </c>
    </row>
    <row r="7119" spans="1:1">
      <c r="A7119" s="16" t="s">
        <v>68</v>
      </c>
    </row>
    <row r="7120" spans="1:1">
      <c r="A7120" s="16" t="s">
        <v>69</v>
      </c>
    </row>
    <row r="7121" spans="1:1">
      <c r="A7121" s="16" t="s">
        <v>189</v>
      </c>
    </row>
    <row r="7122" spans="1:1">
      <c r="A7122" s="63" t="s">
        <v>326</v>
      </c>
    </row>
    <row r="7123" spans="1:1">
      <c r="A7123" s="149" t="s">
        <v>327</v>
      </c>
    </row>
    <row r="7124" spans="1:1">
      <c r="A7124" s="16" t="s">
        <v>175</v>
      </c>
    </row>
    <row r="7125" spans="1:1">
      <c r="A7125" s="16" t="s">
        <v>68</v>
      </c>
    </row>
    <row r="7126" spans="1:1">
      <c r="A7126" s="16" t="s">
        <v>69</v>
      </c>
    </row>
    <row r="7127" spans="1:1">
      <c r="A7127" s="16" t="s">
        <v>189</v>
      </c>
    </row>
    <row r="7128" spans="1:1">
      <c r="A7128" s="63" t="s">
        <v>326</v>
      </c>
    </row>
    <row r="7129" spans="1:1">
      <c r="A7129" s="149" t="s">
        <v>327</v>
      </c>
    </row>
    <row r="7130" spans="1:1">
      <c r="A7130" s="16" t="s">
        <v>175</v>
      </c>
    </row>
    <row r="7131" spans="1:1">
      <c r="A7131" s="16" t="s">
        <v>68</v>
      </c>
    </row>
    <row r="7132" spans="1:1">
      <c r="A7132" s="16" t="s">
        <v>69</v>
      </c>
    </row>
    <row r="7133" spans="1:1">
      <c r="A7133" s="16" t="s">
        <v>189</v>
      </c>
    </row>
    <row r="7134" spans="1:1">
      <c r="A7134" s="63" t="s">
        <v>326</v>
      </c>
    </row>
    <row r="7135" spans="1:1">
      <c r="A7135" s="149" t="s">
        <v>327</v>
      </c>
    </row>
    <row r="7136" spans="1:1">
      <c r="A7136" s="16" t="s">
        <v>175</v>
      </c>
    </row>
    <row r="7137" spans="1:1">
      <c r="A7137" s="16" t="s">
        <v>68</v>
      </c>
    </row>
    <row r="7138" spans="1:1">
      <c r="A7138" s="16" t="s">
        <v>69</v>
      </c>
    </row>
    <row r="7139" spans="1:1">
      <c r="A7139" s="16" t="s">
        <v>189</v>
      </c>
    </row>
    <row r="7140" spans="1:1">
      <c r="A7140" s="63" t="s">
        <v>326</v>
      </c>
    </row>
    <row r="7141" spans="1:1">
      <c r="A7141" s="149" t="s">
        <v>327</v>
      </c>
    </row>
    <row r="7142" spans="1:1">
      <c r="A7142" s="16" t="s">
        <v>175</v>
      </c>
    </row>
    <row r="7143" spans="1:1">
      <c r="A7143" s="16" t="s">
        <v>68</v>
      </c>
    </row>
    <row r="7144" spans="1:1">
      <c r="A7144" s="16" t="s">
        <v>69</v>
      </c>
    </row>
    <row r="7145" spans="1:1">
      <c r="A7145" s="16" t="s">
        <v>189</v>
      </c>
    </row>
    <row r="7146" spans="1:1">
      <c r="A7146" s="63" t="s">
        <v>326</v>
      </c>
    </row>
    <row r="7147" spans="1:1">
      <c r="A7147" s="149" t="s">
        <v>327</v>
      </c>
    </row>
    <row r="7148" spans="1:1">
      <c r="A7148" s="16" t="s">
        <v>175</v>
      </c>
    </row>
    <row r="7149" spans="1:1">
      <c r="A7149" s="16" t="s">
        <v>68</v>
      </c>
    </row>
    <row r="7150" spans="1:1">
      <c r="A7150" s="16" t="s">
        <v>69</v>
      </c>
    </row>
    <row r="7151" spans="1:1">
      <c r="A7151" s="16" t="s">
        <v>189</v>
      </c>
    </row>
    <row r="7152" spans="1:1">
      <c r="A7152" s="63" t="s">
        <v>326</v>
      </c>
    </row>
    <row r="7153" spans="1:1">
      <c r="A7153" s="149" t="s">
        <v>327</v>
      </c>
    </row>
    <row r="7154" spans="1:1">
      <c r="A7154" s="16" t="s">
        <v>175</v>
      </c>
    </row>
    <row r="7155" spans="1:1">
      <c r="A7155" s="16" t="s">
        <v>68</v>
      </c>
    </row>
    <row r="7156" spans="1:1">
      <c r="A7156" s="16" t="s">
        <v>69</v>
      </c>
    </row>
    <row r="7157" spans="1:1">
      <c r="A7157" s="16" t="s">
        <v>189</v>
      </c>
    </row>
    <row r="7158" spans="1:1">
      <c r="A7158" s="63" t="s">
        <v>326</v>
      </c>
    </row>
    <row r="7159" spans="1:1">
      <c r="A7159" s="149" t="s">
        <v>327</v>
      </c>
    </row>
    <row r="7160" spans="1:1">
      <c r="A7160" s="16" t="s">
        <v>175</v>
      </c>
    </row>
    <row r="7161" spans="1:1">
      <c r="A7161" s="16" t="s">
        <v>68</v>
      </c>
    </row>
    <row r="7162" spans="1:1">
      <c r="A7162" s="16" t="s">
        <v>69</v>
      </c>
    </row>
    <row r="7163" spans="1:1">
      <c r="A7163" s="16" t="s">
        <v>189</v>
      </c>
    </row>
    <row r="7164" spans="1:1">
      <c r="A7164" s="63" t="s">
        <v>326</v>
      </c>
    </row>
    <row r="7165" spans="1:1">
      <c r="A7165" s="149" t="s">
        <v>327</v>
      </c>
    </row>
    <row r="7166" spans="1:1">
      <c r="A7166" s="16" t="s">
        <v>175</v>
      </c>
    </row>
    <row r="7167" spans="1:1">
      <c r="A7167" s="16" t="s">
        <v>68</v>
      </c>
    </row>
    <row r="7168" spans="1:1">
      <c r="A7168" s="16" t="s">
        <v>69</v>
      </c>
    </row>
    <row r="7169" spans="1:1">
      <c r="A7169" s="16" t="s">
        <v>189</v>
      </c>
    </row>
    <row r="7170" spans="1:1">
      <c r="A7170" s="63" t="s">
        <v>326</v>
      </c>
    </row>
    <row r="7171" spans="1:1">
      <c r="A7171" s="149" t="s">
        <v>327</v>
      </c>
    </row>
    <row r="7172" spans="1:1">
      <c r="A7172" s="16" t="s">
        <v>175</v>
      </c>
    </row>
    <row r="7173" spans="1:1">
      <c r="A7173" s="16" t="s">
        <v>68</v>
      </c>
    </row>
    <row r="7174" spans="1:1">
      <c r="A7174" s="16" t="s">
        <v>69</v>
      </c>
    </row>
    <row r="7175" spans="1:1">
      <c r="A7175" s="16" t="s">
        <v>189</v>
      </c>
    </row>
    <row r="7176" spans="1:1">
      <c r="A7176" s="63" t="s">
        <v>326</v>
      </c>
    </row>
    <row r="7177" spans="1:1">
      <c r="A7177" s="149" t="s">
        <v>327</v>
      </c>
    </row>
    <row r="7178" spans="1:1">
      <c r="A7178" s="16" t="s">
        <v>175</v>
      </c>
    </row>
    <row r="7179" spans="1:1">
      <c r="A7179" s="16" t="s">
        <v>68</v>
      </c>
    </row>
    <row r="7180" spans="1:1">
      <c r="A7180" s="16" t="s">
        <v>69</v>
      </c>
    </row>
    <row r="7181" spans="1:1">
      <c r="A7181" s="16" t="s">
        <v>189</v>
      </c>
    </row>
    <row r="7182" spans="1:1">
      <c r="A7182" s="63" t="s">
        <v>326</v>
      </c>
    </row>
    <row r="7183" spans="1:1">
      <c r="A7183" s="149" t="s">
        <v>327</v>
      </c>
    </row>
    <row r="7184" spans="1:1">
      <c r="A7184" s="16" t="s">
        <v>175</v>
      </c>
    </row>
    <row r="7185" spans="1:1">
      <c r="A7185" s="16" t="s">
        <v>68</v>
      </c>
    </row>
    <row r="7186" spans="1:1">
      <c r="A7186" s="16" t="s">
        <v>69</v>
      </c>
    </row>
    <row r="7187" spans="1:1">
      <c r="A7187" s="16" t="s">
        <v>189</v>
      </c>
    </row>
    <row r="7188" spans="1:1">
      <c r="A7188" s="63" t="s">
        <v>326</v>
      </c>
    </row>
    <row r="7189" spans="1:1">
      <c r="A7189" s="149" t="s">
        <v>327</v>
      </c>
    </row>
    <row r="7190" spans="1:1">
      <c r="A7190" s="16" t="s">
        <v>175</v>
      </c>
    </row>
    <row r="7191" spans="1:1">
      <c r="A7191" s="16" t="s">
        <v>68</v>
      </c>
    </row>
    <row r="7192" spans="1:1">
      <c r="A7192" s="16" t="s">
        <v>69</v>
      </c>
    </row>
    <row r="7193" spans="1:1">
      <c r="A7193" s="16" t="s">
        <v>189</v>
      </c>
    </row>
    <row r="7194" spans="1:1">
      <c r="A7194" s="63" t="s">
        <v>326</v>
      </c>
    </row>
    <row r="7195" spans="1:1">
      <c r="A7195" s="149" t="s">
        <v>327</v>
      </c>
    </row>
    <row r="7196" spans="1:1">
      <c r="A7196" s="16" t="s">
        <v>175</v>
      </c>
    </row>
    <row r="7197" spans="1:1">
      <c r="A7197" s="16" t="s">
        <v>68</v>
      </c>
    </row>
    <row r="7198" spans="1:1">
      <c r="A7198" s="16" t="s">
        <v>69</v>
      </c>
    </row>
    <row r="7199" spans="1:1">
      <c r="A7199" s="16" t="s">
        <v>189</v>
      </c>
    </row>
    <row r="7200" spans="1:1">
      <c r="A7200" s="63" t="s">
        <v>326</v>
      </c>
    </row>
    <row r="7201" spans="1:1">
      <c r="A7201" s="149" t="s">
        <v>327</v>
      </c>
    </row>
    <row r="7202" spans="1:1">
      <c r="A7202" s="16" t="s">
        <v>175</v>
      </c>
    </row>
    <row r="7203" spans="1:1">
      <c r="A7203" s="16" t="s">
        <v>68</v>
      </c>
    </row>
    <row r="7204" spans="1:1">
      <c r="A7204" s="16" t="s">
        <v>69</v>
      </c>
    </row>
    <row r="7205" spans="1:1">
      <c r="A7205" s="16" t="s">
        <v>189</v>
      </c>
    </row>
    <row r="7206" spans="1:1">
      <c r="A7206" s="63" t="s">
        <v>326</v>
      </c>
    </row>
    <row r="7207" spans="1:1">
      <c r="A7207" s="149" t="s">
        <v>327</v>
      </c>
    </row>
    <row r="7208" spans="1:1">
      <c r="A7208" s="16" t="s">
        <v>175</v>
      </c>
    </row>
    <row r="7209" spans="1:1">
      <c r="A7209" s="16" t="s">
        <v>68</v>
      </c>
    </row>
    <row r="7210" spans="1:1">
      <c r="A7210" s="16" t="s">
        <v>69</v>
      </c>
    </row>
    <row r="7211" spans="1:1">
      <c r="A7211" s="16" t="s">
        <v>189</v>
      </c>
    </row>
    <row r="7212" spans="1:1">
      <c r="A7212" s="63" t="s">
        <v>326</v>
      </c>
    </row>
    <row r="7213" spans="1:1">
      <c r="A7213" s="149" t="s">
        <v>327</v>
      </c>
    </row>
    <row r="7214" spans="1:1">
      <c r="A7214" s="16" t="s">
        <v>175</v>
      </c>
    </row>
    <row r="7215" spans="1:1">
      <c r="A7215" s="16" t="s">
        <v>68</v>
      </c>
    </row>
    <row r="7216" spans="1:1">
      <c r="A7216" s="16" t="s">
        <v>69</v>
      </c>
    </row>
    <row r="7217" spans="1:1">
      <c r="A7217" s="16" t="s">
        <v>189</v>
      </c>
    </row>
    <row r="7218" spans="1:1">
      <c r="A7218" s="63" t="s">
        <v>326</v>
      </c>
    </row>
    <row r="7219" spans="1:1">
      <c r="A7219" s="149" t="s">
        <v>327</v>
      </c>
    </row>
    <row r="7220" spans="1:1">
      <c r="A7220" s="16" t="s">
        <v>175</v>
      </c>
    </row>
    <row r="7221" spans="1:1">
      <c r="A7221" s="16" t="s">
        <v>68</v>
      </c>
    </row>
    <row r="7222" spans="1:1">
      <c r="A7222" s="16" t="s">
        <v>69</v>
      </c>
    </row>
    <row r="7223" spans="1:1">
      <c r="A7223" s="16" t="s">
        <v>189</v>
      </c>
    </row>
    <row r="7224" spans="1:1">
      <c r="A7224" s="63" t="s">
        <v>326</v>
      </c>
    </row>
    <row r="7225" spans="1:1">
      <c r="A7225" s="149" t="s">
        <v>327</v>
      </c>
    </row>
    <row r="7226" spans="1:1">
      <c r="A7226" s="16" t="s">
        <v>175</v>
      </c>
    </row>
    <row r="7227" spans="1:1">
      <c r="A7227" s="16" t="s">
        <v>68</v>
      </c>
    </row>
    <row r="7228" spans="1:1">
      <c r="A7228" s="16" t="s">
        <v>69</v>
      </c>
    </row>
    <row r="7229" spans="1:1">
      <c r="A7229" s="16" t="s">
        <v>189</v>
      </c>
    </row>
    <row r="7230" spans="1:1">
      <c r="A7230" s="63" t="s">
        <v>326</v>
      </c>
    </row>
    <row r="7231" spans="1:1">
      <c r="A7231" s="149" t="s">
        <v>327</v>
      </c>
    </row>
    <row r="7232" spans="1:1">
      <c r="A7232" s="16" t="s">
        <v>175</v>
      </c>
    </row>
    <row r="7233" spans="1:1">
      <c r="A7233" s="16" t="s">
        <v>68</v>
      </c>
    </row>
    <row r="7234" spans="1:1">
      <c r="A7234" s="16" t="s">
        <v>69</v>
      </c>
    </row>
    <row r="7235" spans="1:1">
      <c r="A7235" s="16" t="s">
        <v>189</v>
      </c>
    </row>
    <row r="7236" spans="1:1">
      <c r="A7236" s="63" t="s">
        <v>326</v>
      </c>
    </row>
    <row r="7237" spans="1:1">
      <c r="A7237" s="149" t="s">
        <v>327</v>
      </c>
    </row>
    <row r="7238" spans="1:1">
      <c r="A7238" s="16" t="s">
        <v>175</v>
      </c>
    </row>
    <row r="7239" spans="1:1">
      <c r="A7239" s="16" t="s">
        <v>68</v>
      </c>
    </row>
    <row r="7240" spans="1:1">
      <c r="A7240" s="16" t="s">
        <v>69</v>
      </c>
    </row>
    <row r="7241" spans="1:1">
      <c r="A7241" s="16" t="s">
        <v>189</v>
      </c>
    </row>
    <row r="7242" spans="1:1">
      <c r="A7242" s="63" t="s">
        <v>326</v>
      </c>
    </row>
    <row r="7243" spans="1:1">
      <c r="A7243" s="149" t="s">
        <v>327</v>
      </c>
    </row>
    <row r="7244" spans="1:1">
      <c r="A7244" s="16" t="s">
        <v>175</v>
      </c>
    </row>
    <row r="7245" spans="1:1">
      <c r="A7245" s="16" t="s">
        <v>68</v>
      </c>
    </row>
    <row r="7246" spans="1:1">
      <c r="A7246" s="16" t="s">
        <v>69</v>
      </c>
    </row>
    <row r="7247" spans="1:1">
      <c r="A7247" s="16" t="s">
        <v>189</v>
      </c>
    </row>
    <row r="7248" spans="1:1">
      <c r="A7248" s="63" t="s">
        <v>326</v>
      </c>
    </row>
    <row r="7249" spans="1:1">
      <c r="A7249" s="149" t="s">
        <v>327</v>
      </c>
    </row>
    <row r="7250" spans="1:1">
      <c r="A7250" s="16" t="s">
        <v>175</v>
      </c>
    </row>
    <row r="7251" spans="1:1">
      <c r="A7251" s="16" t="s">
        <v>68</v>
      </c>
    </row>
    <row r="7252" spans="1:1">
      <c r="A7252" s="16" t="s">
        <v>69</v>
      </c>
    </row>
    <row r="7253" spans="1:1">
      <c r="A7253" s="16" t="s">
        <v>189</v>
      </c>
    </row>
    <row r="7254" spans="1:1">
      <c r="A7254" s="63" t="s">
        <v>326</v>
      </c>
    </row>
    <row r="7255" spans="1:1">
      <c r="A7255" s="149" t="s">
        <v>327</v>
      </c>
    </row>
    <row r="7256" spans="1:1">
      <c r="A7256" s="16" t="s">
        <v>175</v>
      </c>
    </row>
    <row r="7257" spans="1:1">
      <c r="A7257" s="16" t="s">
        <v>68</v>
      </c>
    </row>
    <row r="7258" spans="1:1">
      <c r="A7258" s="16" t="s">
        <v>69</v>
      </c>
    </row>
    <row r="7259" spans="1:1">
      <c r="A7259" s="16" t="s">
        <v>189</v>
      </c>
    </row>
    <row r="7260" spans="1:1">
      <c r="A7260" s="63" t="s">
        <v>326</v>
      </c>
    </row>
    <row r="7261" spans="1:1">
      <c r="A7261" s="149" t="s">
        <v>327</v>
      </c>
    </row>
    <row r="7262" spans="1:1">
      <c r="A7262" s="16" t="s">
        <v>175</v>
      </c>
    </row>
    <row r="7263" spans="1:1">
      <c r="A7263" s="16" t="s">
        <v>68</v>
      </c>
    </row>
    <row r="7264" spans="1:1">
      <c r="A7264" s="16" t="s">
        <v>69</v>
      </c>
    </row>
    <row r="7265" spans="1:1">
      <c r="A7265" s="16" t="s">
        <v>189</v>
      </c>
    </row>
    <row r="7266" spans="1:1">
      <c r="A7266" s="63" t="s">
        <v>326</v>
      </c>
    </row>
    <row r="7267" spans="1:1">
      <c r="A7267" s="149" t="s">
        <v>327</v>
      </c>
    </row>
    <row r="7268" spans="1:1">
      <c r="A7268" s="16" t="s">
        <v>175</v>
      </c>
    </row>
    <row r="7269" spans="1:1">
      <c r="A7269" s="16" t="s">
        <v>68</v>
      </c>
    </row>
    <row r="7270" spans="1:1">
      <c r="A7270" s="16" t="s">
        <v>69</v>
      </c>
    </row>
    <row r="7271" spans="1:1">
      <c r="A7271" s="16" t="s">
        <v>189</v>
      </c>
    </row>
    <row r="7272" spans="1:1">
      <c r="A7272" s="63" t="s">
        <v>326</v>
      </c>
    </row>
    <row r="7273" spans="1:1">
      <c r="A7273" s="149" t="s">
        <v>327</v>
      </c>
    </row>
    <row r="7274" spans="1:1">
      <c r="A7274" s="16" t="s">
        <v>175</v>
      </c>
    </row>
    <row r="7275" spans="1:1">
      <c r="A7275" s="16" t="s">
        <v>68</v>
      </c>
    </row>
    <row r="7276" spans="1:1">
      <c r="A7276" s="16" t="s">
        <v>69</v>
      </c>
    </row>
    <row r="7277" spans="1:1">
      <c r="A7277" s="16" t="s">
        <v>189</v>
      </c>
    </row>
    <row r="7278" spans="1:1">
      <c r="A7278" s="63" t="s">
        <v>326</v>
      </c>
    </row>
    <row r="7279" spans="1:1">
      <c r="A7279" s="149" t="s">
        <v>327</v>
      </c>
    </row>
    <row r="7280" spans="1:1">
      <c r="A7280" s="16" t="s">
        <v>175</v>
      </c>
    </row>
    <row r="7281" spans="1:1">
      <c r="A7281" s="16" t="s">
        <v>68</v>
      </c>
    </row>
    <row r="7282" spans="1:1">
      <c r="A7282" s="16" t="s">
        <v>69</v>
      </c>
    </row>
    <row r="7283" spans="1:1">
      <c r="A7283" s="16" t="s">
        <v>189</v>
      </c>
    </row>
    <row r="7284" spans="1:1">
      <c r="A7284" s="63" t="s">
        <v>326</v>
      </c>
    </row>
    <row r="7285" spans="1:1">
      <c r="A7285" s="149" t="s">
        <v>327</v>
      </c>
    </row>
    <row r="7286" spans="1:1">
      <c r="A7286" s="16" t="s">
        <v>175</v>
      </c>
    </row>
    <row r="7287" spans="1:1">
      <c r="A7287" s="16" t="s">
        <v>68</v>
      </c>
    </row>
    <row r="7288" spans="1:1">
      <c r="A7288" s="16" t="s">
        <v>69</v>
      </c>
    </row>
    <row r="7289" spans="1:1">
      <c r="A7289" s="16" t="s">
        <v>189</v>
      </c>
    </row>
    <row r="7290" spans="1:1">
      <c r="A7290" s="63" t="s">
        <v>326</v>
      </c>
    </row>
    <row r="7291" spans="1:1">
      <c r="A7291" s="149" t="s">
        <v>327</v>
      </c>
    </row>
    <row r="7292" spans="1:1">
      <c r="A7292" s="16" t="s">
        <v>175</v>
      </c>
    </row>
    <row r="7293" spans="1:1">
      <c r="A7293" s="16" t="s">
        <v>68</v>
      </c>
    </row>
    <row r="7294" spans="1:1">
      <c r="A7294" s="16" t="s">
        <v>69</v>
      </c>
    </row>
    <row r="7295" spans="1:1">
      <c r="A7295" s="16" t="s">
        <v>189</v>
      </c>
    </row>
    <row r="7296" spans="1:1">
      <c r="A7296" s="63" t="s">
        <v>326</v>
      </c>
    </row>
    <row r="7297" spans="1:1">
      <c r="A7297" s="149" t="s">
        <v>327</v>
      </c>
    </row>
    <row r="7298" spans="1:1">
      <c r="A7298" s="16" t="s">
        <v>175</v>
      </c>
    </row>
    <row r="7299" spans="1:1">
      <c r="A7299" s="16" t="s">
        <v>68</v>
      </c>
    </row>
    <row r="7300" spans="1:1">
      <c r="A7300" s="16" t="s">
        <v>69</v>
      </c>
    </row>
    <row r="7301" spans="1:1">
      <c r="A7301" s="16" t="s">
        <v>189</v>
      </c>
    </row>
    <row r="7302" spans="1:1">
      <c r="A7302" s="63" t="s">
        <v>326</v>
      </c>
    </row>
    <row r="7303" spans="1:1">
      <c r="A7303" s="149" t="s">
        <v>327</v>
      </c>
    </row>
    <row r="7304" spans="1:1">
      <c r="A7304" s="16" t="s">
        <v>175</v>
      </c>
    </row>
    <row r="7305" spans="1:1">
      <c r="A7305" s="16" t="s">
        <v>68</v>
      </c>
    </row>
    <row r="7306" spans="1:1">
      <c r="A7306" s="16" t="s">
        <v>69</v>
      </c>
    </row>
    <row r="7307" spans="1:1">
      <c r="A7307" s="16" t="s">
        <v>189</v>
      </c>
    </row>
    <row r="7308" spans="1:1">
      <c r="A7308" s="63" t="s">
        <v>326</v>
      </c>
    </row>
    <row r="7309" spans="1:1">
      <c r="A7309" s="149" t="s">
        <v>327</v>
      </c>
    </row>
    <row r="7310" spans="1:1">
      <c r="A7310" s="16" t="s">
        <v>175</v>
      </c>
    </row>
    <row r="7311" spans="1:1">
      <c r="A7311" s="16" t="s">
        <v>68</v>
      </c>
    </row>
    <row r="7312" spans="1:1">
      <c r="A7312" s="16" t="s">
        <v>69</v>
      </c>
    </row>
    <row r="7313" spans="1:1">
      <c r="A7313" s="16" t="s">
        <v>189</v>
      </c>
    </row>
    <row r="7314" spans="1:1">
      <c r="A7314" s="63" t="s">
        <v>326</v>
      </c>
    </row>
    <row r="7315" spans="1:1">
      <c r="A7315" s="149" t="s">
        <v>327</v>
      </c>
    </row>
    <row r="7316" spans="1:1">
      <c r="A7316" s="16" t="s">
        <v>175</v>
      </c>
    </row>
    <row r="7317" spans="1:1">
      <c r="A7317" s="16" t="s">
        <v>68</v>
      </c>
    </row>
    <row r="7318" spans="1:1">
      <c r="A7318" s="16" t="s">
        <v>69</v>
      </c>
    </row>
    <row r="7319" spans="1:1">
      <c r="A7319" s="16" t="s">
        <v>189</v>
      </c>
    </row>
    <row r="7320" spans="1:1">
      <c r="A7320" s="63" t="s">
        <v>326</v>
      </c>
    </row>
    <row r="7321" spans="1:1">
      <c r="A7321" s="149" t="s">
        <v>327</v>
      </c>
    </row>
    <row r="7322" spans="1:1">
      <c r="A7322" s="16" t="s">
        <v>175</v>
      </c>
    </row>
    <row r="7323" spans="1:1">
      <c r="A7323" s="16" t="s">
        <v>68</v>
      </c>
    </row>
    <row r="7324" spans="1:1">
      <c r="A7324" s="16" t="s">
        <v>69</v>
      </c>
    </row>
    <row r="7325" spans="1:1">
      <c r="A7325" s="16" t="s">
        <v>189</v>
      </c>
    </row>
    <row r="7326" spans="1:1">
      <c r="A7326" s="63" t="s">
        <v>326</v>
      </c>
    </row>
    <row r="7327" spans="1:1">
      <c r="A7327" s="149" t="s">
        <v>327</v>
      </c>
    </row>
    <row r="7328" spans="1:1">
      <c r="A7328" s="16" t="s">
        <v>175</v>
      </c>
    </row>
    <row r="7329" spans="1:1">
      <c r="A7329" s="16" t="s">
        <v>68</v>
      </c>
    </row>
    <row r="7330" spans="1:1">
      <c r="A7330" s="16" t="s">
        <v>69</v>
      </c>
    </row>
    <row r="7331" spans="1:1">
      <c r="A7331" s="16" t="s">
        <v>189</v>
      </c>
    </row>
    <row r="7332" spans="1:1">
      <c r="A7332" s="63" t="s">
        <v>326</v>
      </c>
    </row>
    <row r="7333" spans="1:1">
      <c r="A7333" s="149" t="s">
        <v>327</v>
      </c>
    </row>
    <row r="7334" spans="1:1">
      <c r="A7334" s="16" t="s">
        <v>175</v>
      </c>
    </row>
    <row r="7335" spans="1:1">
      <c r="A7335" s="16" t="s">
        <v>68</v>
      </c>
    </row>
    <row r="7336" spans="1:1">
      <c r="A7336" s="16" t="s">
        <v>69</v>
      </c>
    </row>
    <row r="7337" spans="1:1">
      <c r="A7337" s="16" t="s">
        <v>189</v>
      </c>
    </row>
    <row r="7338" spans="1:1">
      <c r="A7338" s="63" t="s">
        <v>326</v>
      </c>
    </row>
    <row r="7339" spans="1:1">
      <c r="A7339" s="149" t="s">
        <v>327</v>
      </c>
    </row>
    <row r="7340" spans="1:1">
      <c r="A7340" s="16" t="s">
        <v>175</v>
      </c>
    </row>
    <row r="7341" spans="1:1">
      <c r="A7341" s="16" t="s">
        <v>68</v>
      </c>
    </row>
    <row r="7342" spans="1:1">
      <c r="A7342" s="16" t="s">
        <v>69</v>
      </c>
    </row>
    <row r="7343" spans="1:1">
      <c r="A7343" s="16" t="s">
        <v>189</v>
      </c>
    </row>
    <row r="7344" spans="1:1">
      <c r="A7344" s="63" t="s">
        <v>326</v>
      </c>
    </row>
    <row r="7345" spans="1:1">
      <c r="A7345" s="149" t="s">
        <v>327</v>
      </c>
    </row>
    <row r="7346" spans="1:1">
      <c r="A7346" s="16" t="s">
        <v>175</v>
      </c>
    </row>
    <row r="7347" spans="1:1">
      <c r="A7347" s="16" t="s">
        <v>68</v>
      </c>
    </row>
    <row r="7348" spans="1:1">
      <c r="A7348" s="16" t="s">
        <v>69</v>
      </c>
    </row>
    <row r="7349" spans="1:1">
      <c r="A7349" s="16" t="s">
        <v>189</v>
      </c>
    </row>
    <row r="7350" spans="1:1">
      <c r="A7350" s="63" t="s">
        <v>326</v>
      </c>
    </row>
    <row r="7351" spans="1:1">
      <c r="A7351" s="149" t="s">
        <v>327</v>
      </c>
    </row>
  </sheetData>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tint="0.59999389629810485"/>
  </sheetPr>
  <dimension ref="A1:DG2007"/>
  <sheetViews>
    <sheetView zoomScale="70" zoomScaleNormal="70" workbookViewId="0">
      <selection activeCell="K56" sqref="K56"/>
    </sheetView>
  </sheetViews>
  <sheetFormatPr defaultRowHeight="15"/>
  <cols>
    <col min="1" max="22" width="10.44140625" style="211" customWidth="1"/>
    <col min="23" max="23" width="8.88671875" style="211" customWidth="1"/>
    <col min="24" max="45" width="10.44140625" style="211" customWidth="1"/>
    <col min="46" max="46" width="12" style="211" customWidth="1"/>
    <col min="47" max="50" width="10.44140625" style="211" customWidth="1"/>
    <col min="51" max="111" width="9.33203125" style="211" customWidth="1"/>
    <col min="112" max="16384" width="8.88671875" style="211"/>
  </cols>
  <sheetData>
    <row r="1" spans="1:111">
      <c r="A1" s="211" t="s">
        <v>67</v>
      </c>
      <c r="B1" s="211">
        <v>74</v>
      </c>
      <c r="C1" s="211">
        <v>75</v>
      </c>
      <c r="D1" s="211">
        <v>76</v>
      </c>
      <c r="E1" s="211">
        <v>77</v>
      </c>
      <c r="F1" s="211">
        <v>78</v>
      </c>
      <c r="G1" s="211">
        <v>79</v>
      </c>
      <c r="H1" s="211">
        <v>80</v>
      </c>
      <c r="I1" s="211">
        <v>81</v>
      </c>
      <c r="J1" s="211">
        <v>82</v>
      </c>
      <c r="K1" s="211">
        <v>83</v>
      </c>
      <c r="L1" s="211">
        <v>84</v>
      </c>
      <c r="M1" s="211">
        <v>85</v>
      </c>
      <c r="N1" s="211">
        <v>86</v>
      </c>
      <c r="O1" s="211">
        <v>87</v>
      </c>
      <c r="P1" s="211">
        <v>88</v>
      </c>
      <c r="Q1" s="211">
        <v>89</v>
      </c>
      <c r="R1" s="211">
        <v>90</v>
      </c>
      <c r="S1" s="211">
        <v>91</v>
      </c>
      <c r="T1" s="211">
        <v>92</v>
      </c>
      <c r="U1" s="211">
        <v>93</v>
      </c>
      <c r="V1" s="211">
        <v>94</v>
      </c>
      <c r="W1" s="211">
        <v>95</v>
      </c>
      <c r="X1" s="211">
        <v>96</v>
      </c>
      <c r="Y1" s="211">
        <v>97</v>
      </c>
      <c r="Z1" s="211">
        <v>98</v>
      </c>
      <c r="AA1" s="211">
        <v>99</v>
      </c>
      <c r="AB1" s="211">
        <v>100</v>
      </c>
      <c r="AC1" s="211">
        <v>101</v>
      </c>
      <c r="AD1" s="211">
        <v>102</v>
      </c>
      <c r="AE1" s="211">
        <v>103</v>
      </c>
      <c r="AF1" s="211">
        <v>104</v>
      </c>
      <c r="AG1" s="211">
        <v>105</v>
      </c>
      <c r="AH1" s="211">
        <v>106</v>
      </c>
      <c r="AI1" s="211">
        <v>107</v>
      </c>
      <c r="AJ1" s="211">
        <v>108</v>
      </c>
      <c r="AK1" s="211">
        <v>109</v>
      </c>
      <c r="AL1" s="211">
        <v>110</v>
      </c>
      <c r="AM1" s="211">
        <v>95</v>
      </c>
      <c r="AN1" s="211">
        <v>96</v>
      </c>
      <c r="AO1" s="211">
        <v>97</v>
      </c>
      <c r="AP1" s="211">
        <v>98</v>
      </c>
      <c r="AQ1" s="211">
        <v>99</v>
      </c>
      <c r="AR1" s="211">
        <v>100</v>
      </c>
      <c r="AS1" s="211">
        <v>101</v>
      </c>
      <c r="AT1" s="211">
        <v>102</v>
      </c>
      <c r="AU1" s="211">
        <v>103</v>
      </c>
      <c r="AV1" s="211">
        <v>104</v>
      </c>
      <c r="AW1" s="211">
        <v>105</v>
      </c>
      <c r="AX1" s="211">
        <v>106</v>
      </c>
      <c r="AY1" s="211">
        <v>107</v>
      </c>
      <c r="AZ1" s="211">
        <v>108</v>
      </c>
      <c r="BA1" s="211">
        <v>109</v>
      </c>
      <c r="BB1" s="211">
        <v>110</v>
      </c>
      <c r="BC1" s="211">
        <v>108</v>
      </c>
      <c r="BD1" s="211">
        <v>109</v>
      </c>
      <c r="BE1" s="211">
        <v>0</v>
      </c>
      <c r="BF1" s="211">
        <v>0</v>
      </c>
      <c r="BG1" s="211">
        <v>0</v>
      </c>
      <c r="BH1" s="211">
        <v>0</v>
      </c>
      <c r="BI1" s="211">
        <v>0</v>
      </c>
      <c r="BJ1" s="211">
        <v>0</v>
      </c>
      <c r="BK1" s="211">
        <v>108</v>
      </c>
      <c r="BL1" s="211">
        <v>109</v>
      </c>
      <c r="BM1" s="211">
        <v>0</v>
      </c>
      <c r="BN1" s="211">
        <v>0</v>
      </c>
      <c r="BO1" s="211">
        <v>0</v>
      </c>
      <c r="BP1" s="211">
        <v>0</v>
      </c>
      <c r="BQ1" s="211">
        <v>0</v>
      </c>
      <c r="BR1" s="211">
        <v>0</v>
      </c>
      <c r="BS1" s="211">
        <v>0</v>
      </c>
      <c r="BT1" s="211">
        <v>0</v>
      </c>
      <c r="BU1" s="211">
        <v>0</v>
      </c>
      <c r="BV1" s="211">
        <v>0</v>
      </c>
      <c r="BW1" s="211">
        <v>0</v>
      </c>
      <c r="BX1" s="211">
        <v>0</v>
      </c>
      <c r="BY1" s="211">
        <v>0</v>
      </c>
      <c r="BZ1" s="211">
        <v>0</v>
      </c>
      <c r="CA1" s="211">
        <v>0</v>
      </c>
      <c r="CB1" s="211">
        <v>0</v>
      </c>
      <c r="CC1" s="211">
        <v>0</v>
      </c>
      <c r="CD1" s="211">
        <v>0</v>
      </c>
      <c r="CE1" s="211">
        <v>0</v>
      </c>
      <c r="CF1" s="211">
        <v>0</v>
      </c>
      <c r="CG1" s="211">
        <v>0</v>
      </c>
      <c r="CH1" s="211">
        <v>0</v>
      </c>
      <c r="CI1" s="211">
        <v>0</v>
      </c>
      <c r="CJ1" s="211">
        <v>0</v>
      </c>
      <c r="CK1" s="211">
        <v>0</v>
      </c>
      <c r="CL1" s="211">
        <v>0</v>
      </c>
      <c r="CM1" s="211">
        <v>0</v>
      </c>
      <c r="CN1" s="211">
        <v>0</v>
      </c>
      <c r="CO1" s="211">
        <v>0</v>
      </c>
      <c r="CP1" s="211">
        <v>0</v>
      </c>
      <c r="CQ1" s="211">
        <v>0</v>
      </c>
      <c r="CR1" s="211">
        <v>0</v>
      </c>
      <c r="CS1" s="211">
        <v>0</v>
      </c>
      <c r="CT1" s="211">
        <v>0</v>
      </c>
      <c r="CU1" s="211">
        <v>0</v>
      </c>
      <c r="CV1" s="211">
        <v>0</v>
      </c>
      <c r="CW1" s="211">
        <v>0</v>
      </c>
      <c r="CX1" s="211">
        <v>0</v>
      </c>
      <c r="CY1" s="211">
        <v>0</v>
      </c>
      <c r="CZ1" s="211">
        <v>0</v>
      </c>
      <c r="DA1" s="211">
        <v>0</v>
      </c>
      <c r="DB1" s="211">
        <v>0</v>
      </c>
      <c r="DC1" s="211">
        <v>0</v>
      </c>
      <c r="DD1" s="211">
        <v>0</v>
      </c>
      <c r="DE1" s="211">
        <v>0</v>
      </c>
      <c r="DF1" s="211">
        <v>0</v>
      </c>
      <c r="DG1" s="211">
        <v>0</v>
      </c>
    </row>
    <row r="5" spans="1:111">
      <c r="B5" s="320"/>
      <c r="C5" s="320"/>
      <c r="D5" s="320"/>
      <c r="E5" s="320"/>
      <c r="F5" s="320"/>
      <c r="G5" s="212"/>
      <c r="H5" s="461"/>
      <c r="I5" s="392"/>
      <c r="J5" s="212"/>
      <c r="K5" s="212"/>
      <c r="L5" s="212"/>
      <c r="M5" s="212"/>
      <c r="N5" s="212"/>
      <c r="O5" s="212"/>
      <c r="P5" s="212"/>
      <c r="Q5" s="212"/>
      <c r="R5" s="212"/>
      <c r="S5" s="212"/>
      <c r="T5" s="212"/>
      <c r="U5" s="212"/>
      <c r="V5" s="212"/>
      <c r="W5" s="212"/>
      <c r="X5" s="212"/>
      <c r="Y5" s="212"/>
      <c r="Z5" s="212"/>
      <c r="AA5" s="212"/>
      <c r="AB5" s="212"/>
      <c r="AC5" s="212"/>
      <c r="AD5" s="212"/>
      <c r="AE5" s="212"/>
      <c r="AF5" s="212"/>
      <c r="AG5" s="212"/>
      <c r="AH5" s="212"/>
      <c r="AI5" s="212"/>
      <c r="AJ5" s="212"/>
      <c r="AK5" s="212"/>
      <c r="AL5" s="212"/>
      <c r="AM5" s="212"/>
      <c r="AN5" s="212"/>
      <c r="AO5" s="212"/>
      <c r="AP5" s="212"/>
      <c r="AQ5" s="212"/>
      <c r="AR5" s="212"/>
      <c r="AS5" s="212"/>
      <c r="AT5" s="212"/>
      <c r="AU5" s="212"/>
      <c r="AV5" s="212"/>
      <c r="AW5" s="212"/>
      <c r="AX5" s="212"/>
      <c r="AY5" s="212"/>
      <c r="AZ5" s="212"/>
      <c r="BA5" s="212"/>
      <c r="BB5" s="212"/>
      <c r="BC5" s="212"/>
      <c r="BD5" s="212"/>
      <c r="BE5" s="212"/>
      <c r="BF5" s="212"/>
      <c r="BG5" s="212"/>
      <c r="BH5" s="212"/>
      <c r="BI5" s="212"/>
      <c r="BJ5" s="212"/>
      <c r="BK5" s="212"/>
      <c r="BL5" s="212"/>
      <c r="BM5" s="212"/>
      <c r="BN5" s="212"/>
      <c r="BO5" s="212"/>
    </row>
    <row r="6" spans="1:111">
      <c r="H6" s="461"/>
      <c r="I6" s="392"/>
    </row>
    <row r="7" spans="1:111">
      <c r="B7" s="212"/>
      <c r="C7" s="212"/>
      <c r="D7" s="212"/>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2"/>
      <c r="AI7" s="212"/>
      <c r="AJ7" s="212"/>
      <c r="AK7" s="212"/>
      <c r="AL7" s="212"/>
      <c r="AM7" s="212"/>
      <c r="AN7" s="212"/>
      <c r="AO7" s="212"/>
      <c r="AP7" s="212"/>
      <c r="AQ7" s="212"/>
      <c r="AR7" s="212"/>
      <c r="AS7" s="212"/>
      <c r="AT7" s="212"/>
      <c r="AU7" s="212"/>
      <c r="AV7" s="212"/>
      <c r="AW7" s="212"/>
      <c r="AX7" s="212"/>
    </row>
    <row r="8" spans="1:111">
      <c r="A8" s="284"/>
      <c r="B8" s="284"/>
      <c r="C8" s="284"/>
      <c r="D8" s="284"/>
      <c r="E8" s="284"/>
      <c r="F8" s="284"/>
      <c r="G8" s="392"/>
      <c r="H8" s="284"/>
      <c r="I8" s="284"/>
      <c r="J8" s="284"/>
      <c r="K8" s="392"/>
      <c r="L8" s="284"/>
      <c r="M8" s="284"/>
      <c r="N8" s="284"/>
      <c r="O8" s="284"/>
      <c r="P8" s="284"/>
      <c r="Q8" s="284"/>
      <c r="R8" s="284"/>
      <c r="S8" s="284"/>
      <c r="T8" s="284"/>
      <c r="U8" s="284"/>
      <c r="V8" s="392"/>
      <c r="W8" s="284"/>
      <c r="X8" s="284"/>
      <c r="Y8" s="392"/>
      <c r="Z8" s="284"/>
      <c r="AA8" s="284"/>
      <c r="AB8" s="284"/>
      <c r="AC8" s="284"/>
      <c r="AD8" s="284"/>
      <c r="AE8" s="284"/>
      <c r="AF8" s="392"/>
      <c r="AG8" s="284"/>
      <c r="AH8" s="284"/>
      <c r="AI8" s="392"/>
      <c r="AJ8" s="284"/>
      <c r="AK8" s="392"/>
      <c r="AL8" s="392"/>
      <c r="AM8" s="284"/>
      <c r="AN8" s="284"/>
      <c r="AO8" s="284"/>
      <c r="AP8" s="284"/>
      <c r="AQ8" s="392"/>
      <c r="AR8" s="284"/>
      <c r="AS8" s="284"/>
      <c r="AT8" s="284"/>
      <c r="AU8" s="284"/>
      <c r="AV8" s="284"/>
      <c r="AW8" s="284"/>
      <c r="AX8" s="284"/>
      <c r="AY8" s="284"/>
      <c r="AZ8" s="284"/>
      <c r="BA8" s="284"/>
      <c r="BB8" s="284"/>
      <c r="BC8" s="284"/>
    </row>
    <row r="9" spans="1:111">
      <c r="A9" s="284"/>
      <c r="B9" s="284"/>
      <c r="C9" s="284"/>
      <c r="D9" s="392"/>
      <c r="E9" s="284"/>
      <c r="F9" s="284"/>
      <c r="G9" s="392"/>
      <c r="H9" s="284"/>
      <c r="I9" s="284"/>
      <c r="J9" s="284"/>
      <c r="K9" s="392"/>
      <c r="L9" s="284"/>
      <c r="M9" s="284"/>
      <c r="N9" s="284"/>
      <c r="O9" s="284"/>
      <c r="P9" s="284"/>
      <c r="Q9" s="284"/>
      <c r="R9" s="284"/>
      <c r="S9" s="284"/>
      <c r="T9" s="284"/>
      <c r="U9" s="284"/>
      <c r="V9" s="392"/>
      <c r="W9" s="284"/>
      <c r="X9" s="284"/>
      <c r="Y9" s="392"/>
      <c r="Z9" s="284"/>
      <c r="AA9" s="284"/>
      <c r="AB9" s="284"/>
      <c r="AC9" s="284"/>
      <c r="AD9" s="284"/>
      <c r="AE9" s="284"/>
      <c r="AF9" s="392"/>
      <c r="AG9" s="284"/>
      <c r="AH9" s="284"/>
      <c r="AI9" s="392"/>
      <c r="AJ9" s="284"/>
      <c r="AK9" s="392"/>
      <c r="AL9" s="393"/>
      <c r="AM9" s="284"/>
      <c r="AN9" s="284"/>
      <c r="AO9" s="392"/>
      <c r="AP9" s="392"/>
      <c r="AQ9" s="284"/>
      <c r="AR9" s="284"/>
      <c r="AS9" s="284"/>
      <c r="AT9" s="392"/>
      <c r="AU9" s="284"/>
      <c r="AV9" s="284"/>
      <c r="AW9" s="284"/>
      <c r="AX9" s="284"/>
      <c r="AY9" s="284"/>
      <c r="AZ9" s="284"/>
      <c r="BA9" s="284"/>
      <c r="BB9" s="284"/>
      <c r="BC9" s="284"/>
    </row>
    <row r="10" spans="1:111">
      <c r="B10" s="284"/>
      <c r="C10" s="284"/>
      <c r="D10" s="392"/>
      <c r="E10" s="284"/>
      <c r="F10" s="284"/>
      <c r="G10" s="284"/>
      <c r="H10" s="284"/>
      <c r="I10" s="284"/>
      <c r="J10" s="284"/>
      <c r="K10" s="392"/>
      <c r="L10" s="284"/>
      <c r="M10" s="284"/>
      <c r="N10" s="284"/>
      <c r="O10" s="284"/>
      <c r="P10" s="284"/>
      <c r="Q10" s="284"/>
      <c r="R10" s="284"/>
      <c r="S10" s="284"/>
      <c r="T10" s="284"/>
      <c r="U10" s="284"/>
      <c r="V10" s="392"/>
      <c r="W10" s="284"/>
      <c r="X10" s="284"/>
      <c r="Y10" s="284"/>
      <c r="Z10" s="284"/>
      <c r="AA10" s="284"/>
      <c r="AB10" s="284"/>
      <c r="AC10" s="284"/>
      <c r="AD10" s="284"/>
      <c r="AE10" s="284"/>
      <c r="AF10" s="392"/>
      <c r="AG10" s="284"/>
      <c r="AH10" s="284"/>
      <c r="AI10" s="392"/>
      <c r="AJ10" s="284"/>
      <c r="AK10" s="392"/>
      <c r="AL10" s="392"/>
      <c r="AM10" s="392"/>
      <c r="AN10" s="284"/>
      <c r="AO10" s="284"/>
      <c r="AP10" s="392"/>
      <c r="AQ10" s="392"/>
      <c r="AR10" s="284"/>
      <c r="AS10" s="284"/>
      <c r="AT10" s="392"/>
      <c r="AU10" s="284"/>
      <c r="AV10" s="284"/>
      <c r="AW10" s="284"/>
      <c r="AX10" s="284"/>
      <c r="AY10" s="284"/>
      <c r="AZ10" s="284"/>
      <c r="BA10" s="284"/>
      <c r="BB10" s="284"/>
      <c r="BC10" s="284"/>
    </row>
    <row r="11" spans="1:111">
      <c r="B11" s="284"/>
      <c r="C11" s="284"/>
      <c r="D11" s="392"/>
      <c r="E11" s="284"/>
      <c r="F11" s="284"/>
      <c r="G11" s="284"/>
      <c r="H11" s="284"/>
      <c r="I11" s="284"/>
      <c r="J11" s="284"/>
      <c r="K11" s="392"/>
      <c r="L11" s="284"/>
      <c r="M11" s="392"/>
      <c r="N11" s="284"/>
      <c r="O11" s="284"/>
      <c r="P11" s="284"/>
      <c r="Q11" s="284"/>
      <c r="R11" s="392"/>
      <c r="S11" s="284"/>
      <c r="T11" s="284"/>
      <c r="U11" s="284"/>
      <c r="V11" s="392"/>
      <c r="W11" s="284"/>
      <c r="X11" s="284"/>
      <c r="Y11" s="284"/>
      <c r="Z11" s="284"/>
      <c r="AA11" s="284"/>
      <c r="AB11" s="284"/>
      <c r="AC11" s="284"/>
      <c r="AD11" s="284"/>
      <c r="AE11" s="284"/>
      <c r="AF11" s="392"/>
      <c r="AG11" s="284"/>
      <c r="AH11" s="284"/>
      <c r="AI11" s="392"/>
      <c r="AJ11" s="284"/>
      <c r="AK11" s="392"/>
      <c r="AL11" s="392"/>
      <c r="AM11" s="284"/>
      <c r="AN11" s="284"/>
      <c r="AO11" s="284"/>
      <c r="AP11" s="392"/>
      <c r="AQ11" s="392"/>
      <c r="AR11" s="284"/>
      <c r="AS11" s="284"/>
      <c r="AT11" s="392"/>
      <c r="AU11" s="284"/>
      <c r="AV11" s="284"/>
      <c r="AW11" s="284"/>
      <c r="AX11" s="284"/>
      <c r="AY11" s="284"/>
      <c r="AZ11" s="284"/>
      <c r="BA11" s="284"/>
      <c r="BB11" s="284"/>
      <c r="BC11" s="284"/>
    </row>
    <row r="12" spans="1:111">
      <c r="A12" s="284"/>
      <c r="B12" s="284"/>
      <c r="C12" s="284"/>
      <c r="D12" s="284"/>
      <c r="E12" s="284"/>
      <c r="F12" s="284"/>
      <c r="G12" s="392"/>
      <c r="H12" s="284"/>
      <c r="I12" s="284"/>
      <c r="J12" s="284"/>
      <c r="K12" s="392"/>
      <c r="L12" s="284"/>
      <c r="M12" s="284"/>
      <c r="N12" s="284"/>
      <c r="O12" s="284"/>
      <c r="P12" s="284"/>
      <c r="Q12" s="284"/>
      <c r="R12" s="284"/>
      <c r="S12" s="284"/>
      <c r="T12" s="284"/>
      <c r="U12" s="284"/>
      <c r="V12" s="392"/>
      <c r="W12" s="284"/>
      <c r="X12" s="284"/>
      <c r="Y12" s="392"/>
      <c r="Z12" s="284"/>
      <c r="AA12" s="284"/>
      <c r="AB12" s="284"/>
      <c r="AC12" s="284"/>
      <c r="AD12" s="284"/>
      <c r="AE12" s="284"/>
      <c r="AF12" s="392"/>
      <c r="AG12" s="392"/>
      <c r="AH12" s="284"/>
      <c r="AI12" s="392"/>
      <c r="AJ12" s="284"/>
      <c r="AK12" s="392"/>
      <c r="AL12" s="392"/>
      <c r="AM12" s="284"/>
      <c r="AN12" s="284"/>
      <c r="AO12" s="392"/>
      <c r="AP12" s="392"/>
      <c r="AQ12" s="392"/>
      <c r="AR12" s="284"/>
      <c r="AS12" s="284"/>
      <c r="AT12" s="392"/>
      <c r="AU12" s="284"/>
      <c r="AV12" s="284"/>
      <c r="AW12" s="284"/>
      <c r="AX12" s="284"/>
      <c r="AY12" s="284"/>
      <c r="AZ12" s="284"/>
      <c r="BA12" s="284"/>
      <c r="BB12" s="284"/>
      <c r="BC12" s="284"/>
    </row>
    <row r="13" spans="1:111">
      <c r="B13" s="284"/>
      <c r="C13" s="284"/>
      <c r="D13" s="284"/>
      <c r="E13" s="284"/>
      <c r="F13" s="284"/>
      <c r="G13" s="284"/>
      <c r="H13" s="284"/>
      <c r="I13" s="284"/>
      <c r="J13" s="284"/>
      <c r="K13" s="392"/>
      <c r="L13" s="284"/>
      <c r="M13" s="284"/>
      <c r="N13" s="284"/>
      <c r="O13" s="284"/>
      <c r="P13" s="284"/>
      <c r="Q13" s="284"/>
      <c r="R13" s="284"/>
      <c r="S13" s="284"/>
      <c r="T13" s="284"/>
      <c r="U13" s="284"/>
      <c r="V13" s="392"/>
      <c r="W13" s="284"/>
      <c r="X13" s="284"/>
      <c r="Y13" s="284"/>
      <c r="Z13" s="284"/>
      <c r="AA13" s="284"/>
      <c r="AB13" s="284"/>
      <c r="AC13" s="284"/>
      <c r="AD13" s="284"/>
      <c r="AE13" s="284"/>
      <c r="AF13" s="392"/>
      <c r="AG13" s="392"/>
      <c r="AH13" s="284"/>
      <c r="AI13" s="392"/>
      <c r="AJ13" s="284"/>
      <c r="AK13" s="392"/>
      <c r="AL13" s="392"/>
      <c r="AM13" s="392"/>
      <c r="AN13" s="392"/>
      <c r="AO13" s="392"/>
      <c r="AP13" s="392"/>
      <c r="AQ13" s="392"/>
      <c r="AR13" s="284"/>
      <c r="AS13" s="284"/>
      <c r="AT13" s="392"/>
      <c r="AU13" s="284"/>
      <c r="AV13" s="284"/>
      <c r="AW13" s="284"/>
      <c r="AX13" s="284"/>
      <c r="AY13" s="284"/>
      <c r="AZ13" s="284"/>
      <c r="BA13" s="284"/>
      <c r="BB13" s="284"/>
      <c r="BC13" s="284"/>
    </row>
    <row r="14" spans="1:111">
      <c r="A14" s="284"/>
      <c r="B14" s="284"/>
      <c r="C14" s="284"/>
      <c r="D14" s="392"/>
      <c r="E14" s="284"/>
      <c r="F14" s="284"/>
      <c r="G14" s="284"/>
      <c r="H14" s="284"/>
      <c r="I14" s="284"/>
      <c r="J14" s="284"/>
      <c r="K14" s="392"/>
      <c r="L14" s="284"/>
      <c r="M14" s="284"/>
      <c r="N14" s="284"/>
      <c r="O14" s="284"/>
      <c r="P14" s="284"/>
      <c r="Q14" s="284"/>
      <c r="R14" s="284"/>
      <c r="S14" s="284"/>
      <c r="T14" s="284"/>
      <c r="U14" s="392"/>
      <c r="V14" s="392"/>
      <c r="W14" s="284"/>
      <c r="X14" s="284"/>
      <c r="Y14" s="284"/>
      <c r="Z14" s="284"/>
      <c r="AA14" s="284"/>
      <c r="AB14" s="284"/>
      <c r="AC14" s="284"/>
      <c r="AD14" s="284"/>
      <c r="AE14" s="392"/>
      <c r="AF14" s="392"/>
      <c r="AG14" s="392"/>
      <c r="AH14" s="284"/>
      <c r="AI14" s="392"/>
      <c r="AJ14" s="284"/>
      <c r="AK14" s="284"/>
      <c r="AL14" s="392"/>
      <c r="AM14" s="284"/>
      <c r="AN14" s="392"/>
      <c r="AO14" s="284"/>
      <c r="AP14" s="392"/>
      <c r="AQ14" s="392"/>
      <c r="AR14" s="284"/>
      <c r="AS14" s="284"/>
      <c r="AT14" s="392"/>
      <c r="AU14" s="284"/>
      <c r="AV14" s="284"/>
      <c r="AW14" s="284"/>
      <c r="AX14" s="284"/>
      <c r="AY14" s="284"/>
      <c r="AZ14" s="284"/>
      <c r="BA14" s="284"/>
      <c r="BB14" s="284"/>
      <c r="BC14" s="284"/>
    </row>
    <row r="15" spans="1:111">
      <c r="A15" s="284"/>
      <c r="B15" s="284"/>
      <c r="C15" s="392"/>
      <c r="D15" s="284"/>
      <c r="E15" s="284"/>
      <c r="F15" s="284"/>
      <c r="G15" s="284"/>
      <c r="H15" s="284"/>
      <c r="I15" s="284"/>
      <c r="J15" s="284"/>
      <c r="K15" s="284"/>
      <c r="L15" s="284"/>
      <c r="M15" s="284"/>
      <c r="N15" s="284"/>
      <c r="O15" s="284"/>
      <c r="P15" s="284"/>
      <c r="Q15" s="284"/>
      <c r="R15" s="284"/>
      <c r="S15" s="284"/>
      <c r="T15" s="284"/>
      <c r="U15" s="284"/>
      <c r="V15" s="392"/>
      <c r="W15" s="284"/>
      <c r="X15" s="284"/>
      <c r="Y15" s="284"/>
      <c r="Z15" s="284"/>
      <c r="AA15" s="284"/>
      <c r="AB15" s="284"/>
      <c r="AC15" s="284"/>
      <c r="AD15" s="284"/>
      <c r="AE15" s="284"/>
      <c r="AF15" s="392"/>
      <c r="AG15" s="392"/>
      <c r="AH15" s="284"/>
      <c r="AI15" s="392"/>
      <c r="AJ15" s="284"/>
      <c r="AK15" s="392"/>
      <c r="AL15" s="392"/>
      <c r="AM15" s="392"/>
      <c r="AN15" s="284"/>
      <c r="AO15" s="284"/>
      <c r="AP15" s="392"/>
      <c r="AQ15" s="392"/>
      <c r="AR15" s="284"/>
      <c r="AS15" s="284"/>
      <c r="AT15" s="392"/>
      <c r="AU15" s="284"/>
      <c r="AV15" s="284"/>
      <c r="AW15" s="284"/>
      <c r="AX15" s="284"/>
      <c r="AY15" s="284"/>
      <c r="AZ15" s="284"/>
      <c r="BA15" s="284"/>
      <c r="BB15" s="284"/>
      <c r="BC15" s="284"/>
    </row>
    <row r="16" spans="1:111">
      <c r="A16" s="284"/>
      <c r="B16" s="284"/>
      <c r="C16" s="392"/>
      <c r="D16" s="392"/>
      <c r="E16" s="284"/>
      <c r="F16" s="284"/>
      <c r="G16" s="284"/>
      <c r="H16" s="284"/>
      <c r="I16" s="284"/>
      <c r="J16" s="284"/>
      <c r="K16" s="392"/>
      <c r="L16" s="284"/>
      <c r="M16" s="284"/>
      <c r="N16" s="284"/>
      <c r="O16" s="284"/>
      <c r="P16" s="284"/>
      <c r="Q16" s="284"/>
      <c r="R16" s="284"/>
      <c r="S16" s="284"/>
      <c r="T16" s="284"/>
      <c r="U16" s="284"/>
      <c r="V16" s="392"/>
      <c r="W16" s="284"/>
      <c r="X16" s="284"/>
      <c r="Y16" s="284"/>
      <c r="Z16" s="284"/>
      <c r="AA16" s="284"/>
      <c r="AB16" s="284"/>
      <c r="AC16" s="392"/>
      <c r="AD16" s="284"/>
      <c r="AE16" s="284"/>
      <c r="AF16" s="392"/>
      <c r="AG16" s="392"/>
      <c r="AH16" s="284"/>
      <c r="AI16" s="392"/>
      <c r="AJ16" s="284"/>
      <c r="AK16" s="392"/>
      <c r="AL16" s="284"/>
      <c r="AM16" s="392"/>
      <c r="AN16" s="392"/>
      <c r="AO16" s="392"/>
      <c r="AP16" s="392"/>
      <c r="AQ16" s="392"/>
      <c r="AR16" s="392"/>
      <c r="AS16" s="392"/>
      <c r="AT16" s="392"/>
      <c r="AU16" s="392"/>
      <c r="AV16" s="392"/>
      <c r="AW16" s="392"/>
      <c r="AX16" s="392"/>
      <c r="AY16" s="392"/>
      <c r="AZ16" s="392"/>
      <c r="BA16" s="392"/>
      <c r="BB16" s="392"/>
      <c r="BC16" s="392"/>
    </row>
    <row r="17" spans="1:55">
      <c r="B17" s="284"/>
      <c r="C17" s="392"/>
      <c r="D17" s="284"/>
      <c r="E17" s="284"/>
      <c r="F17" s="284"/>
      <c r="G17" s="284"/>
      <c r="H17" s="284"/>
      <c r="I17" s="284"/>
      <c r="J17" s="284"/>
      <c r="K17" s="284"/>
      <c r="L17" s="284"/>
      <c r="M17" s="284"/>
      <c r="N17" s="284"/>
      <c r="O17" s="284"/>
      <c r="P17" s="284"/>
      <c r="Q17" s="284"/>
      <c r="R17" s="284"/>
      <c r="S17" s="284"/>
      <c r="T17" s="284"/>
      <c r="U17" s="392"/>
      <c r="V17" s="392"/>
      <c r="W17" s="284"/>
      <c r="X17" s="284"/>
      <c r="Y17" s="392"/>
      <c r="Z17" s="284"/>
      <c r="AA17" s="284"/>
      <c r="AB17" s="284"/>
      <c r="AC17" s="284"/>
      <c r="AD17" s="284"/>
      <c r="AE17" s="284"/>
      <c r="AF17" s="392"/>
      <c r="AG17" s="392"/>
      <c r="AH17" s="284"/>
      <c r="AI17" s="392"/>
      <c r="AJ17" s="284"/>
      <c r="AK17" s="392"/>
      <c r="AL17" s="392"/>
      <c r="AM17" s="284"/>
      <c r="AN17" s="392"/>
      <c r="AO17" s="392"/>
      <c r="AP17" s="392"/>
      <c r="AQ17" s="392"/>
      <c r="AR17" s="284"/>
      <c r="AS17" s="284"/>
      <c r="AT17" s="392"/>
      <c r="AU17" s="284"/>
      <c r="AV17" s="284"/>
      <c r="AW17" s="284"/>
      <c r="AX17" s="284"/>
      <c r="AY17" s="284"/>
      <c r="AZ17" s="284"/>
      <c r="BA17" s="284"/>
      <c r="BB17" s="284"/>
      <c r="BC17" s="284"/>
    </row>
    <row r="18" spans="1:55">
      <c r="B18" s="284"/>
      <c r="C18" s="284"/>
      <c r="D18" s="392"/>
      <c r="E18" s="284"/>
      <c r="F18" s="284"/>
      <c r="G18" s="284"/>
      <c r="H18" s="284"/>
      <c r="I18" s="284"/>
      <c r="J18" s="284"/>
      <c r="K18" s="392"/>
      <c r="L18" s="284"/>
      <c r="M18" s="284"/>
      <c r="N18" s="284"/>
      <c r="O18" s="284"/>
      <c r="P18" s="284"/>
      <c r="Q18" s="284"/>
      <c r="R18" s="284"/>
      <c r="S18" s="284"/>
      <c r="T18" s="284"/>
      <c r="U18" s="284"/>
      <c r="V18" s="392"/>
      <c r="W18" s="284"/>
      <c r="X18" s="284"/>
      <c r="Y18" s="284"/>
      <c r="Z18" s="284"/>
      <c r="AA18" s="284"/>
      <c r="AB18" s="284"/>
      <c r="AC18" s="284"/>
      <c r="AD18" s="284"/>
      <c r="AE18" s="284"/>
      <c r="AF18" s="392"/>
      <c r="AG18" s="392"/>
      <c r="AH18" s="284"/>
      <c r="AI18" s="392"/>
      <c r="AJ18" s="284"/>
      <c r="AK18" s="284"/>
      <c r="AL18" s="392"/>
      <c r="AM18" s="392"/>
      <c r="AN18" s="392"/>
      <c r="AO18" s="392"/>
      <c r="AP18" s="392"/>
      <c r="AQ18" s="392"/>
      <c r="AR18" s="284"/>
      <c r="AS18" s="284"/>
      <c r="AT18" s="392"/>
      <c r="AU18" s="284"/>
      <c r="AV18" s="284"/>
      <c r="AW18" s="284"/>
      <c r="AX18" s="284"/>
      <c r="AY18" s="284"/>
      <c r="AZ18" s="284"/>
      <c r="BA18" s="284"/>
      <c r="BB18" s="284"/>
      <c r="BC18" s="284"/>
    </row>
    <row r="19" spans="1:55">
      <c r="B19" s="284"/>
      <c r="C19" s="392"/>
      <c r="D19" s="284"/>
      <c r="E19" s="284"/>
      <c r="F19" s="284"/>
      <c r="G19" s="392"/>
      <c r="H19" s="284"/>
      <c r="I19" s="284"/>
      <c r="J19" s="284"/>
      <c r="K19" s="284"/>
      <c r="L19" s="284"/>
      <c r="M19" s="284"/>
      <c r="N19" s="284"/>
      <c r="O19" s="284"/>
      <c r="P19" s="284"/>
      <c r="Q19" s="284"/>
      <c r="R19" s="284"/>
      <c r="S19" s="284"/>
      <c r="T19" s="284"/>
      <c r="U19" s="284"/>
      <c r="V19" s="392"/>
      <c r="W19" s="284"/>
      <c r="X19" s="284"/>
      <c r="Y19" s="392"/>
      <c r="Z19" s="284"/>
      <c r="AA19" s="284"/>
      <c r="AB19" s="284"/>
      <c r="AC19" s="284"/>
      <c r="AD19" s="284"/>
      <c r="AE19" s="284"/>
      <c r="AF19" s="392"/>
      <c r="AG19" s="392"/>
      <c r="AH19" s="284"/>
      <c r="AI19" s="392"/>
      <c r="AJ19" s="284"/>
      <c r="AK19" s="392"/>
      <c r="AL19" s="392"/>
      <c r="AM19" s="284"/>
      <c r="AN19" s="284"/>
      <c r="AO19" s="392"/>
      <c r="AP19" s="392"/>
      <c r="AQ19" s="392"/>
      <c r="AR19" s="392"/>
      <c r="AS19" s="392"/>
      <c r="AT19" s="392"/>
      <c r="AU19" s="392"/>
      <c r="AV19" s="392"/>
      <c r="AW19" s="392"/>
      <c r="AX19" s="392"/>
      <c r="AY19" s="392"/>
      <c r="AZ19" s="392"/>
      <c r="BA19" s="392"/>
      <c r="BB19" s="392"/>
      <c r="BC19" s="392"/>
    </row>
    <row r="20" spans="1:55">
      <c r="B20" s="284"/>
      <c r="C20" s="284"/>
      <c r="D20" s="284"/>
      <c r="E20" s="284"/>
      <c r="F20" s="284"/>
      <c r="G20" s="284"/>
      <c r="H20" s="284"/>
      <c r="I20" s="284"/>
      <c r="J20" s="284"/>
      <c r="K20" s="392"/>
      <c r="L20" s="284"/>
      <c r="M20" s="284"/>
      <c r="N20" s="284"/>
      <c r="O20" s="284"/>
      <c r="P20" s="284"/>
      <c r="Q20" s="284"/>
      <c r="R20" s="284"/>
      <c r="S20" s="284"/>
      <c r="T20" s="392"/>
      <c r="U20" s="392"/>
      <c r="V20" s="392"/>
      <c r="W20" s="284"/>
      <c r="X20" s="284"/>
      <c r="Y20" s="284"/>
      <c r="Z20" s="284"/>
      <c r="AA20" s="284"/>
      <c r="AB20" s="284"/>
      <c r="AC20" s="284"/>
      <c r="AD20" s="284"/>
      <c r="AE20" s="284"/>
      <c r="AF20" s="392"/>
      <c r="AG20" s="392"/>
      <c r="AH20" s="284"/>
      <c r="AI20" s="392"/>
      <c r="AJ20" s="284"/>
      <c r="AK20" s="392"/>
      <c r="AL20" s="392"/>
      <c r="AM20" s="392"/>
      <c r="AN20" s="284"/>
      <c r="AO20" s="392"/>
      <c r="AP20" s="392"/>
      <c r="AQ20" s="392"/>
      <c r="AR20" s="284"/>
      <c r="AS20" s="284"/>
      <c r="AT20" s="392"/>
      <c r="AU20" s="284"/>
      <c r="AV20" s="284"/>
      <c r="AW20" s="284"/>
      <c r="AX20" s="284"/>
      <c r="AY20" s="284"/>
      <c r="AZ20" s="284"/>
      <c r="BA20" s="284"/>
      <c r="BB20" s="284"/>
      <c r="BC20" s="284"/>
    </row>
    <row r="21" spans="1:55">
      <c r="B21" s="284"/>
      <c r="C21" s="284"/>
      <c r="D21" s="392"/>
      <c r="E21" s="284"/>
      <c r="F21" s="284"/>
      <c r="G21" s="392"/>
      <c r="H21" s="284"/>
      <c r="I21" s="284"/>
      <c r="J21" s="284"/>
      <c r="K21" s="392"/>
      <c r="L21" s="284"/>
      <c r="M21" s="284"/>
      <c r="N21" s="284"/>
      <c r="O21" s="284"/>
      <c r="P21" s="284"/>
      <c r="Q21" s="284"/>
      <c r="R21" s="284"/>
      <c r="S21" s="284"/>
      <c r="T21" s="284"/>
      <c r="U21" s="284"/>
      <c r="V21" s="392"/>
      <c r="W21" s="392"/>
      <c r="X21" s="284"/>
      <c r="Y21" s="284"/>
      <c r="Z21" s="284"/>
      <c r="AA21" s="284"/>
      <c r="AB21" s="284"/>
      <c r="AC21" s="284"/>
      <c r="AD21" s="284"/>
      <c r="AE21" s="392"/>
      <c r="AF21" s="392"/>
      <c r="AG21" s="392"/>
      <c r="AH21" s="284"/>
      <c r="AI21" s="392"/>
      <c r="AJ21" s="284"/>
      <c r="AK21" s="392"/>
      <c r="AL21" s="284"/>
      <c r="AM21" s="284"/>
      <c r="AN21" s="392"/>
      <c r="AO21" s="392"/>
      <c r="AP21" s="392"/>
      <c r="AQ21" s="393"/>
      <c r="AR21" s="392"/>
      <c r="AS21" s="392"/>
      <c r="AT21" s="392"/>
      <c r="AU21" s="392"/>
      <c r="AV21" s="392"/>
      <c r="AW21" s="392"/>
      <c r="AX21" s="392"/>
      <c r="AY21" s="392"/>
      <c r="AZ21" s="392"/>
      <c r="BA21" s="392"/>
      <c r="BB21" s="392"/>
      <c r="BC21" s="392"/>
    </row>
    <row r="22" spans="1:55">
      <c r="B22" s="284"/>
      <c r="C22" s="284"/>
      <c r="D22" s="284"/>
      <c r="E22" s="284"/>
      <c r="F22" s="284"/>
      <c r="G22" s="392"/>
      <c r="H22" s="284"/>
      <c r="I22" s="284"/>
      <c r="J22" s="284"/>
      <c r="K22" s="392"/>
      <c r="L22" s="284"/>
      <c r="M22" s="392"/>
      <c r="N22" s="284"/>
      <c r="O22" s="284"/>
      <c r="P22" s="284"/>
      <c r="Q22" s="284"/>
      <c r="R22" s="284"/>
      <c r="S22" s="284"/>
      <c r="T22" s="284"/>
      <c r="U22" s="284"/>
      <c r="V22" s="392"/>
      <c r="W22" s="284"/>
      <c r="X22" s="284"/>
      <c r="Y22" s="284"/>
      <c r="Z22" s="284"/>
      <c r="AA22" s="284"/>
      <c r="AB22" s="284"/>
      <c r="AC22" s="284"/>
      <c r="AD22" s="284"/>
      <c r="AE22" s="284"/>
      <c r="AF22" s="392"/>
      <c r="AG22" s="392"/>
      <c r="AH22" s="284"/>
      <c r="AI22" s="392"/>
      <c r="AJ22" s="284"/>
      <c r="AK22" s="392"/>
      <c r="AL22" s="392"/>
      <c r="AM22" s="392"/>
      <c r="AN22" s="392"/>
      <c r="AO22" s="392"/>
      <c r="AP22" s="392"/>
      <c r="AQ22" s="392"/>
      <c r="AR22" s="284"/>
      <c r="AS22" s="284"/>
      <c r="AT22" s="392"/>
      <c r="AU22" s="284"/>
      <c r="AV22" s="284"/>
      <c r="AW22" s="284"/>
      <c r="AX22" s="284"/>
      <c r="AY22" s="284"/>
      <c r="AZ22" s="284"/>
      <c r="BA22" s="284"/>
      <c r="BB22" s="284"/>
      <c r="BC22" s="284"/>
    </row>
    <row r="23" spans="1:55">
      <c r="A23" s="284"/>
      <c r="B23" s="284"/>
      <c r="C23" s="284"/>
      <c r="D23" s="284"/>
      <c r="E23" s="284"/>
      <c r="F23" s="284"/>
      <c r="G23" s="392"/>
      <c r="H23" s="284"/>
      <c r="I23" s="284"/>
      <c r="J23" s="284"/>
      <c r="K23" s="392"/>
      <c r="L23" s="284"/>
      <c r="M23" s="284"/>
      <c r="N23" s="284"/>
      <c r="O23" s="284"/>
      <c r="P23" s="284"/>
      <c r="Q23" s="392"/>
      <c r="R23" s="284"/>
      <c r="S23" s="284"/>
      <c r="T23" s="392"/>
      <c r="U23" s="284"/>
      <c r="V23" s="392"/>
      <c r="W23" s="392"/>
      <c r="X23" s="284"/>
      <c r="Y23" s="284"/>
      <c r="Z23" s="284"/>
      <c r="AA23" s="284"/>
      <c r="AB23" s="284"/>
      <c r="AC23" s="284"/>
      <c r="AD23" s="284"/>
      <c r="AE23" s="284"/>
      <c r="AF23" s="392"/>
      <c r="AG23" s="392"/>
      <c r="AH23" s="284"/>
      <c r="AI23" s="392"/>
      <c r="AJ23" s="284"/>
      <c r="AK23" s="392"/>
      <c r="AL23" s="392"/>
      <c r="AM23" s="392"/>
      <c r="AN23" s="392"/>
      <c r="AO23" s="392"/>
      <c r="AP23" s="392"/>
      <c r="AQ23" s="392"/>
      <c r="AR23" s="284"/>
      <c r="AS23" s="284"/>
      <c r="AT23" s="392"/>
      <c r="AU23" s="284"/>
      <c r="AV23" s="284"/>
      <c r="AW23" s="284"/>
      <c r="AX23" s="284"/>
      <c r="AY23" s="284"/>
      <c r="AZ23" s="284"/>
      <c r="BA23" s="284"/>
      <c r="BB23" s="284"/>
      <c r="BC23" s="284"/>
    </row>
    <row r="24" spans="1:55">
      <c r="B24" s="284"/>
      <c r="C24" s="284"/>
      <c r="D24" s="284"/>
      <c r="E24" s="284"/>
      <c r="F24" s="284"/>
      <c r="G24" s="284"/>
      <c r="H24" s="284"/>
      <c r="I24" s="284"/>
      <c r="J24" s="284"/>
      <c r="K24" s="392"/>
      <c r="L24" s="284"/>
      <c r="M24" s="392"/>
      <c r="N24" s="392"/>
      <c r="O24" s="284"/>
      <c r="P24" s="284"/>
      <c r="Q24" s="284"/>
      <c r="R24" s="392"/>
      <c r="S24" s="284"/>
      <c r="T24" s="392"/>
      <c r="U24" s="392"/>
      <c r="V24" s="392"/>
      <c r="W24" s="392"/>
      <c r="X24" s="284"/>
      <c r="Y24" s="284"/>
      <c r="Z24" s="284"/>
      <c r="AA24" s="392"/>
      <c r="AB24" s="284"/>
      <c r="AC24" s="284"/>
      <c r="AD24" s="284"/>
      <c r="AE24" s="284"/>
      <c r="AF24" s="392"/>
      <c r="AG24" s="392"/>
      <c r="AH24" s="284"/>
      <c r="AI24" s="392"/>
      <c r="AJ24" s="284"/>
      <c r="AK24" s="392"/>
      <c r="AL24" s="392"/>
      <c r="AM24" s="392"/>
      <c r="AN24" s="392"/>
      <c r="AO24" s="392"/>
      <c r="AP24" s="392"/>
      <c r="AQ24" s="392"/>
      <c r="AR24" s="392"/>
      <c r="AS24" s="392"/>
      <c r="AT24" s="392"/>
      <c r="AU24" s="392"/>
      <c r="AV24" s="392"/>
      <c r="AW24" s="392"/>
      <c r="AX24" s="392"/>
      <c r="AY24" s="392"/>
      <c r="AZ24" s="392"/>
      <c r="BA24" s="392"/>
      <c r="BB24" s="392"/>
      <c r="BC24" s="392"/>
    </row>
    <row r="25" spans="1:55">
      <c r="A25" s="284"/>
      <c r="B25" s="284"/>
      <c r="C25" s="284"/>
      <c r="D25" s="284"/>
      <c r="E25" s="284"/>
      <c r="F25" s="284"/>
      <c r="G25" s="392"/>
      <c r="H25" s="284"/>
      <c r="I25" s="284"/>
      <c r="J25" s="284"/>
      <c r="K25" s="284"/>
      <c r="L25" s="284"/>
      <c r="M25" s="284"/>
      <c r="N25" s="284"/>
      <c r="O25" s="284"/>
      <c r="P25" s="284"/>
      <c r="Q25" s="392"/>
      <c r="R25" s="284"/>
      <c r="S25" s="284"/>
      <c r="T25" s="392"/>
      <c r="U25" s="392"/>
      <c r="V25" s="392"/>
      <c r="W25" s="284"/>
      <c r="X25" s="284"/>
      <c r="Y25" s="392"/>
      <c r="Z25" s="284"/>
      <c r="AA25" s="284"/>
      <c r="AB25" s="284"/>
      <c r="AC25" s="284"/>
      <c r="AD25" s="284"/>
      <c r="AE25" s="284"/>
      <c r="AF25" s="392"/>
      <c r="AG25" s="392"/>
      <c r="AH25" s="284"/>
      <c r="AI25" s="392"/>
      <c r="AJ25" s="284"/>
      <c r="AK25" s="284"/>
      <c r="AL25" s="392"/>
      <c r="AM25" s="284"/>
      <c r="AN25" s="392"/>
      <c r="AO25" s="392"/>
      <c r="AP25" s="392"/>
      <c r="AQ25" s="392"/>
      <c r="AR25" s="392"/>
      <c r="AS25" s="392"/>
      <c r="AT25" s="392"/>
      <c r="AU25" s="392"/>
      <c r="AV25" s="392"/>
      <c r="AW25" s="392"/>
      <c r="AX25" s="392"/>
      <c r="AY25" s="392"/>
      <c r="AZ25" s="392"/>
      <c r="BA25" s="392"/>
      <c r="BB25" s="392"/>
      <c r="BC25" s="392"/>
    </row>
    <row r="26" spans="1:55">
      <c r="A26" s="284"/>
      <c r="B26" s="284"/>
      <c r="C26" s="284"/>
      <c r="D26" s="284"/>
      <c r="E26" s="284"/>
      <c r="F26" s="284"/>
      <c r="G26" s="284"/>
      <c r="H26" s="284"/>
      <c r="I26" s="284"/>
      <c r="J26" s="392"/>
      <c r="K26" s="284"/>
      <c r="L26" s="284"/>
      <c r="M26" s="284"/>
      <c r="N26" s="284"/>
      <c r="O26" s="284"/>
      <c r="P26" s="284"/>
      <c r="Q26" s="284"/>
      <c r="R26" s="284"/>
      <c r="S26" s="284"/>
      <c r="T26" s="284"/>
      <c r="U26" s="392"/>
      <c r="V26" s="392"/>
      <c r="W26" s="284"/>
      <c r="X26" s="284"/>
      <c r="Y26" s="284"/>
      <c r="Z26" s="284"/>
      <c r="AA26" s="284"/>
      <c r="AB26" s="284"/>
      <c r="AC26" s="284"/>
      <c r="AD26" s="284"/>
      <c r="AE26" s="284"/>
      <c r="AF26" s="392"/>
      <c r="AG26" s="392"/>
      <c r="AH26" s="284"/>
      <c r="AI26" s="392"/>
      <c r="AJ26" s="284"/>
      <c r="AK26" s="392"/>
      <c r="AL26" s="392"/>
      <c r="AM26" s="392"/>
      <c r="AN26" s="392"/>
      <c r="AO26" s="284"/>
      <c r="AP26" s="392"/>
      <c r="AQ26" s="392"/>
      <c r="AR26" s="284"/>
      <c r="AS26" s="284"/>
      <c r="AT26" s="392"/>
      <c r="AU26" s="284"/>
      <c r="AV26" s="284"/>
      <c r="AW26" s="284"/>
      <c r="AX26" s="284"/>
      <c r="AY26" s="284"/>
      <c r="AZ26" s="284"/>
      <c r="BA26" s="284"/>
      <c r="BB26" s="284"/>
      <c r="BC26" s="284"/>
    </row>
    <row r="27" spans="1:55">
      <c r="A27" s="284"/>
      <c r="B27" s="284"/>
      <c r="C27" s="392"/>
      <c r="D27" s="284"/>
      <c r="E27" s="284"/>
      <c r="F27" s="284"/>
      <c r="G27" s="392"/>
      <c r="H27" s="284"/>
      <c r="I27" s="284"/>
      <c r="J27" s="284"/>
      <c r="K27" s="392"/>
      <c r="L27" s="284"/>
      <c r="M27" s="284"/>
      <c r="N27" s="284"/>
      <c r="O27" s="284"/>
      <c r="P27" s="284"/>
      <c r="Q27" s="284"/>
      <c r="R27" s="284"/>
      <c r="S27" s="284"/>
      <c r="T27" s="392"/>
      <c r="U27" s="284"/>
      <c r="V27" s="392"/>
      <c r="W27" s="284"/>
      <c r="X27" s="284"/>
      <c r="Y27" s="284"/>
      <c r="Z27" s="284"/>
      <c r="AA27" s="284"/>
      <c r="AB27" s="284"/>
      <c r="AC27" s="392"/>
      <c r="AD27" s="284"/>
      <c r="AE27" s="392"/>
      <c r="AF27" s="392"/>
      <c r="AG27" s="392"/>
      <c r="AH27" s="284"/>
      <c r="AI27" s="392"/>
      <c r="AJ27" s="284"/>
      <c r="AK27" s="392"/>
      <c r="AL27" s="392"/>
      <c r="AM27" s="284"/>
      <c r="AN27" s="392"/>
      <c r="AO27" s="392"/>
      <c r="AP27" s="392"/>
      <c r="AQ27" s="392"/>
      <c r="AR27" s="392"/>
      <c r="AS27" s="392"/>
      <c r="AT27" s="392"/>
      <c r="AU27" s="392"/>
      <c r="AV27" s="392"/>
      <c r="AW27" s="392"/>
      <c r="AX27" s="392"/>
      <c r="AY27" s="392"/>
      <c r="AZ27" s="392"/>
      <c r="BA27" s="392"/>
      <c r="BB27" s="392"/>
      <c r="BC27" s="392"/>
    </row>
    <row r="28" spans="1:55">
      <c r="B28" s="284"/>
      <c r="C28" s="284"/>
      <c r="D28" s="284"/>
      <c r="E28" s="284"/>
      <c r="F28" s="284"/>
      <c r="G28" s="392"/>
      <c r="H28" s="284"/>
      <c r="I28" s="284"/>
      <c r="J28" s="284"/>
      <c r="K28" s="392"/>
      <c r="L28" s="284"/>
      <c r="M28" s="284"/>
      <c r="N28" s="284"/>
      <c r="O28" s="284"/>
      <c r="P28" s="284"/>
      <c r="Q28" s="284"/>
      <c r="R28" s="284"/>
      <c r="S28" s="284"/>
      <c r="T28" s="284"/>
      <c r="U28" s="392"/>
      <c r="V28" s="392"/>
      <c r="W28" s="392"/>
      <c r="X28" s="284"/>
      <c r="Y28" s="284"/>
      <c r="Z28" s="284"/>
      <c r="AA28" s="284"/>
      <c r="AB28" s="284"/>
      <c r="AC28" s="392"/>
      <c r="AD28" s="284"/>
      <c r="AE28" s="392"/>
      <c r="AF28" s="392"/>
      <c r="AG28" s="284"/>
      <c r="AH28" s="284"/>
      <c r="AI28" s="392"/>
      <c r="AJ28" s="284"/>
      <c r="AK28" s="392"/>
      <c r="AL28" s="392"/>
      <c r="AM28" s="284"/>
      <c r="AN28" s="392"/>
      <c r="AO28" s="284"/>
      <c r="AP28" s="392"/>
      <c r="AQ28" s="392"/>
      <c r="AR28" s="392"/>
      <c r="AS28" s="392"/>
      <c r="AT28" s="392"/>
      <c r="AU28" s="392"/>
      <c r="AV28" s="392"/>
      <c r="AW28" s="392"/>
      <c r="AX28" s="392"/>
      <c r="AY28" s="392"/>
      <c r="AZ28" s="392"/>
      <c r="BA28" s="392"/>
      <c r="BB28" s="392"/>
      <c r="BC28" s="392"/>
    </row>
    <row r="29" spans="1:55">
      <c r="A29" s="284"/>
      <c r="B29" s="284"/>
      <c r="C29" s="284"/>
      <c r="D29" s="392"/>
      <c r="E29" s="284"/>
      <c r="F29" s="284"/>
      <c r="G29" s="284"/>
      <c r="H29" s="284"/>
      <c r="I29" s="284"/>
      <c r="J29" s="284"/>
      <c r="K29" s="392"/>
      <c r="L29" s="284"/>
      <c r="M29" s="392"/>
      <c r="N29" s="284"/>
      <c r="O29" s="284"/>
      <c r="P29" s="284"/>
      <c r="Q29" s="284"/>
      <c r="R29" s="392"/>
      <c r="S29" s="284"/>
      <c r="T29" s="284"/>
      <c r="U29" s="392"/>
      <c r="V29" s="392"/>
      <c r="W29" s="284"/>
      <c r="X29" s="284"/>
      <c r="Y29" s="284"/>
      <c r="Z29" s="284"/>
      <c r="AA29" s="284"/>
      <c r="AB29" s="284"/>
      <c r="AC29" s="284"/>
      <c r="AD29" s="284"/>
      <c r="AE29" s="392"/>
      <c r="AF29" s="392"/>
      <c r="AG29" s="392"/>
      <c r="AH29" s="284"/>
      <c r="AI29" s="392"/>
      <c r="AJ29" s="284"/>
      <c r="AK29" s="392"/>
      <c r="AL29" s="392"/>
      <c r="AM29" s="392"/>
      <c r="AN29" s="284"/>
      <c r="AO29" s="284"/>
      <c r="AP29" s="392"/>
      <c r="AQ29" s="392"/>
      <c r="AR29" s="392"/>
      <c r="AS29" s="392"/>
      <c r="AT29" s="392"/>
      <c r="AU29" s="392"/>
      <c r="AV29" s="392"/>
      <c r="AW29" s="392"/>
      <c r="AX29" s="392"/>
      <c r="AY29" s="392"/>
      <c r="AZ29" s="392"/>
      <c r="BA29" s="392"/>
      <c r="BB29" s="392"/>
      <c r="BC29" s="392"/>
    </row>
    <row r="30" spans="1:55">
      <c r="B30" s="284"/>
      <c r="C30" s="392"/>
      <c r="D30" s="284"/>
      <c r="E30" s="284"/>
      <c r="F30" s="284"/>
      <c r="G30" s="284"/>
      <c r="H30" s="284"/>
      <c r="I30" s="284"/>
      <c r="J30" s="284"/>
      <c r="K30" s="392"/>
      <c r="L30" s="284"/>
      <c r="M30" s="284"/>
      <c r="N30" s="284"/>
      <c r="O30" s="284"/>
      <c r="P30" s="284"/>
      <c r="Q30" s="284"/>
      <c r="R30" s="284"/>
      <c r="S30" s="284"/>
      <c r="T30" s="392"/>
      <c r="U30" s="392"/>
      <c r="V30" s="392"/>
      <c r="W30" s="392"/>
      <c r="X30" s="284"/>
      <c r="Y30" s="284"/>
      <c r="Z30" s="284"/>
      <c r="AA30" s="284"/>
      <c r="AB30" s="284"/>
      <c r="AC30" s="284"/>
      <c r="AD30" s="284"/>
      <c r="AE30" s="392"/>
      <c r="AF30" s="392"/>
      <c r="AG30" s="392"/>
      <c r="AH30" s="284"/>
      <c r="AI30" s="392"/>
      <c r="AJ30" s="284"/>
      <c r="AK30" s="392"/>
      <c r="AL30" s="392"/>
      <c r="AM30" s="392"/>
      <c r="AN30" s="284"/>
      <c r="AO30" s="284"/>
      <c r="AP30" s="284"/>
      <c r="AQ30" s="392"/>
      <c r="AR30" s="284"/>
      <c r="AS30" s="284"/>
      <c r="AT30" s="284"/>
      <c r="AU30" s="284"/>
      <c r="AV30" s="284"/>
      <c r="AW30" s="284"/>
      <c r="AX30" s="284"/>
      <c r="AY30" s="284"/>
      <c r="AZ30" s="284"/>
      <c r="BA30" s="284"/>
      <c r="BB30" s="284"/>
      <c r="BC30" s="284"/>
    </row>
    <row r="31" spans="1:55">
      <c r="B31" s="284"/>
      <c r="C31" s="284"/>
      <c r="D31" s="392"/>
      <c r="E31" s="284"/>
      <c r="F31" s="284"/>
      <c r="G31" s="284"/>
      <c r="H31" s="284"/>
      <c r="I31" s="284"/>
      <c r="J31" s="392"/>
      <c r="K31" s="392"/>
      <c r="L31" s="284"/>
      <c r="M31" s="284"/>
      <c r="N31" s="284"/>
      <c r="O31" s="284"/>
      <c r="P31" s="284"/>
      <c r="Q31" s="284"/>
      <c r="R31" s="284"/>
      <c r="S31" s="284"/>
      <c r="T31" s="284"/>
      <c r="U31" s="392"/>
      <c r="V31" s="392"/>
      <c r="W31" s="284"/>
      <c r="X31" s="284"/>
      <c r="Y31" s="284"/>
      <c r="Z31" s="284"/>
      <c r="AA31" s="284"/>
      <c r="AB31" s="284"/>
      <c r="AC31" s="392"/>
      <c r="AD31" s="284"/>
      <c r="AE31" s="392"/>
      <c r="AF31" s="392"/>
      <c r="AG31" s="392"/>
      <c r="AH31" s="284"/>
      <c r="AI31" s="392"/>
      <c r="AJ31" s="284"/>
      <c r="AK31" s="392"/>
      <c r="AL31" s="392"/>
      <c r="AM31" s="284"/>
      <c r="AN31" s="392"/>
      <c r="AO31" s="284"/>
      <c r="AP31" s="392"/>
      <c r="AQ31" s="392"/>
      <c r="AR31" s="392"/>
      <c r="AS31" s="392"/>
      <c r="AT31" s="392"/>
      <c r="AU31" s="392"/>
      <c r="AV31" s="392"/>
      <c r="AW31" s="392"/>
      <c r="AX31" s="392"/>
      <c r="AY31" s="392"/>
      <c r="AZ31" s="392"/>
      <c r="BA31" s="392"/>
      <c r="BB31" s="392"/>
      <c r="BC31" s="392"/>
    </row>
    <row r="32" spans="1:55">
      <c r="A32" s="284"/>
      <c r="C32" s="284"/>
      <c r="D32" s="284"/>
      <c r="E32" s="284"/>
      <c r="F32" s="284"/>
      <c r="G32" s="284"/>
      <c r="H32" s="284"/>
      <c r="I32" s="284"/>
      <c r="J32" s="284"/>
      <c r="K32" s="284"/>
      <c r="L32" s="284"/>
      <c r="M32" s="284"/>
      <c r="N32" s="284"/>
      <c r="O32" s="284"/>
      <c r="P32" s="284"/>
      <c r="Q32" s="284"/>
      <c r="R32" s="284"/>
      <c r="S32" s="284"/>
      <c r="T32" s="284"/>
      <c r="U32" s="392"/>
      <c r="V32" s="392"/>
      <c r="W32" s="284"/>
      <c r="X32" s="284"/>
      <c r="Y32" s="284"/>
      <c r="Z32" s="284"/>
      <c r="AA32" s="284"/>
      <c r="AB32" s="284"/>
      <c r="AC32" s="392"/>
      <c r="AD32" s="284"/>
      <c r="AE32" s="392"/>
      <c r="AF32" s="392"/>
      <c r="AG32" s="392"/>
      <c r="AH32" s="284"/>
      <c r="AI32" s="392"/>
      <c r="AJ32" s="284"/>
      <c r="AK32" s="392"/>
      <c r="AL32" s="392"/>
      <c r="AM32" s="284"/>
      <c r="AN32" s="392"/>
      <c r="AO32" s="284"/>
      <c r="AP32" s="392"/>
      <c r="AQ32" s="392"/>
      <c r="AR32" s="392"/>
      <c r="AS32" s="392"/>
      <c r="AT32" s="392"/>
      <c r="AU32" s="392"/>
      <c r="AV32" s="392"/>
      <c r="AW32" s="392"/>
      <c r="AX32" s="392"/>
      <c r="AY32" s="392"/>
      <c r="AZ32" s="392"/>
      <c r="BA32" s="392"/>
      <c r="BB32" s="392"/>
      <c r="BC32" s="392"/>
    </row>
    <row r="33" spans="1:55">
      <c r="B33" s="284"/>
      <c r="C33" s="284"/>
      <c r="D33" s="392"/>
      <c r="E33" s="284"/>
      <c r="F33" s="284"/>
      <c r="G33" s="392"/>
      <c r="H33" s="284"/>
      <c r="I33" s="284"/>
      <c r="J33" s="392"/>
      <c r="K33" s="392"/>
      <c r="L33" s="284"/>
      <c r="M33" s="284"/>
      <c r="N33" s="284"/>
      <c r="O33" s="284"/>
      <c r="P33" s="284"/>
      <c r="Q33" s="284"/>
      <c r="R33" s="284"/>
      <c r="S33" s="284"/>
      <c r="T33" s="392"/>
      <c r="U33" s="392"/>
      <c r="V33" s="392"/>
      <c r="W33" s="284"/>
      <c r="X33" s="284"/>
      <c r="Y33" s="284"/>
      <c r="Z33" s="284"/>
      <c r="AA33" s="284"/>
      <c r="AB33" s="392"/>
      <c r="AC33" s="392"/>
      <c r="AD33" s="284"/>
      <c r="AE33" s="392"/>
      <c r="AF33" s="392"/>
      <c r="AG33" s="392"/>
      <c r="AH33" s="284"/>
      <c r="AI33" s="392"/>
      <c r="AJ33" s="284"/>
      <c r="AK33" s="392"/>
      <c r="AL33" s="392"/>
      <c r="AM33" s="284"/>
      <c r="AN33" s="392"/>
      <c r="AO33" s="392"/>
      <c r="AP33" s="392"/>
      <c r="AQ33" s="392"/>
      <c r="AR33" s="392"/>
      <c r="AS33" s="392"/>
      <c r="AT33" s="392"/>
      <c r="AU33" s="392"/>
      <c r="AV33" s="392"/>
      <c r="AW33" s="392"/>
      <c r="AX33" s="392"/>
      <c r="AY33" s="392"/>
      <c r="AZ33" s="392"/>
      <c r="BA33" s="392"/>
      <c r="BB33" s="392"/>
      <c r="BC33" s="392"/>
    </row>
    <row r="34" spans="1:55">
      <c r="A34" s="284"/>
      <c r="B34" s="284"/>
      <c r="C34" s="392"/>
      <c r="D34" s="284"/>
      <c r="E34" s="284"/>
      <c r="F34" s="284"/>
      <c r="G34" s="284"/>
      <c r="H34" s="284"/>
      <c r="I34" s="284"/>
      <c r="J34" s="284"/>
      <c r="K34" s="284"/>
      <c r="L34" s="392"/>
      <c r="M34" s="284"/>
      <c r="N34" s="284"/>
      <c r="O34" s="284"/>
      <c r="P34" s="284"/>
      <c r="Q34" s="284"/>
      <c r="R34" s="284"/>
      <c r="S34" s="284"/>
      <c r="T34" s="284"/>
      <c r="U34" s="392"/>
      <c r="V34" s="392"/>
      <c r="W34" s="284"/>
      <c r="X34" s="284"/>
      <c r="Y34" s="392"/>
      <c r="Z34" s="284"/>
      <c r="AA34" s="284"/>
      <c r="AB34" s="284"/>
      <c r="AC34" s="392"/>
      <c r="AD34" s="284"/>
      <c r="AE34" s="392"/>
      <c r="AF34" s="392"/>
      <c r="AG34" s="284"/>
      <c r="AH34" s="284"/>
      <c r="AI34" s="284"/>
      <c r="AJ34" s="284"/>
      <c r="AK34" s="392"/>
      <c r="AL34" s="392"/>
      <c r="AM34" s="392"/>
      <c r="AN34" s="392"/>
      <c r="AO34" s="284"/>
      <c r="AP34" s="392"/>
      <c r="AQ34" s="392"/>
      <c r="AR34" s="392"/>
      <c r="AS34" s="392"/>
      <c r="AT34" s="392"/>
      <c r="AU34" s="392"/>
      <c r="AV34" s="392"/>
      <c r="AW34" s="392"/>
      <c r="AX34" s="392"/>
      <c r="AY34" s="392"/>
      <c r="AZ34" s="392"/>
      <c r="BA34" s="392"/>
      <c r="BB34" s="392"/>
      <c r="BC34" s="392"/>
    </row>
    <row r="35" spans="1:55">
      <c r="A35" s="284"/>
      <c r="B35" s="284"/>
      <c r="C35" s="284"/>
      <c r="D35" s="284"/>
      <c r="E35" s="284"/>
      <c r="F35" s="284"/>
      <c r="G35" s="392"/>
      <c r="H35" s="284"/>
      <c r="I35" s="284"/>
      <c r="J35" s="392"/>
      <c r="K35" s="392"/>
      <c r="L35" s="284"/>
      <c r="M35" s="284"/>
      <c r="N35" s="392"/>
      <c r="O35" s="284"/>
      <c r="P35" s="284"/>
      <c r="Q35" s="284"/>
      <c r="R35" s="284"/>
      <c r="S35" s="284"/>
      <c r="T35" s="284"/>
      <c r="U35" s="392"/>
      <c r="V35" s="392"/>
      <c r="W35" s="392"/>
      <c r="X35" s="284"/>
      <c r="Y35" s="284"/>
      <c r="Z35" s="284"/>
      <c r="AA35" s="284"/>
      <c r="AB35" s="284"/>
      <c r="AC35" s="392"/>
      <c r="AD35" s="284"/>
      <c r="AE35" s="392"/>
      <c r="AF35" s="392"/>
      <c r="AG35" s="392"/>
      <c r="AH35" s="284"/>
      <c r="AI35" s="392"/>
      <c r="AJ35" s="284"/>
      <c r="AK35" s="392"/>
      <c r="AL35" s="392"/>
      <c r="AM35" s="392"/>
      <c r="AN35" s="284"/>
      <c r="AO35" s="392"/>
      <c r="AP35" s="392"/>
      <c r="AQ35" s="392"/>
      <c r="AR35" s="392"/>
      <c r="AS35" s="392"/>
      <c r="AT35" s="392"/>
      <c r="AU35" s="392"/>
      <c r="AV35" s="392"/>
      <c r="AW35" s="392"/>
      <c r="AX35" s="392"/>
      <c r="AY35" s="392"/>
      <c r="AZ35" s="392"/>
      <c r="BA35" s="392"/>
      <c r="BB35" s="392"/>
      <c r="BC35" s="392"/>
    </row>
    <row r="36" spans="1:55">
      <c r="B36" s="284"/>
      <c r="C36" s="392"/>
      <c r="D36" s="284"/>
      <c r="E36" s="284"/>
      <c r="F36" s="284"/>
      <c r="G36" s="392"/>
      <c r="H36" s="284"/>
      <c r="I36" s="284"/>
      <c r="J36" s="284"/>
      <c r="K36" s="284"/>
      <c r="L36" s="284"/>
      <c r="M36" s="284"/>
      <c r="N36" s="284"/>
      <c r="O36" s="284"/>
      <c r="P36" s="284"/>
      <c r="Q36" s="284"/>
      <c r="R36" s="284"/>
      <c r="S36" s="284"/>
      <c r="T36" s="284"/>
      <c r="U36" s="284"/>
      <c r="V36" s="392"/>
      <c r="W36" s="284"/>
      <c r="X36" s="284"/>
      <c r="Y36" s="284"/>
      <c r="Z36" s="284"/>
      <c r="AA36" s="284"/>
      <c r="AB36" s="284"/>
      <c r="AC36" s="392"/>
      <c r="AD36" s="284"/>
      <c r="AE36" s="284"/>
      <c r="AF36" s="392"/>
      <c r="AG36" s="392"/>
      <c r="AH36" s="284"/>
      <c r="AI36" s="392"/>
      <c r="AJ36" s="284"/>
      <c r="AK36" s="392"/>
      <c r="AL36" s="284"/>
      <c r="AM36" s="284"/>
      <c r="AN36" s="392"/>
      <c r="AO36" s="284"/>
      <c r="AP36" s="392"/>
      <c r="AQ36" s="392"/>
      <c r="AR36" s="392"/>
      <c r="AS36" s="392"/>
      <c r="AT36" s="392"/>
      <c r="AU36" s="392"/>
      <c r="AV36" s="392"/>
      <c r="AW36" s="392"/>
      <c r="AX36" s="392"/>
      <c r="AY36" s="392"/>
      <c r="AZ36" s="392"/>
      <c r="BA36" s="392"/>
      <c r="BB36" s="392"/>
      <c r="BC36" s="392"/>
    </row>
    <row r="37" spans="1:55">
      <c r="A37" s="284"/>
      <c r="B37" s="284"/>
      <c r="C37" s="392"/>
      <c r="D37" s="284"/>
      <c r="E37" s="284"/>
      <c r="F37" s="284"/>
      <c r="G37" s="284"/>
      <c r="H37" s="284"/>
      <c r="I37" s="284"/>
      <c r="J37" s="284"/>
      <c r="K37" s="392"/>
      <c r="L37" s="284"/>
      <c r="M37" s="284"/>
      <c r="N37" s="392"/>
      <c r="O37" s="284"/>
      <c r="P37" s="284"/>
      <c r="Q37" s="284"/>
      <c r="R37" s="392"/>
      <c r="S37" s="284"/>
      <c r="T37" s="284"/>
      <c r="U37" s="392"/>
      <c r="V37" s="392"/>
      <c r="W37" s="392"/>
      <c r="X37" s="284"/>
      <c r="Y37" s="392"/>
      <c r="Z37" s="392"/>
      <c r="AA37" s="284"/>
      <c r="AB37" s="284"/>
      <c r="AC37" s="284"/>
      <c r="AD37" s="284"/>
      <c r="AE37" s="392"/>
      <c r="AF37" s="284"/>
      <c r="AG37" s="284"/>
      <c r="AH37" s="284"/>
      <c r="AI37" s="392"/>
      <c r="AJ37" s="284"/>
      <c r="AK37" s="392"/>
      <c r="AL37" s="392"/>
      <c r="AM37" s="392"/>
      <c r="AN37" s="284"/>
      <c r="AO37" s="284"/>
      <c r="AP37" s="392"/>
      <c r="AQ37" s="392"/>
      <c r="AR37" s="392"/>
      <c r="AS37" s="392"/>
      <c r="AT37" s="392"/>
      <c r="AU37" s="392"/>
      <c r="AV37" s="392"/>
      <c r="AW37" s="392"/>
      <c r="AX37" s="392"/>
      <c r="AY37" s="392"/>
      <c r="AZ37" s="392"/>
      <c r="BA37" s="392"/>
      <c r="BB37" s="392"/>
      <c r="BC37" s="392"/>
    </row>
    <row r="38" spans="1:55">
      <c r="C38" s="284"/>
      <c r="D38" s="284"/>
      <c r="E38" s="284"/>
      <c r="F38" s="284"/>
      <c r="G38" s="284"/>
      <c r="H38" s="392"/>
      <c r="I38" s="284"/>
      <c r="J38" s="284"/>
      <c r="K38" s="284"/>
      <c r="L38" s="284"/>
      <c r="M38" s="392"/>
      <c r="N38" s="284"/>
      <c r="O38" s="284"/>
      <c r="P38" s="284"/>
      <c r="Q38" s="284"/>
      <c r="R38" s="392"/>
      <c r="S38" s="284"/>
      <c r="T38" s="392"/>
      <c r="U38" s="393"/>
      <c r="V38" s="392"/>
      <c r="W38" s="392"/>
      <c r="X38" s="284"/>
      <c r="Y38" s="284"/>
      <c r="Z38" s="284"/>
      <c r="AA38" s="284"/>
      <c r="AB38" s="284"/>
      <c r="AC38" s="284"/>
      <c r="AD38" s="392"/>
      <c r="AE38" s="284"/>
      <c r="AF38" s="392"/>
      <c r="AG38" s="284"/>
      <c r="AH38" s="284"/>
      <c r="AI38" s="392"/>
      <c r="AJ38" s="284"/>
      <c r="AK38" s="392"/>
      <c r="AL38" s="284"/>
      <c r="AM38" s="284"/>
      <c r="AN38" s="392"/>
      <c r="AO38" s="392"/>
      <c r="AP38" s="392"/>
      <c r="AQ38" s="392"/>
      <c r="AR38" s="392"/>
      <c r="AS38" s="392"/>
      <c r="AT38" s="392"/>
      <c r="AU38" s="392"/>
      <c r="AV38" s="392"/>
      <c r="AW38" s="392"/>
      <c r="AX38" s="392"/>
      <c r="AY38" s="392"/>
      <c r="AZ38" s="392"/>
      <c r="BA38" s="392"/>
      <c r="BB38" s="392"/>
      <c r="BC38" s="392"/>
    </row>
    <row r="39" spans="1:55">
      <c r="B39" s="284"/>
      <c r="C39" s="284"/>
      <c r="D39" s="390"/>
      <c r="E39" s="284"/>
      <c r="F39" s="284"/>
      <c r="G39" s="284"/>
      <c r="H39" s="284"/>
      <c r="I39" s="284"/>
      <c r="J39" s="284"/>
      <c r="K39" s="392"/>
      <c r="L39" s="284"/>
      <c r="M39" s="284"/>
      <c r="N39" s="284"/>
      <c r="O39" s="284"/>
      <c r="P39" s="284"/>
      <c r="Q39" s="284"/>
      <c r="R39" s="284"/>
      <c r="S39" s="284"/>
      <c r="T39" s="392"/>
      <c r="U39" s="392"/>
      <c r="V39" s="392"/>
      <c r="W39" s="284"/>
      <c r="X39" s="284"/>
      <c r="Y39" s="284"/>
      <c r="Z39" s="284"/>
      <c r="AA39" s="284"/>
      <c r="AB39" s="284"/>
      <c r="AC39" s="284"/>
      <c r="AD39" s="284"/>
      <c r="AE39" s="284"/>
      <c r="AF39" s="392"/>
      <c r="AG39" s="284"/>
      <c r="AH39" s="284"/>
      <c r="AI39" s="284"/>
      <c r="AJ39" s="284"/>
      <c r="AK39" s="392"/>
      <c r="AL39" s="284"/>
      <c r="AM39" s="284"/>
      <c r="AN39" s="392"/>
      <c r="AO39" s="392"/>
      <c r="AP39" s="392"/>
      <c r="AQ39" s="392"/>
      <c r="AR39" s="392"/>
      <c r="AS39" s="392"/>
      <c r="AT39" s="392"/>
      <c r="AU39" s="392"/>
      <c r="AV39" s="392"/>
      <c r="AW39" s="392"/>
      <c r="AX39" s="392"/>
      <c r="AY39" s="392"/>
      <c r="AZ39" s="392"/>
      <c r="BA39" s="392"/>
      <c r="BB39" s="392"/>
      <c r="BC39" s="392"/>
    </row>
    <row r="40" spans="1:55">
      <c r="A40" s="284"/>
      <c r="B40" s="284"/>
      <c r="C40" s="284"/>
      <c r="D40" s="284"/>
      <c r="E40" s="284"/>
      <c r="F40" s="284"/>
      <c r="G40" s="392"/>
      <c r="H40" s="284"/>
      <c r="I40" s="284"/>
      <c r="J40" s="284"/>
      <c r="K40" s="392"/>
      <c r="L40" s="284"/>
      <c r="M40" s="284"/>
      <c r="N40" s="284"/>
      <c r="O40" s="284"/>
      <c r="P40" s="284"/>
      <c r="Q40" s="284"/>
      <c r="R40" s="392"/>
      <c r="S40" s="284"/>
      <c r="T40" s="284"/>
      <c r="U40" s="392"/>
      <c r="V40" s="392"/>
      <c r="W40" s="284"/>
      <c r="X40" s="284"/>
      <c r="Y40" s="392"/>
      <c r="Z40" s="284"/>
      <c r="AA40" s="284"/>
      <c r="AB40" s="284"/>
      <c r="AC40" s="284"/>
      <c r="AD40" s="284"/>
      <c r="AE40" s="392"/>
      <c r="AF40" s="392"/>
      <c r="AG40" s="392"/>
      <c r="AH40" s="284"/>
      <c r="AI40" s="392"/>
      <c r="AJ40" s="284"/>
      <c r="AK40" s="392"/>
      <c r="AL40" s="392"/>
      <c r="AM40" s="284"/>
      <c r="AN40" s="284"/>
      <c r="AO40" s="284"/>
      <c r="AP40" s="392"/>
      <c r="AQ40" s="392"/>
      <c r="AR40" s="284"/>
      <c r="AS40" s="284"/>
      <c r="AT40" s="392"/>
      <c r="AU40" s="284"/>
      <c r="AV40" s="284"/>
      <c r="AW40" s="284"/>
      <c r="AX40" s="284"/>
      <c r="AY40" s="284"/>
      <c r="AZ40" s="284"/>
      <c r="BA40" s="284"/>
      <c r="BB40" s="284"/>
      <c r="BC40" s="284"/>
    </row>
    <row r="41" spans="1:55">
      <c r="B41" s="284"/>
      <c r="C41" s="284"/>
      <c r="D41" s="284"/>
      <c r="E41" s="284"/>
      <c r="F41" s="284"/>
      <c r="G41" s="284"/>
      <c r="H41" s="284"/>
      <c r="I41" s="284"/>
      <c r="J41" s="392"/>
      <c r="K41" s="392"/>
      <c r="L41" s="284"/>
      <c r="M41" s="284"/>
      <c r="N41" s="392"/>
      <c r="O41" s="284"/>
      <c r="P41" s="284"/>
      <c r="Q41" s="392"/>
      <c r="R41" s="284"/>
      <c r="S41" s="284"/>
      <c r="T41" s="284"/>
      <c r="U41" s="392"/>
      <c r="V41" s="392"/>
      <c r="W41" s="392"/>
      <c r="X41" s="284"/>
      <c r="Y41" s="284"/>
      <c r="Z41" s="392"/>
      <c r="AA41" s="284"/>
      <c r="AB41" s="392"/>
      <c r="AC41" s="284"/>
      <c r="AD41" s="284"/>
      <c r="AE41" s="284"/>
      <c r="AF41" s="392"/>
      <c r="AG41" s="392"/>
      <c r="AH41" s="284"/>
      <c r="AI41" s="392"/>
      <c r="AJ41" s="284"/>
      <c r="AK41" s="392"/>
      <c r="AL41" s="392"/>
      <c r="AM41" s="284"/>
      <c r="AN41" s="392"/>
      <c r="AO41" s="284"/>
      <c r="AP41" s="392"/>
      <c r="AQ41" s="392"/>
      <c r="AR41" s="392"/>
      <c r="AS41" s="392"/>
      <c r="AT41" s="392"/>
      <c r="AU41" s="392"/>
      <c r="AV41" s="392"/>
      <c r="AW41" s="392"/>
      <c r="AX41" s="392"/>
      <c r="AY41" s="392"/>
      <c r="AZ41" s="392"/>
      <c r="BA41" s="392"/>
      <c r="BB41" s="392"/>
      <c r="BC41" s="392"/>
    </row>
    <row r="42" spans="1:55">
      <c r="B42" s="392"/>
      <c r="C42" s="284"/>
      <c r="D42" s="392"/>
      <c r="E42" s="284"/>
      <c r="F42" s="284"/>
      <c r="G42" s="284"/>
      <c r="H42" s="284"/>
      <c r="I42" s="284"/>
      <c r="J42" s="284"/>
      <c r="K42" s="392"/>
      <c r="L42" s="284"/>
      <c r="M42" s="284"/>
      <c r="N42" s="392"/>
      <c r="O42" s="284"/>
      <c r="P42" s="284"/>
      <c r="Q42" s="284"/>
      <c r="R42" s="284"/>
      <c r="S42" s="284"/>
      <c r="T42" s="284"/>
      <c r="U42" s="392"/>
      <c r="V42" s="284"/>
      <c r="W42" s="392"/>
      <c r="X42" s="284"/>
      <c r="Y42" s="284"/>
      <c r="Z42" s="284"/>
      <c r="AA42" s="284"/>
      <c r="AB42" s="284"/>
      <c r="AC42" s="284"/>
      <c r="AD42" s="284"/>
      <c r="AE42" s="284"/>
      <c r="AF42" s="392"/>
      <c r="AG42" s="284"/>
      <c r="AH42" s="284"/>
      <c r="AI42" s="392"/>
      <c r="AJ42" s="284"/>
      <c r="AK42" s="392"/>
      <c r="AL42" s="392"/>
      <c r="AM42" s="284"/>
      <c r="AN42" s="284"/>
      <c r="AO42" s="284"/>
      <c r="AP42" s="392"/>
      <c r="AQ42" s="392"/>
      <c r="AR42" s="392"/>
      <c r="AS42" s="392"/>
      <c r="AT42" s="392"/>
      <c r="AU42" s="392"/>
      <c r="AV42" s="392"/>
      <c r="AW42" s="392"/>
      <c r="AX42" s="392"/>
      <c r="AY42" s="392"/>
      <c r="AZ42" s="392"/>
      <c r="BA42" s="392"/>
      <c r="BB42" s="392"/>
      <c r="BC42" s="392"/>
    </row>
    <row r="43" spans="1:55">
      <c r="A43" s="284"/>
      <c r="B43" s="284"/>
      <c r="C43" s="393"/>
      <c r="D43" s="284"/>
      <c r="E43" s="284"/>
      <c r="F43" s="284"/>
      <c r="G43" s="284"/>
      <c r="H43" s="284"/>
      <c r="I43" s="284"/>
      <c r="J43" s="284"/>
      <c r="K43" s="392"/>
      <c r="L43" s="284"/>
      <c r="M43" s="284"/>
      <c r="N43" s="392"/>
      <c r="O43" s="284"/>
      <c r="P43" s="284"/>
      <c r="Q43" s="284"/>
      <c r="R43" s="284"/>
      <c r="S43" s="284"/>
      <c r="T43" s="284"/>
      <c r="U43" s="392"/>
      <c r="V43" s="392"/>
      <c r="W43" s="284"/>
      <c r="X43" s="284"/>
      <c r="Y43" s="284"/>
      <c r="Z43" s="284"/>
      <c r="AA43" s="284"/>
      <c r="AB43" s="392"/>
      <c r="AC43" s="284"/>
      <c r="AD43" s="284"/>
      <c r="AE43" s="392"/>
      <c r="AF43" s="392"/>
      <c r="AG43" s="392"/>
      <c r="AH43" s="284"/>
      <c r="AI43" s="392"/>
      <c r="AJ43" s="284"/>
      <c r="AK43" s="393"/>
      <c r="AL43" s="392"/>
      <c r="AM43" s="392"/>
      <c r="AN43" s="392"/>
      <c r="AO43" s="392"/>
      <c r="AP43" s="392"/>
      <c r="AQ43" s="392"/>
      <c r="AR43" s="284"/>
      <c r="AS43" s="284"/>
      <c r="AT43" s="392"/>
      <c r="AU43" s="284"/>
      <c r="AV43" s="284"/>
      <c r="AW43" s="284"/>
      <c r="AX43" s="284"/>
      <c r="AY43" s="284"/>
      <c r="AZ43" s="284"/>
      <c r="BA43" s="284"/>
      <c r="BB43" s="284"/>
      <c r="BC43" s="284"/>
    </row>
    <row r="44" spans="1:55">
      <c r="A44" s="284"/>
      <c r="B44" s="284"/>
      <c r="C44" s="392"/>
      <c r="D44" s="284"/>
      <c r="E44" s="284"/>
      <c r="F44" s="284"/>
      <c r="G44" s="284"/>
      <c r="H44" s="284"/>
      <c r="I44" s="284"/>
      <c r="J44" s="284"/>
      <c r="K44" s="392"/>
      <c r="L44" s="284"/>
      <c r="M44" s="392"/>
      <c r="N44" s="392"/>
      <c r="O44" s="392"/>
      <c r="P44" s="284"/>
      <c r="Q44" s="284"/>
      <c r="R44" s="284"/>
      <c r="S44" s="284"/>
      <c r="T44" s="284"/>
      <c r="U44" s="284"/>
      <c r="V44" s="392"/>
      <c r="W44" s="284"/>
      <c r="X44" s="284"/>
      <c r="Y44" s="392"/>
      <c r="Z44" s="284"/>
      <c r="AA44" s="284"/>
      <c r="AB44" s="284"/>
      <c r="AC44" s="284"/>
      <c r="AD44" s="284"/>
      <c r="AE44" s="284"/>
      <c r="AF44" s="392"/>
      <c r="AG44" s="284"/>
      <c r="AH44" s="392"/>
      <c r="AI44" s="392"/>
      <c r="AJ44" s="284"/>
      <c r="AK44" s="392"/>
      <c r="AL44" s="392"/>
      <c r="AM44" s="284"/>
      <c r="AN44" s="284"/>
      <c r="AO44" s="392"/>
      <c r="AP44" s="392"/>
      <c r="AQ44" s="392"/>
      <c r="AR44" s="284"/>
      <c r="AS44" s="284"/>
      <c r="AT44" s="392"/>
      <c r="AU44" s="284"/>
      <c r="AV44" s="284"/>
      <c r="AW44" s="284"/>
      <c r="AX44" s="284"/>
      <c r="AY44" s="284"/>
      <c r="AZ44" s="284"/>
      <c r="BA44" s="284"/>
      <c r="BB44" s="284"/>
      <c r="BC44" s="284"/>
    </row>
    <row r="45" spans="1:55">
      <c r="A45" s="284"/>
      <c r="B45" s="284"/>
      <c r="C45" s="392"/>
      <c r="D45" s="284"/>
      <c r="E45" s="284"/>
      <c r="F45" s="284"/>
      <c r="G45" s="392"/>
      <c r="H45" s="284"/>
      <c r="I45" s="284"/>
      <c r="J45" s="284"/>
      <c r="K45" s="284"/>
      <c r="L45" s="284"/>
      <c r="M45" s="392"/>
      <c r="N45" s="392"/>
      <c r="O45" s="284"/>
      <c r="P45" s="392"/>
      <c r="Q45" s="284"/>
      <c r="R45" s="392"/>
      <c r="S45" s="284"/>
      <c r="T45" s="284"/>
      <c r="U45" s="284"/>
      <c r="V45" s="392"/>
      <c r="W45" s="392"/>
      <c r="X45" s="284"/>
      <c r="Y45" s="284"/>
      <c r="Z45" s="284"/>
      <c r="AA45" s="284"/>
      <c r="AB45" s="284"/>
      <c r="AC45" s="284"/>
      <c r="AD45" s="392"/>
      <c r="AE45" s="284"/>
      <c r="AF45" s="392"/>
      <c r="AG45" s="284"/>
      <c r="AH45" s="284"/>
      <c r="AI45" s="392"/>
      <c r="AJ45" s="284"/>
      <c r="AK45" s="392"/>
      <c r="AL45" s="284"/>
      <c r="AM45" s="284"/>
      <c r="AN45" s="392"/>
      <c r="AO45" s="392"/>
      <c r="AP45" s="392"/>
      <c r="AQ45" s="392"/>
      <c r="AR45" s="284"/>
      <c r="AS45" s="284"/>
      <c r="AT45" s="392"/>
      <c r="AU45" s="284"/>
      <c r="AV45" s="284"/>
      <c r="AW45" s="284"/>
      <c r="AX45" s="284"/>
      <c r="AY45" s="284"/>
      <c r="AZ45" s="284"/>
      <c r="BA45" s="284"/>
      <c r="BB45" s="284"/>
      <c r="BC45" s="284"/>
    </row>
    <row r="46" spans="1:55">
      <c r="A46" s="284"/>
      <c r="B46" s="392"/>
      <c r="C46" s="392"/>
      <c r="D46" s="284"/>
      <c r="E46" s="284"/>
      <c r="F46" s="284"/>
      <c r="G46" s="392"/>
      <c r="H46" s="284"/>
      <c r="I46" s="284"/>
      <c r="J46" s="392"/>
      <c r="K46" s="392"/>
      <c r="L46" s="284"/>
      <c r="M46" s="284"/>
      <c r="N46" s="284"/>
      <c r="O46" s="284"/>
      <c r="P46" s="284"/>
      <c r="Q46" s="284"/>
      <c r="R46" s="284"/>
      <c r="S46" s="284"/>
      <c r="T46" s="284"/>
      <c r="U46" s="284"/>
      <c r="V46" s="392"/>
      <c r="W46" s="284"/>
      <c r="X46" s="284"/>
      <c r="Y46" s="284"/>
      <c r="Z46" s="284"/>
      <c r="AA46" s="284"/>
      <c r="AB46" s="284"/>
      <c r="AC46" s="284"/>
      <c r="AD46" s="284"/>
      <c r="AE46" s="284"/>
      <c r="AF46" s="392"/>
      <c r="AG46" s="392"/>
      <c r="AH46" s="284"/>
      <c r="AI46" s="392"/>
      <c r="AJ46" s="284"/>
      <c r="AK46" s="392"/>
      <c r="AL46" s="392"/>
      <c r="AM46" s="284"/>
      <c r="AN46" s="392"/>
      <c r="AO46" s="392"/>
      <c r="AP46" s="392"/>
      <c r="AQ46" s="392"/>
      <c r="AR46" s="284"/>
      <c r="AS46" s="284"/>
      <c r="AT46" s="392"/>
      <c r="AU46" s="284"/>
      <c r="AV46" s="284"/>
      <c r="AW46" s="284"/>
      <c r="AX46" s="284"/>
      <c r="AY46" s="284"/>
      <c r="AZ46" s="284"/>
      <c r="BA46" s="284"/>
      <c r="BB46" s="284"/>
      <c r="BC46" s="284"/>
    </row>
    <row r="47" spans="1:55">
      <c r="B47" s="284"/>
      <c r="C47" s="392"/>
      <c r="D47" s="392"/>
      <c r="E47" s="284"/>
      <c r="F47" s="284"/>
      <c r="G47" s="284"/>
      <c r="H47" s="392"/>
      <c r="I47" s="284"/>
      <c r="J47" s="284"/>
      <c r="K47" s="392"/>
      <c r="L47" s="284"/>
      <c r="M47" s="392"/>
      <c r="N47" s="284"/>
      <c r="O47" s="284"/>
      <c r="P47" s="284"/>
      <c r="Q47" s="284"/>
      <c r="R47" s="284"/>
      <c r="S47" s="284"/>
      <c r="T47" s="392"/>
      <c r="U47" s="392"/>
      <c r="V47" s="392"/>
      <c r="W47" s="284"/>
      <c r="X47" s="284"/>
      <c r="Y47" s="284"/>
      <c r="Z47" s="284"/>
      <c r="AA47" s="284"/>
      <c r="AB47" s="392"/>
      <c r="AC47" s="284"/>
      <c r="AD47" s="284"/>
      <c r="AE47" s="284"/>
      <c r="AF47" s="392"/>
      <c r="AG47" s="392"/>
      <c r="AH47" s="284"/>
      <c r="AI47" s="392"/>
      <c r="AJ47" s="284"/>
      <c r="AK47" s="392"/>
      <c r="AL47" s="392"/>
      <c r="AM47" s="284"/>
      <c r="AN47" s="392"/>
      <c r="AO47" s="284"/>
      <c r="AP47" s="392"/>
      <c r="AQ47" s="392"/>
      <c r="AR47" s="284"/>
      <c r="AS47" s="284"/>
      <c r="AT47" s="392"/>
      <c r="AU47" s="284"/>
      <c r="AV47" s="284"/>
      <c r="AW47" s="284"/>
      <c r="AX47" s="284"/>
      <c r="AY47" s="284"/>
      <c r="AZ47" s="284"/>
      <c r="BA47" s="284"/>
      <c r="BB47" s="284"/>
      <c r="BC47" s="284"/>
    </row>
    <row r="48" spans="1:55">
      <c r="B48" s="284"/>
      <c r="C48" s="284"/>
      <c r="D48" s="284"/>
      <c r="E48" s="284"/>
      <c r="F48" s="284"/>
      <c r="G48" s="284"/>
      <c r="H48" s="284"/>
      <c r="I48" s="284"/>
      <c r="J48" s="284"/>
      <c r="K48" s="284"/>
      <c r="L48" s="284"/>
      <c r="M48" s="284"/>
      <c r="N48" s="284"/>
      <c r="O48" s="284"/>
      <c r="P48" s="284"/>
      <c r="Q48" s="284"/>
      <c r="R48" s="284"/>
      <c r="S48" s="284"/>
      <c r="T48" s="284"/>
      <c r="U48" s="392"/>
      <c r="V48" s="392"/>
      <c r="W48" s="392"/>
      <c r="X48" s="284"/>
      <c r="Y48" s="284"/>
      <c r="Z48" s="284"/>
      <c r="AA48" s="284"/>
      <c r="AB48" s="392"/>
      <c r="AC48" s="284"/>
      <c r="AD48" s="284"/>
      <c r="AE48" s="392"/>
      <c r="AF48" s="392"/>
      <c r="AG48" s="284"/>
      <c r="AH48" s="284"/>
      <c r="AI48" s="392"/>
      <c r="AJ48" s="284"/>
      <c r="AK48" s="392"/>
      <c r="AL48" s="392"/>
      <c r="AM48" s="392"/>
      <c r="AN48" s="392"/>
      <c r="AO48" s="392"/>
      <c r="AP48" s="392"/>
      <c r="AQ48" s="392"/>
      <c r="AR48" s="392"/>
      <c r="AS48" s="392"/>
      <c r="AT48" s="392"/>
      <c r="AU48" s="392"/>
      <c r="AV48" s="392"/>
      <c r="AW48" s="392"/>
      <c r="AX48" s="392"/>
      <c r="AY48" s="392"/>
      <c r="AZ48" s="392"/>
      <c r="BA48" s="392"/>
      <c r="BB48" s="392"/>
      <c r="BC48" s="392"/>
    </row>
    <row r="49" spans="1:55">
      <c r="B49" s="284"/>
      <c r="C49" s="284"/>
      <c r="D49" s="284"/>
      <c r="E49" s="392"/>
      <c r="F49" s="284"/>
      <c r="G49" s="284"/>
      <c r="H49" s="284"/>
      <c r="I49" s="284"/>
      <c r="J49" s="392"/>
      <c r="K49" s="392"/>
      <c r="L49" s="284"/>
      <c r="M49" s="284"/>
      <c r="N49" s="284"/>
      <c r="O49" s="284"/>
      <c r="P49" s="284"/>
      <c r="Q49" s="284"/>
      <c r="R49" s="284"/>
      <c r="S49" s="284"/>
      <c r="T49" s="392"/>
      <c r="U49" s="284"/>
      <c r="V49" s="392"/>
      <c r="W49" s="392"/>
      <c r="X49" s="284"/>
      <c r="Y49" s="284"/>
      <c r="Z49" s="392"/>
      <c r="AA49" s="284"/>
      <c r="AB49" s="284"/>
      <c r="AC49" s="284"/>
      <c r="AD49" s="392"/>
      <c r="AE49" s="284"/>
      <c r="AF49" s="392"/>
      <c r="AG49" s="392"/>
      <c r="AH49" s="284"/>
      <c r="AI49" s="392"/>
      <c r="AJ49" s="284"/>
      <c r="AK49" s="392"/>
      <c r="AL49" s="392"/>
      <c r="AM49" s="284"/>
      <c r="AN49" s="284"/>
      <c r="AO49" s="284"/>
      <c r="AP49" s="392"/>
      <c r="AQ49" s="392"/>
      <c r="AR49" s="284"/>
      <c r="AS49" s="284"/>
      <c r="AT49" s="392"/>
      <c r="AU49" s="284"/>
      <c r="AV49" s="284"/>
      <c r="AW49" s="284"/>
      <c r="AX49" s="284"/>
      <c r="AY49" s="284"/>
      <c r="AZ49" s="284"/>
      <c r="BA49" s="284"/>
      <c r="BB49" s="284"/>
      <c r="BC49" s="284"/>
    </row>
    <row r="50" spans="1:55">
      <c r="A50" s="284"/>
      <c r="B50" s="284"/>
      <c r="C50" s="284"/>
      <c r="D50" s="284"/>
      <c r="E50" s="284"/>
      <c r="F50" s="284"/>
      <c r="G50" s="392"/>
      <c r="H50" s="284"/>
      <c r="I50" s="284"/>
      <c r="J50" s="284"/>
      <c r="K50" s="392"/>
      <c r="L50" s="284"/>
      <c r="M50" s="284"/>
      <c r="N50" s="284"/>
      <c r="O50" s="392"/>
      <c r="P50" s="284"/>
      <c r="Q50" s="284"/>
      <c r="R50" s="284"/>
      <c r="S50" s="284"/>
      <c r="T50" s="392"/>
      <c r="U50" s="392"/>
      <c r="V50" s="392"/>
      <c r="W50" s="392"/>
      <c r="X50" s="284"/>
      <c r="Y50" s="284"/>
      <c r="Z50" s="284"/>
      <c r="AA50" s="284"/>
      <c r="AB50" s="284"/>
      <c r="AC50" s="284"/>
      <c r="AD50" s="284"/>
      <c r="AE50" s="284"/>
      <c r="AF50" s="392"/>
      <c r="AG50" s="392"/>
      <c r="AH50" s="392"/>
      <c r="AI50" s="392"/>
      <c r="AJ50" s="284"/>
      <c r="AK50" s="392"/>
      <c r="AL50" s="392"/>
      <c r="AM50" s="284"/>
      <c r="AN50" s="284"/>
      <c r="AO50" s="284"/>
      <c r="AP50" s="392"/>
      <c r="AQ50" s="392"/>
      <c r="AR50" s="284"/>
      <c r="AS50" s="284"/>
      <c r="AT50" s="392"/>
      <c r="AU50" s="284"/>
      <c r="AV50" s="284"/>
      <c r="AW50" s="284"/>
      <c r="AX50" s="284"/>
      <c r="AY50" s="284"/>
      <c r="AZ50" s="284"/>
      <c r="BA50" s="284"/>
      <c r="BB50" s="284"/>
      <c r="BC50" s="284"/>
    </row>
    <row r="51" spans="1:55">
      <c r="B51" s="284"/>
      <c r="C51" s="284"/>
      <c r="D51" s="284"/>
      <c r="E51" s="284"/>
      <c r="F51" s="284"/>
      <c r="G51" s="284"/>
      <c r="H51" s="284"/>
      <c r="I51" s="284"/>
      <c r="J51" s="284"/>
      <c r="K51" s="392"/>
      <c r="L51" s="284"/>
      <c r="M51" s="392"/>
      <c r="N51" s="392"/>
      <c r="O51" s="284"/>
      <c r="P51" s="284"/>
      <c r="Q51" s="284"/>
      <c r="R51" s="284"/>
      <c r="S51" s="284"/>
      <c r="T51" s="284"/>
      <c r="U51" s="392"/>
      <c r="V51" s="392"/>
      <c r="W51" s="284"/>
      <c r="X51" s="284"/>
      <c r="Y51" s="284"/>
      <c r="Z51" s="284"/>
      <c r="AA51" s="284"/>
      <c r="AB51" s="392"/>
      <c r="AC51" s="392"/>
      <c r="AD51" s="284"/>
      <c r="AE51" s="392"/>
      <c r="AF51" s="392"/>
      <c r="AG51" s="392"/>
      <c r="AH51" s="284"/>
      <c r="AI51" s="392"/>
      <c r="AJ51" s="284"/>
      <c r="AK51" s="392"/>
      <c r="AL51" s="392"/>
      <c r="AM51" s="284"/>
      <c r="AN51" s="284"/>
      <c r="AO51" s="284"/>
      <c r="AP51" s="392"/>
      <c r="AQ51" s="392"/>
      <c r="AR51" s="284"/>
      <c r="AS51" s="284"/>
      <c r="AT51" s="392"/>
      <c r="AU51" s="284"/>
      <c r="AV51" s="284"/>
      <c r="AW51" s="284"/>
      <c r="AX51" s="284"/>
      <c r="AY51" s="284"/>
      <c r="AZ51" s="284"/>
      <c r="BA51" s="284"/>
      <c r="BB51" s="284"/>
      <c r="BC51" s="284"/>
    </row>
    <row r="52" spans="1:55">
      <c r="A52" s="284"/>
      <c r="B52" s="284"/>
      <c r="C52" s="284"/>
      <c r="D52" s="284"/>
      <c r="E52" s="284"/>
      <c r="F52" s="284"/>
      <c r="G52" s="392"/>
      <c r="H52" s="284"/>
      <c r="I52" s="284"/>
      <c r="J52" s="284"/>
      <c r="K52" s="392"/>
      <c r="L52" s="284"/>
      <c r="M52" s="284"/>
      <c r="N52" s="392"/>
      <c r="O52" s="284"/>
      <c r="P52" s="284"/>
      <c r="Q52" s="284"/>
      <c r="R52" s="284"/>
      <c r="S52" s="284"/>
      <c r="T52" s="392"/>
      <c r="U52" s="392"/>
      <c r="V52" s="284"/>
      <c r="W52" s="392"/>
      <c r="X52" s="284"/>
      <c r="Y52" s="284"/>
      <c r="Z52" s="284"/>
      <c r="AA52" s="284"/>
      <c r="AB52" s="392"/>
      <c r="AC52" s="284"/>
      <c r="AD52" s="284"/>
      <c r="AE52" s="284"/>
      <c r="AF52" s="392"/>
      <c r="AG52" s="392"/>
      <c r="AH52" s="284"/>
      <c r="AI52" s="392"/>
      <c r="AJ52" s="284"/>
      <c r="AK52" s="392"/>
      <c r="AL52" s="392"/>
      <c r="AM52" s="392"/>
      <c r="AN52" s="392"/>
      <c r="AO52" s="284"/>
      <c r="AP52" s="392"/>
      <c r="AQ52" s="392"/>
      <c r="AR52" s="392"/>
      <c r="AS52" s="392"/>
      <c r="AT52" s="392"/>
      <c r="AU52" s="392"/>
      <c r="AV52" s="392"/>
      <c r="AW52" s="392"/>
      <c r="AX52" s="392"/>
      <c r="AY52" s="392"/>
      <c r="AZ52" s="392"/>
      <c r="BA52" s="392"/>
      <c r="BB52" s="392"/>
      <c r="BC52" s="392"/>
    </row>
    <row r="53" spans="1:55">
      <c r="A53" s="284"/>
      <c r="B53" s="284"/>
      <c r="C53" s="284"/>
      <c r="D53" s="284"/>
      <c r="E53" s="284"/>
      <c r="F53" s="392"/>
      <c r="G53" s="392"/>
      <c r="H53" s="284"/>
      <c r="I53" s="284"/>
      <c r="J53" s="284"/>
      <c r="K53" s="284"/>
      <c r="L53" s="284"/>
      <c r="M53" s="392"/>
      <c r="N53" s="284"/>
      <c r="O53" s="284"/>
      <c r="P53" s="392"/>
      <c r="Q53" s="284"/>
      <c r="R53" s="284"/>
      <c r="S53" s="284"/>
      <c r="T53" s="284"/>
      <c r="U53" s="284"/>
      <c r="V53" s="392"/>
      <c r="W53" s="392"/>
      <c r="X53" s="284"/>
      <c r="Y53" s="284"/>
      <c r="Z53" s="284"/>
      <c r="AA53" s="284"/>
      <c r="AB53" s="284"/>
      <c r="AC53" s="284"/>
      <c r="AD53" s="284"/>
      <c r="AE53" s="284"/>
      <c r="AF53" s="393"/>
      <c r="AG53" s="392"/>
      <c r="AH53" s="284"/>
      <c r="AI53" s="392"/>
      <c r="AJ53" s="284"/>
      <c r="AK53" s="392"/>
      <c r="AL53" s="392"/>
      <c r="AM53" s="392"/>
      <c r="AN53" s="392"/>
      <c r="AO53" s="392"/>
      <c r="AP53" s="392"/>
      <c r="AQ53" s="392"/>
      <c r="AR53" s="392"/>
      <c r="AS53" s="392"/>
      <c r="AT53" s="392"/>
      <c r="AU53" s="392"/>
      <c r="AV53" s="392"/>
      <c r="AW53" s="392"/>
      <c r="AX53" s="392"/>
      <c r="AY53" s="392"/>
      <c r="AZ53" s="392"/>
      <c r="BA53" s="392"/>
      <c r="BB53" s="392"/>
      <c r="BC53" s="392"/>
    </row>
    <row r="54" spans="1:55">
      <c r="A54" s="284"/>
      <c r="B54" s="284"/>
      <c r="C54" s="284"/>
      <c r="D54" s="392"/>
      <c r="E54" s="284"/>
      <c r="F54" s="284"/>
      <c r="G54" s="392"/>
      <c r="H54" s="284"/>
      <c r="I54" s="284"/>
      <c r="J54" s="284"/>
      <c r="K54" s="392"/>
      <c r="L54" s="284"/>
      <c r="M54" s="284"/>
      <c r="N54" s="284"/>
      <c r="O54" s="284"/>
      <c r="P54" s="284"/>
      <c r="Q54" s="284"/>
      <c r="R54" s="284"/>
      <c r="S54" s="284"/>
      <c r="T54" s="284"/>
      <c r="U54" s="392"/>
      <c r="V54" s="392"/>
      <c r="W54" s="392"/>
      <c r="X54" s="284"/>
      <c r="Y54" s="284"/>
      <c r="Z54" s="284"/>
      <c r="AA54" s="284"/>
      <c r="AB54" s="392"/>
      <c r="AC54" s="392"/>
      <c r="AD54" s="284"/>
      <c r="AE54" s="284"/>
      <c r="AF54" s="392"/>
      <c r="AG54" s="392"/>
      <c r="AH54" s="284"/>
      <c r="AI54" s="392"/>
      <c r="AJ54" s="284"/>
      <c r="AK54" s="392"/>
      <c r="AL54" s="392"/>
      <c r="AM54" s="284"/>
      <c r="AN54" s="392"/>
      <c r="AO54" s="392"/>
      <c r="AP54" s="392"/>
      <c r="AQ54" s="392"/>
      <c r="AR54" s="392"/>
      <c r="AS54" s="392"/>
      <c r="AT54" s="392"/>
      <c r="AU54" s="392"/>
      <c r="AV54" s="392"/>
      <c r="AW54" s="392"/>
      <c r="AX54" s="392"/>
      <c r="AY54" s="392"/>
      <c r="AZ54" s="392"/>
      <c r="BA54" s="392"/>
      <c r="BB54" s="392"/>
      <c r="BC54" s="392"/>
    </row>
    <row r="55" spans="1:55">
      <c r="A55" s="284"/>
      <c r="B55" s="284"/>
      <c r="C55" s="392"/>
      <c r="D55" s="284"/>
      <c r="E55" s="284"/>
      <c r="F55" s="284"/>
      <c r="G55" s="392"/>
      <c r="H55" s="392"/>
      <c r="I55" s="284"/>
      <c r="J55" s="284"/>
      <c r="K55" s="392"/>
      <c r="L55" s="284"/>
      <c r="M55" s="284"/>
      <c r="N55" s="284"/>
      <c r="O55" s="284"/>
      <c r="P55" s="284"/>
      <c r="Q55" s="284"/>
      <c r="R55" s="284"/>
      <c r="S55" s="284"/>
      <c r="T55" s="392"/>
      <c r="U55" s="284"/>
      <c r="V55" s="392"/>
      <c r="W55" s="392"/>
      <c r="X55" s="284"/>
      <c r="Y55" s="284"/>
      <c r="Z55" s="284"/>
      <c r="AA55" s="284"/>
      <c r="AB55" s="284"/>
      <c r="AC55" s="284"/>
      <c r="AD55" s="284"/>
      <c r="AE55" s="392"/>
      <c r="AF55" s="392"/>
      <c r="AG55" s="284"/>
      <c r="AH55" s="284"/>
      <c r="AI55" s="392"/>
      <c r="AJ55" s="284"/>
      <c r="AK55" s="392"/>
      <c r="AL55" s="392"/>
      <c r="AM55" s="392"/>
      <c r="AN55" s="284"/>
      <c r="AO55" s="392"/>
      <c r="AP55" s="392"/>
      <c r="AQ55" s="392"/>
      <c r="AR55" s="392"/>
      <c r="AS55" s="392"/>
      <c r="AT55" s="392"/>
      <c r="AU55" s="392"/>
      <c r="AV55" s="392"/>
      <c r="AW55" s="392"/>
      <c r="AX55" s="392"/>
      <c r="AY55" s="392"/>
      <c r="AZ55" s="392"/>
      <c r="BA55" s="392"/>
      <c r="BB55" s="392"/>
      <c r="BC55" s="392"/>
    </row>
    <row r="56" spans="1:55">
      <c r="B56" s="284"/>
      <c r="C56" s="392"/>
      <c r="D56" s="392"/>
      <c r="E56" s="284"/>
      <c r="F56" s="284"/>
      <c r="G56" s="392"/>
      <c r="H56" s="284"/>
      <c r="I56" s="284"/>
      <c r="J56" s="284"/>
      <c r="K56" s="284"/>
      <c r="L56" s="284"/>
      <c r="M56" s="284"/>
      <c r="N56" s="392"/>
      <c r="O56" s="284"/>
      <c r="P56" s="284"/>
      <c r="Q56" s="284"/>
      <c r="R56" s="284"/>
      <c r="S56" s="284"/>
      <c r="T56" s="284"/>
      <c r="U56" s="392"/>
      <c r="V56" s="392"/>
      <c r="W56" s="284"/>
      <c r="X56" s="284"/>
      <c r="Y56" s="284"/>
      <c r="Z56" s="284"/>
      <c r="AA56" s="284"/>
      <c r="AB56" s="284"/>
      <c r="AC56" s="284"/>
      <c r="AD56" s="284"/>
      <c r="AE56" s="284"/>
      <c r="AF56" s="392"/>
      <c r="AG56" s="284"/>
      <c r="AH56" s="284"/>
      <c r="AI56" s="392"/>
      <c r="AJ56" s="284"/>
      <c r="AK56" s="392"/>
      <c r="AL56" s="392"/>
      <c r="AM56" s="392"/>
      <c r="AN56" s="284"/>
      <c r="AO56" s="284"/>
      <c r="AP56" s="392"/>
      <c r="AQ56" s="392"/>
      <c r="AR56" s="392"/>
      <c r="AS56" s="392"/>
      <c r="AT56" s="394"/>
      <c r="AU56" s="392"/>
      <c r="AV56" s="392"/>
      <c r="AW56" s="392"/>
      <c r="AX56" s="392"/>
      <c r="AY56" s="392"/>
      <c r="AZ56" s="392"/>
      <c r="BA56" s="392"/>
      <c r="BB56" s="392"/>
      <c r="BC56" s="392"/>
    </row>
    <row r="57" spans="1:55">
      <c r="C57" s="284"/>
      <c r="D57" s="392"/>
      <c r="E57" s="284"/>
      <c r="F57" s="284"/>
      <c r="G57" s="284"/>
      <c r="H57" s="284"/>
      <c r="I57" s="284"/>
      <c r="J57" s="284"/>
      <c r="K57" s="392"/>
      <c r="L57" s="392"/>
      <c r="M57" s="392"/>
      <c r="N57" s="284"/>
      <c r="O57" s="392"/>
      <c r="P57" s="284"/>
      <c r="Q57" s="284"/>
      <c r="R57" s="284"/>
      <c r="S57" s="284"/>
      <c r="T57" s="284"/>
      <c r="U57" s="392"/>
      <c r="V57" s="390"/>
      <c r="W57" s="392"/>
      <c r="X57" s="284"/>
      <c r="Y57" s="392"/>
      <c r="Z57" s="284"/>
      <c r="AA57" s="284"/>
      <c r="AB57" s="284"/>
      <c r="AC57" s="284"/>
      <c r="AD57" s="284"/>
      <c r="AE57" s="284"/>
      <c r="AF57" s="392"/>
      <c r="AG57" s="284"/>
      <c r="AH57" s="284"/>
      <c r="AI57" s="392"/>
      <c r="AJ57" s="284"/>
      <c r="AK57" s="392"/>
      <c r="AL57" s="392"/>
      <c r="AM57" s="284"/>
      <c r="AN57" s="392"/>
      <c r="AO57" s="392"/>
      <c r="AP57" s="392"/>
      <c r="AQ57" s="392"/>
      <c r="AR57" s="284"/>
      <c r="AS57" s="284"/>
      <c r="AT57" s="392"/>
      <c r="AU57" s="284"/>
      <c r="AV57" s="284"/>
      <c r="AW57" s="284"/>
      <c r="AX57" s="284"/>
      <c r="AY57" s="284"/>
      <c r="AZ57" s="284"/>
      <c r="BA57" s="284"/>
      <c r="BB57" s="284"/>
      <c r="BC57" s="284"/>
    </row>
    <row r="58" spans="1:55">
      <c r="B58" s="284"/>
      <c r="C58" s="284"/>
      <c r="D58" s="392"/>
      <c r="E58" s="284"/>
      <c r="F58" s="284"/>
      <c r="G58" s="392"/>
      <c r="H58" s="284"/>
      <c r="J58" s="392"/>
      <c r="K58" s="392"/>
      <c r="L58" s="284"/>
      <c r="M58" s="284"/>
      <c r="N58" s="392"/>
      <c r="O58" s="284"/>
      <c r="P58" s="392"/>
      <c r="Q58" s="284"/>
      <c r="R58" s="284"/>
      <c r="S58" s="284"/>
      <c r="T58" s="284"/>
      <c r="U58" s="392"/>
      <c r="V58" s="392"/>
      <c r="W58" s="284"/>
      <c r="X58" s="284"/>
      <c r="Y58" s="284"/>
      <c r="Z58" s="284"/>
      <c r="AA58" s="284"/>
      <c r="AB58" s="284"/>
      <c r="AC58" s="392"/>
      <c r="AD58" s="284"/>
      <c r="AE58" s="392"/>
      <c r="AF58" s="392"/>
      <c r="AG58" s="284"/>
      <c r="AH58" s="284"/>
      <c r="AI58" s="392"/>
      <c r="AJ58" s="284"/>
      <c r="AK58" s="392"/>
      <c r="AL58" s="392"/>
      <c r="AM58" s="284"/>
      <c r="AN58" s="392"/>
      <c r="AO58" s="284"/>
      <c r="AP58" s="392"/>
      <c r="AQ58" s="392"/>
      <c r="AR58" s="392"/>
      <c r="AS58" s="392"/>
      <c r="AT58" s="392"/>
      <c r="AU58" s="392"/>
      <c r="AV58" s="392"/>
      <c r="AW58" s="392"/>
      <c r="AX58" s="392"/>
      <c r="AY58" s="392"/>
      <c r="AZ58" s="392"/>
      <c r="BA58" s="392"/>
      <c r="BB58" s="392"/>
      <c r="BC58" s="392"/>
    </row>
    <row r="59" spans="1:55">
      <c r="B59" s="284"/>
      <c r="C59" s="284"/>
      <c r="D59" s="392"/>
      <c r="E59" s="284"/>
      <c r="F59" s="284"/>
      <c r="G59" s="284"/>
      <c r="H59" s="284"/>
      <c r="I59" s="284"/>
      <c r="J59" s="284"/>
      <c r="K59" s="392"/>
      <c r="L59" s="284"/>
      <c r="M59" s="392"/>
      <c r="N59" s="284"/>
      <c r="O59" s="284"/>
      <c r="P59" s="284"/>
      <c r="Q59" s="284"/>
      <c r="R59" s="284"/>
      <c r="S59" s="284"/>
      <c r="T59" s="392"/>
      <c r="U59" s="284"/>
      <c r="V59" s="392"/>
      <c r="W59" s="392"/>
      <c r="X59" s="284"/>
      <c r="Y59" s="284"/>
      <c r="Z59" s="284"/>
      <c r="AA59" s="284"/>
      <c r="AB59" s="392"/>
      <c r="AC59" s="284"/>
      <c r="AD59" s="284"/>
      <c r="AE59" s="392"/>
      <c r="AF59" s="392"/>
      <c r="AG59" s="284"/>
      <c r="AH59" s="284"/>
      <c r="AI59" s="392"/>
      <c r="AJ59" s="284"/>
      <c r="AK59" s="392"/>
      <c r="AL59" s="392"/>
      <c r="AM59" s="392"/>
      <c r="AN59" s="392"/>
      <c r="AO59" s="392"/>
      <c r="AP59" s="392"/>
      <c r="AQ59" s="392"/>
      <c r="AR59" s="392"/>
      <c r="AS59" s="392"/>
      <c r="AT59" s="392"/>
      <c r="AU59" s="392"/>
      <c r="AV59" s="392"/>
      <c r="AW59" s="392"/>
      <c r="AX59" s="392"/>
      <c r="AY59" s="392"/>
      <c r="AZ59" s="392"/>
      <c r="BA59" s="392"/>
      <c r="BB59" s="392"/>
      <c r="BC59" s="392"/>
    </row>
    <row r="60" spans="1:55">
      <c r="B60" s="284"/>
      <c r="C60" s="392"/>
      <c r="D60" s="392"/>
      <c r="E60" s="284"/>
      <c r="F60" s="284"/>
      <c r="G60" s="284"/>
      <c r="H60" s="284"/>
      <c r="J60" s="284"/>
      <c r="K60" s="392"/>
      <c r="L60" s="284"/>
      <c r="M60" s="392"/>
      <c r="N60" s="284"/>
      <c r="O60" s="284"/>
      <c r="P60" s="284"/>
      <c r="Q60" s="284"/>
      <c r="R60" s="284"/>
      <c r="S60" s="284"/>
      <c r="T60" s="284"/>
      <c r="U60" s="392"/>
      <c r="V60" s="284"/>
      <c r="W60" s="392"/>
      <c r="X60" s="284"/>
      <c r="Y60" s="284"/>
      <c r="Z60" s="284"/>
      <c r="AA60" s="284"/>
      <c r="AB60" s="284"/>
      <c r="AC60" s="392"/>
      <c r="AD60" s="284"/>
      <c r="AE60" s="284"/>
      <c r="AF60" s="392"/>
      <c r="AG60" s="284"/>
      <c r="AH60" s="284"/>
      <c r="AI60" s="392"/>
      <c r="AJ60" s="284"/>
      <c r="AK60" s="392"/>
      <c r="AL60" s="392"/>
      <c r="AM60" s="284"/>
      <c r="AN60" s="392"/>
      <c r="AO60" s="284"/>
      <c r="AP60" s="392"/>
      <c r="AQ60" s="392"/>
      <c r="AR60" s="392"/>
      <c r="AS60" s="392"/>
      <c r="AT60" s="392"/>
      <c r="AU60" s="392"/>
      <c r="AV60" s="392"/>
      <c r="AW60" s="392"/>
      <c r="AX60" s="392"/>
      <c r="AY60" s="392"/>
      <c r="AZ60" s="392"/>
      <c r="BA60" s="392"/>
      <c r="BB60" s="392"/>
      <c r="BC60" s="392"/>
    </row>
    <row r="61" spans="1:55">
      <c r="C61" s="284"/>
      <c r="D61" s="284"/>
      <c r="E61" s="284"/>
      <c r="F61" s="284"/>
      <c r="G61" s="284"/>
      <c r="H61" s="284"/>
      <c r="I61" s="284"/>
      <c r="J61" s="284"/>
      <c r="K61" s="392"/>
      <c r="L61" s="392"/>
      <c r="M61" s="284"/>
      <c r="N61" s="392"/>
      <c r="O61" s="284"/>
      <c r="P61" s="284"/>
      <c r="Q61" s="284"/>
      <c r="R61" s="284"/>
      <c r="S61" s="284"/>
      <c r="T61" s="284"/>
      <c r="U61" s="392"/>
      <c r="V61" s="392"/>
      <c r="W61" s="392"/>
      <c r="X61" s="284"/>
      <c r="Y61" s="284"/>
      <c r="Z61" s="284"/>
      <c r="AA61" s="392"/>
      <c r="AB61" s="392"/>
      <c r="AC61" s="284"/>
      <c r="AD61" s="284"/>
      <c r="AE61" s="392"/>
      <c r="AF61" s="392"/>
      <c r="AG61" s="392"/>
      <c r="AH61" s="284"/>
      <c r="AI61" s="392"/>
      <c r="AJ61" s="284"/>
      <c r="AK61" s="392"/>
      <c r="AL61" s="392"/>
      <c r="AM61" s="392"/>
      <c r="AN61" s="392"/>
      <c r="AO61" s="392"/>
      <c r="AP61" s="392"/>
      <c r="AQ61" s="392"/>
      <c r="AR61" s="392"/>
      <c r="AS61" s="392"/>
      <c r="AT61" s="392"/>
      <c r="AU61" s="392"/>
      <c r="AV61" s="392"/>
      <c r="AW61" s="392"/>
      <c r="AX61" s="392"/>
      <c r="AY61" s="392"/>
      <c r="AZ61" s="392"/>
      <c r="BA61" s="392"/>
      <c r="BB61" s="392"/>
      <c r="BC61" s="392"/>
    </row>
    <row r="62" spans="1:55">
      <c r="A62" s="284"/>
      <c r="B62" s="284"/>
      <c r="D62" s="284"/>
      <c r="E62" s="284"/>
      <c r="F62" s="284"/>
      <c r="G62" s="392"/>
      <c r="H62" s="284"/>
      <c r="J62" s="392"/>
      <c r="K62" s="284"/>
      <c r="L62" s="392"/>
      <c r="M62" s="284"/>
      <c r="N62" s="284"/>
      <c r="O62" s="284"/>
      <c r="P62" s="284"/>
      <c r="Q62" s="392"/>
      <c r="R62" s="284"/>
      <c r="S62" s="284"/>
      <c r="T62" s="284"/>
      <c r="U62" s="284"/>
      <c r="V62" s="392"/>
      <c r="W62" s="284"/>
      <c r="X62" s="284"/>
      <c r="Y62" s="284"/>
      <c r="Z62" s="284"/>
      <c r="AA62" s="284"/>
      <c r="AB62" s="284"/>
      <c r="AC62" s="392"/>
      <c r="AD62" s="284"/>
      <c r="AE62" s="392"/>
      <c r="AF62" s="392"/>
      <c r="AG62" s="392"/>
      <c r="AH62" s="284"/>
      <c r="AI62" s="392"/>
      <c r="AJ62" s="284"/>
      <c r="AK62" s="392"/>
      <c r="AL62" s="392"/>
      <c r="AM62" s="284"/>
      <c r="AN62" s="392"/>
      <c r="AO62" s="392"/>
      <c r="AP62" s="393"/>
      <c r="AQ62" s="392"/>
      <c r="AR62" s="392"/>
      <c r="AS62" s="392"/>
      <c r="AT62" s="392"/>
      <c r="AU62" s="392"/>
      <c r="AV62" s="392"/>
      <c r="AW62" s="392"/>
      <c r="AX62" s="392"/>
      <c r="AY62" s="392"/>
      <c r="AZ62" s="392"/>
      <c r="BA62" s="392"/>
      <c r="BB62" s="392"/>
      <c r="BC62" s="392"/>
    </row>
    <row r="63" spans="1:55">
      <c r="B63" s="284"/>
      <c r="C63" s="284"/>
      <c r="D63" s="284"/>
      <c r="E63" s="284"/>
      <c r="F63" s="284"/>
      <c r="G63" s="392"/>
      <c r="H63" s="284"/>
      <c r="J63" s="284"/>
      <c r="K63" s="284"/>
      <c r="L63" s="392"/>
      <c r="M63" s="392"/>
      <c r="N63" s="284"/>
      <c r="O63" s="392"/>
      <c r="P63" s="284"/>
      <c r="Q63" s="284"/>
      <c r="R63" s="284"/>
      <c r="S63" s="284"/>
      <c r="T63" s="284"/>
      <c r="U63" s="392"/>
      <c r="V63" s="392"/>
      <c r="W63" s="284"/>
      <c r="X63" s="284"/>
      <c r="Y63" s="392"/>
      <c r="Z63" s="284"/>
      <c r="AA63" s="284"/>
      <c r="AB63" s="284"/>
      <c r="AC63" s="392"/>
      <c r="AD63" s="284"/>
      <c r="AE63" s="284"/>
      <c r="AF63" s="392"/>
      <c r="AG63" s="392"/>
      <c r="AH63" s="284"/>
      <c r="AI63" s="393"/>
      <c r="AJ63" s="284"/>
      <c r="AK63" s="392"/>
      <c r="AL63" s="392"/>
      <c r="AM63" s="392"/>
      <c r="AN63" s="284"/>
      <c r="AO63" s="392"/>
      <c r="AP63" s="392"/>
      <c r="AQ63" s="392"/>
      <c r="AR63" s="392"/>
      <c r="AS63" s="392"/>
      <c r="AT63" s="392"/>
      <c r="AU63" s="392"/>
      <c r="AV63" s="392"/>
      <c r="AW63" s="392"/>
      <c r="AX63" s="392"/>
      <c r="AY63" s="392"/>
      <c r="AZ63" s="392"/>
      <c r="BA63" s="392"/>
      <c r="BB63" s="392"/>
      <c r="BC63" s="392"/>
    </row>
    <row r="64" spans="1:55">
      <c r="B64" s="284"/>
      <c r="C64" s="284"/>
      <c r="D64" s="284"/>
      <c r="E64" s="284"/>
      <c r="F64" s="284"/>
      <c r="G64" s="392"/>
      <c r="H64" s="284"/>
      <c r="J64" s="284"/>
      <c r="K64" s="284"/>
      <c r="L64" s="284"/>
      <c r="M64" s="392"/>
      <c r="N64" s="284"/>
      <c r="O64" s="392"/>
      <c r="P64" s="284"/>
      <c r="Q64" s="284"/>
      <c r="R64" s="392"/>
      <c r="S64" s="284"/>
      <c r="T64" s="284"/>
      <c r="U64" s="392"/>
      <c r="V64" s="284"/>
      <c r="W64" s="392"/>
      <c r="X64" s="284"/>
      <c r="Y64" s="284"/>
      <c r="Z64" s="284"/>
      <c r="AA64" s="284"/>
      <c r="AB64" s="284"/>
      <c r="AC64" s="284"/>
      <c r="AD64" s="284"/>
      <c r="AE64" s="392"/>
      <c r="AF64" s="392"/>
      <c r="AG64" s="284"/>
      <c r="AH64" s="392"/>
      <c r="AI64" s="392"/>
      <c r="AJ64" s="284"/>
      <c r="AK64" s="392"/>
      <c r="AL64" s="392"/>
      <c r="AM64" s="392"/>
      <c r="AN64" s="392"/>
      <c r="AO64" s="284"/>
      <c r="AP64" s="392"/>
      <c r="AQ64" s="392"/>
      <c r="AR64" s="392"/>
      <c r="AS64" s="392"/>
      <c r="AT64" s="392"/>
      <c r="AU64" s="392"/>
      <c r="AV64" s="392"/>
      <c r="AW64" s="392"/>
      <c r="AX64" s="392"/>
      <c r="AY64" s="392"/>
      <c r="AZ64" s="392"/>
      <c r="BA64" s="392"/>
      <c r="BB64" s="392"/>
      <c r="BC64" s="392"/>
    </row>
    <row r="65" spans="1:55">
      <c r="B65" s="284"/>
      <c r="C65" s="284"/>
      <c r="D65" s="284"/>
      <c r="E65" s="392"/>
      <c r="G65" s="284"/>
      <c r="H65" s="284"/>
      <c r="J65" s="284"/>
      <c r="K65" s="392"/>
      <c r="L65" s="284"/>
      <c r="M65" s="284"/>
      <c r="N65" s="284"/>
      <c r="O65" s="392"/>
      <c r="P65" s="284"/>
      <c r="Q65" s="284"/>
      <c r="R65" s="284"/>
      <c r="S65" s="284"/>
      <c r="T65" s="284"/>
      <c r="U65" s="392"/>
      <c r="V65" s="392"/>
      <c r="W65" s="392"/>
      <c r="X65" s="284"/>
      <c r="Y65" s="284"/>
      <c r="Z65" s="392"/>
      <c r="AA65" s="284"/>
      <c r="AB65" s="284"/>
      <c r="AC65" s="392"/>
      <c r="AD65" s="284"/>
      <c r="AE65" s="284"/>
      <c r="AF65" s="392"/>
      <c r="AG65" s="392"/>
      <c r="AH65" s="392"/>
      <c r="AI65" s="392"/>
      <c r="AJ65" s="284"/>
      <c r="AK65" s="392"/>
      <c r="AL65" s="392"/>
      <c r="AM65" s="392"/>
      <c r="AN65" s="392"/>
      <c r="AO65" s="392"/>
      <c r="AP65" s="392"/>
      <c r="AQ65" s="392"/>
      <c r="AR65" s="392"/>
      <c r="AS65" s="392"/>
      <c r="AT65" s="392"/>
      <c r="AU65" s="392"/>
      <c r="AV65" s="392"/>
      <c r="AW65" s="392"/>
      <c r="AX65" s="392"/>
      <c r="AY65" s="392"/>
      <c r="AZ65" s="392"/>
      <c r="BA65" s="392"/>
      <c r="BB65" s="392"/>
      <c r="BC65" s="392"/>
    </row>
    <row r="66" spans="1:55">
      <c r="B66" s="284"/>
      <c r="C66" s="284"/>
      <c r="D66" s="284"/>
      <c r="E66" s="284"/>
      <c r="F66" s="284"/>
      <c r="G66" s="392"/>
      <c r="H66" s="284"/>
      <c r="I66" s="284"/>
      <c r="J66" s="284"/>
      <c r="K66" s="284"/>
      <c r="L66" s="284"/>
      <c r="M66" s="284"/>
      <c r="N66" s="284"/>
      <c r="O66" s="284"/>
      <c r="P66" s="284"/>
      <c r="R66" s="284"/>
      <c r="S66" s="284"/>
      <c r="T66" s="392"/>
      <c r="U66" s="284"/>
      <c r="V66" s="392"/>
      <c r="W66" s="284"/>
      <c r="X66" s="284"/>
      <c r="Y66" s="284"/>
      <c r="Z66" s="284"/>
      <c r="AA66" s="284"/>
      <c r="AB66" s="392"/>
      <c r="AC66" s="392"/>
      <c r="AD66" s="284"/>
      <c r="AE66" s="284"/>
      <c r="AF66" s="392"/>
      <c r="AG66" s="284"/>
      <c r="AH66" s="392"/>
      <c r="AI66" s="284"/>
      <c r="AJ66" s="284"/>
      <c r="AK66" s="392"/>
      <c r="AL66" s="392"/>
      <c r="AM66" s="392"/>
      <c r="AN66" s="392"/>
      <c r="AO66" s="284"/>
      <c r="AP66" s="392"/>
      <c r="AQ66" s="392"/>
      <c r="AR66" s="392"/>
      <c r="AS66" s="392"/>
      <c r="AT66" s="392"/>
      <c r="AU66" s="392"/>
      <c r="AV66" s="392"/>
      <c r="AW66" s="392"/>
      <c r="AX66" s="392"/>
      <c r="AY66" s="392"/>
      <c r="AZ66" s="392"/>
      <c r="BA66" s="392"/>
      <c r="BB66" s="392"/>
      <c r="BC66" s="392"/>
    </row>
    <row r="67" spans="1:55">
      <c r="A67" s="284"/>
      <c r="C67" s="284"/>
      <c r="D67" s="284"/>
      <c r="E67" s="284"/>
      <c r="F67" s="284"/>
      <c r="G67" s="392"/>
      <c r="H67" s="284"/>
      <c r="J67" s="284"/>
      <c r="K67" s="392"/>
      <c r="L67" s="284"/>
      <c r="M67" s="392"/>
      <c r="N67" s="284"/>
      <c r="O67" s="284"/>
      <c r="P67" s="284"/>
      <c r="Q67" s="284"/>
      <c r="R67" s="392"/>
      <c r="S67" s="284"/>
      <c r="T67" s="284"/>
      <c r="U67" s="392"/>
      <c r="V67" s="392"/>
      <c r="W67" s="392"/>
      <c r="X67" s="284"/>
      <c r="Y67" s="284"/>
      <c r="Z67" s="284"/>
      <c r="AA67" s="284"/>
      <c r="AB67" s="392"/>
      <c r="AC67" s="392"/>
      <c r="AD67" s="284"/>
      <c r="AE67" s="284"/>
      <c r="AF67" s="392"/>
      <c r="AG67" s="284"/>
      <c r="AH67" s="392"/>
      <c r="AI67" s="392"/>
      <c r="AJ67" s="284"/>
      <c r="AK67" s="392"/>
      <c r="AL67" s="392"/>
      <c r="AM67" s="392"/>
      <c r="AN67" s="392"/>
      <c r="AO67" s="284"/>
      <c r="AP67" s="392"/>
      <c r="AQ67" s="392"/>
      <c r="AR67" s="392"/>
      <c r="AS67" s="392"/>
      <c r="AT67" s="392"/>
      <c r="AU67" s="392"/>
      <c r="AV67" s="392"/>
      <c r="AW67" s="392"/>
      <c r="AX67" s="392"/>
      <c r="AY67" s="392"/>
      <c r="AZ67" s="392"/>
      <c r="BA67" s="392"/>
      <c r="BB67" s="392"/>
      <c r="BC67" s="392"/>
    </row>
    <row r="68" spans="1:55">
      <c r="A68" s="284"/>
      <c r="B68" s="284"/>
      <c r="C68" s="284"/>
      <c r="D68" s="392"/>
      <c r="E68" s="284"/>
      <c r="F68" s="284"/>
      <c r="G68" s="392"/>
      <c r="H68" s="392"/>
      <c r="J68" s="392"/>
      <c r="K68" s="284"/>
      <c r="L68" s="284"/>
      <c r="M68" s="284"/>
      <c r="N68" s="284"/>
      <c r="O68" s="284"/>
      <c r="P68" s="284"/>
      <c r="Q68" s="284"/>
      <c r="R68" s="284"/>
      <c r="S68" s="284"/>
      <c r="T68" s="284"/>
      <c r="U68" s="392"/>
      <c r="V68" s="392"/>
      <c r="W68" s="284"/>
      <c r="X68" s="284"/>
      <c r="Y68" s="392"/>
      <c r="Z68" s="284"/>
      <c r="AA68" s="284"/>
      <c r="AB68" s="392"/>
      <c r="AC68" s="392"/>
      <c r="AD68" s="284"/>
      <c r="AE68" s="284"/>
      <c r="AF68" s="392"/>
      <c r="AG68" s="392"/>
      <c r="AH68" s="284"/>
      <c r="AI68" s="392"/>
      <c r="AJ68" s="284"/>
      <c r="AK68" s="392"/>
      <c r="AL68" s="392"/>
      <c r="AM68" s="392"/>
      <c r="AN68" s="392"/>
      <c r="AO68" s="284"/>
      <c r="AP68" s="392"/>
      <c r="AQ68" s="392"/>
      <c r="AR68" s="284"/>
      <c r="AS68" s="284"/>
      <c r="AT68" s="392"/>
      <c r="AU68" s="284"/>
      <c r="AV68" s="284"/>
      <c r="AW68" s="284"/>
      <c r="AX68" s="284"/>
      <c r="AY68" s="284"/>
      <c r="AZ68" s="284"/>
      <c r="BA68" s="284"/>
      <c r="BB68" s="284"/>
      <c r="BC68" s="284"/>
    </row>
    <row r="69" spans="1:55">
      <c r="B69" s="284"/>
      <c r="C69" s="284"/>
      <c r="D69" s="392"/>
      <c r="E69" s="284"/>
      <c r="G69" s="284"/>
      <c r="H69" s="284"/>
      <c r="J69" s="284"/>
      <c r="K69" s="392"/>
      <c r="L69" s="284"/>
      <c r="M69" s="284"/>
      <c r="N69" s="284"/>
      <c r="O69" s="392"/>
      <c r="P69" s="284"/>
      <c r="Q69" s="392"/>
      <c r="R69" s="284"/>
      <c r="S69" s="284"/>
      <c r="T69" s="284"/>
      <c r="U69" s="392"/>
      <c r="V69" s="392"/>
      <c r="W69" s="284"/>
      <c r="X69" s="284"/>
      <c r="Y69" s="392"/>
      <c r="Z69" s="284"/>
      <c r="AA69" s="284"/>
      <c r="AB69" s="284"/>
      <c r="AC69" s="284"/>
      <c r="AD69" s="392"/>
      <c r="AE69" s="284"/>
      <c r="AF69" s="392"/>
      <c r="AG69" s="284"/>
      <c r="AH69" s="392"/>
      <c r="AI69" s="392"/>
      <c r="AJ69" s="284"/>
      <c r="AK69" s="392"/>
      <c r="AL69" s="392"/>
      <c r="AM69" s="392"/>
      <c r="AN69" s="392"/>
      <c r="AO69" s="284"/>
      <c r="AP69" s="392"/>
      <c r="AQ69" s="392"/>
      <c r="AR69" s="284"/>
      <c r="AS69" s="284"/>
      <c r="AT69" s="392"/>
      <c r="AU69" s="284"/>
      <c r="AV69" s="284"/>
      <c r="AW69" s="284"/>
      <c r="AX69" s="284"/>
      <c r="AY69" s="284"/>
      <c r="AZ69" s="284"/>
      <c r="BA69" s="284"/>
      <c r="BB69" s="284"/>
      <c r="BC69" s="284"/>
    </row>
    <row r="70" spans="1:55">
      <c r="B70" s="284"/>
      <c r="C70" s="284"/>
      <c r="D70" s="284"/>
      <c r="E70" s="284"/>
      <c r="F70" s="392"/>
      <c r="G70" s="284"/>
      <c r="H70" s="284"/>
      <c r="J70" s="284"/>
      <c r="K70" s="284"/>
      <c r="L70" s="284"/>
      <c r="M70" s="392"/>
      <c r="N70" s="392"/>
      <c r="O70" s="284"/>
      <c r="P70" s="284"/>
      <c r="Q70" s="284"/>
      <c r="R70" s="284"/>
      <c r="S70" s="284"/>
      <c r="T70" s="284"/>
      <c r="U70" s="392"/>
      <c r="V70" s="392"/>
      <c r="W70" s="392"/>
      <c r="X70" s="284"/>
      <c r="Y70" s="284"/>
      <c r="Z70" s="284"/>
      <c r="AA70" s="284"/>
      <c r="AB70" s="284"/>
      <c r="AC70" s="284"/>
      <c r="AD70" s="284"/>
      <c r="AE70" s="284"/>
      <c r="AF70" s="392"/>
      <c r="AG70" s="392"/>
      <c r="AH70" s="284"/>
      <c r="AI70" s="392"/>
      <c r="AJ70" s="284"/>
      <c r="AK70" s="392"/>
      <c r="AL70" s="392"/>
      <c r="AM70" s="392"/>
      <c r="AN70" s="392"/>
      <c r="AO70" s="392"/>
      <c r="AP70" s="392"/>
      <c r="AQ70" s="392"/>
      <c r="AR70" s="392"/>
      <c r="AS70" s="392"/>
      <c r="AT70" s="392"/>
      <c r="AU70" s="392"/>
      <c r="AV70" s="392"/>
      <c r="AW70" s="392"/>
      <c r="AX70" s="392"/>
      <c r="AY70" s="392"/>
      <c r="AZ70" s="392"/>
      <c r="BA70" s="392"/>
      <c r="BB70" s="392"/>
      <c r="BC70" s="392"/>
    </row>
    <row r="71" spans="1:55">
      <c r="B71" s="284"/>
      <c r="C71" s="284"/>
      <c r="D71" s="284"/>
      <c r="E71" s="284"/>
      <c r="G71" s="284"/>
      <c r="H71" s="284"/>
      <c r="J71" s="284"/>
      <c r="K71" s="392"/>
      <c r="L71" s="284"/>
      <c r="M71" s="284"/>
      <c r="N71" s="392"/>
      <c r="O71" s="284"/>
      <c r="P71" s="284"/>
      <c r="Q71" s="284"/>
      <c r="R71" s="284"/>
      <c r="S71" s="284"/>
      <c r="T71" s="392"/>
      <c r="U71" s="392"/>
      <c r="V71" s="392"/>
      <c r="W71" s="392"/>
      <c r="X71" s="284"/>
      <c r="Y71" s="284"/>
      <c r="Z71" s="284"/>
      <c r="AA71" s="284"/>
      <c r="AB71" s="392"/>
      <c r="AC71" s="284"/>
      <c r="AD71" s="284"/>
      <c r="AE71" s="284"/>
      <c r="AF71" s="392"/>
      <c r="AG71" s="392"/>
      <c r="AH71" s="284"/>
      <c r="AI71" s="392"/>
      <c r="AJ71" s="284"/>
      <c r="AK71" s="392"/>
      <c r="AL71" s="392"/>
      <c r="AM71" s="392"/>
      <c r="AN71" s="392"/>
      <c r="AO71" s="284"/>
      <c r="AP71" s="392"/>
      <c r="AQ71" s="392"/>
      <c r="AR71" s="392"/>
      <c r="AS71" s="392"/>
      <c r="AT71" s="392"/>
      <c r="AU71" s="392"/>
      <c r="AV71" s="392"/>
      <c r="AW71" s="392"/>
      <c r="AX71" s="392"/>
      <c r="AY71" s="392"/>
      <c r="AZ71" s="392"/>
      <c r="BA71" s="392"/>
      <c r="BB71" s="392"/>
      <c r="BC71" s="392"/>
    </row>
    <row r="72" spans="1:55">
      <c r="B72" s="284"/>
      <c r="C72" s="392"/>
      <c r="D72" s="284"/>
      <c r="E72" s="284"/>
      <c r="F72" s="284"/>
      <c r="G72" s="284"/>
      <c r="H72" s="284"/>
      <c r="J72" s="284"/>
      <c r="K72" s="392"/>
      <c r="L72" s="284"/>
      <c r="M72" s="284"/>
      <c r="N72" s="392"/>
      <c r="O72" s="284"/>
      <c r="P72" s="284"/>
      <c r="Q72" s="284"/>
      <c r="R72" s="284"/>
      <c r="S72" s="284"/>
      <c r="T72" s="392"/>
      <c r="U72" s="392"/>
      <c r="V72" s="284"/>
      <c r="W72" s="392"/>
      <c r="X72" s="284"/>
      <c r="Y72" s="284"/>
      <c r="Z72" s="284"/>
      <c r="AA72" s="284"/>
      <c r="AB72" s="392"/>
      <c r="AC72" s="392"/>
      <c r="AD72" s="284"/>
      <c r="AE72" s="284"/>
      <c r="AF72" s="392"/>
      <c r="AG72" s="392"/>
      <c r="AH72" s="284"/>
      <c r="AI72" s="392"/>
      <c r="AJ72" s="284"/>
      <c r="AK72" s="392"/>
      <c r="AL72" s="392"/>
      <c r="AM72" s="392"/>
      <c r="AN72" s="284"/>
      <c r="AO72" s="284"/>
      <c r="AP72" s="392"/>
      <c r="AQ72" s="392"/>
      <c r="AR72" s="392"/>
      <c r="AS72" s="392"/>
      <c r="AT72" s="392"/>
      <c r="AU72" s="392"/>
      <c r="AV72" s="392"/>
      <c r="AW72" s="392"/>
      <c r="AX72" s="392"/>
      <c r="AY72" s="392"/>
      <c r="AZ72" s="392"/>
      <c r="BA72" s="392"/>
      <c r="BB72" s="392"/>
      <c r="BC72" s="392"/>
    </row>
    <row r="73" spans="1:55">
      <c r="B73" s="284"/>
      <c r="C73" s="392"/>
      <c r="D73" s="284"/>
      <c r="E73" s="284"/>
      <c r="G73" s="284"/>
      <c r="H73" s="284"/>
      <c r="J73" s="284"/>
      <c r="K73" s="392"/>
      <c r="L73" s="392"/>
      <c r="M73" s="284"/>
      <c r="N73" s="284"/>
      <c r="O73" s="284"/>
      <c r="P73" s="284"/>
      <c r="Q73" s="392"/>
      <c r="R73" s="284"/>
      <c r="S73" s="284"/>
      <c r="T73" s="284"/>
      <c r="U73" s="392"/>
      <c r="V73" s="392"/>
      <c r="W73" s="392"/>
      <c r="X73" s="284"/>
      <c r="Y73" s="284"/>
      <c r="Z73" s="284"/>
      <c r="AA73" s="284"/>
      <c r="AB73" s="284"/>
      <c r="AC73" s="284"/>
      <c r="AD73" s="392"/>
      <c r="AE73" s="392"/>
      <c r="AF73" s="392"/>
      <c r="AG73" s="284"/>
      <c r="AH73" s="284"/>
      <c r="AI73" s="392"/>
      <c r="AJ73" s="284"/>
      <c r="AK73" s="392"/>
      <c r="AL73" s="392"/>
      <c r="AM73" s="392"/>
      <c r="AN73" s="392"/>
      <c r="AO73" s="392"/>
      <c r="AP73" s="392"/>
      <c r="AQ73" s="392"/>
      <c r="AR73" s="392"/>
      <c r="AS73" s="392"/>
      <c r="AT73" s="392"/>
      <c r="AU73" s="392"/>
      <c r="AV73" s="392"/>
      <c r="AW73" s="392"/>
      <c r="AX73" s="392"/>
      <c r="AY73" s="392"/>
      <c r="AZ73" s="392"/>
      <c r="BA73" s="392"/>
      <c r="BB73" s="392"/>
      <c r="BC73" s="392"/>
    </row>
    <row r="74" spans="1:55">
      <c r="B74" s="284"/>
      <c r="C74" s="284"/>
      <c r="D74" s="284"/>
      <c r="E74" s="284"/>
      <c r="F74" s="284"/>
      <c r="G74" s="284"/>
      <c r="H74" s="284"/>
      <c r="J74" s="284"/>
      <c r="K74" s="392"/>
      <c r="L74" s="284"/>
      <c r="M74" s="284"/>
      <c r="N74" s="284"/>
      <c r="O74" s="284"/>
      <c r="P74" s="284"/>
      <c r="Q74" s="284"/>
      <c r="R74" s="284"/>
      <c r="S74" s="284"/>
      <c r="T74" s="284"/>
      <c r="U74" s="392"/>
      <c r="V74" s="392"/>
      <c r="W74" s="284"/>
      <c r="X74" s="284"/>
      <c r="Y74" s="284"/>
      <c r="Z74" s="284"/>
      <c r="AA74" s="392"/>
      <c r="AB74" s="392"/>
      <c r="AC74" s="284"/>
      <c r="AD74" s="392"/>
      <c r="AE74" s="284"/>
      <c r="AF74" s="392"/>
      <c r="AG74" s="284"/>
      <c r="AH74" s="284"/>
      <c r="AI74" s="392"/>
      <c r="AJ74" s="284"/>
      <c r="AK74" s="392"/>
      <c r="AL74" s="392"/>
      <c r="AM74" s="392"/>
      <c r="AN74" s="392"/>
      <c r="AO74" s="392"/>
      <c r="AP74" s="392"/>
      <c r="AQ74" s="393"/>
      <c r="AR74" s="392"/>
      <c r="AS74" s="392"/>
      <c r="AT74" s="392"/>
      <c r="AU74" s="392"/>
      <c r="AV74" s="392"/>
      <c r="AW74" s="392"/>
      <c r="AX74" s="392"/>
      <c r="AY74" s="392"/>
      <c r="AZ74" s="392"/>
      <c r="BA74" s="392"/>
      <c r="BB74" s="392"/>
      <c r="BC74" s="392"/>
    </row>
    <row r="75" spans="1:55">
      <c r="B75" s="284"/>
      <c r="C75" s="284"/>
      <c r="D75" s="284"/>
      <c r="E75" s="284"/>
      <c r="G75" s="284"/>
      <c r="H75" s="284"/>
      <c r="J75" s="284"/>
      <c r="K75" s="393"/>
      <c r="L75" s="284"/>
      <c r="M75" s="284"/>
      <c r="N75" s="284"/>
      <c r="O75" s="284"/>
      <c r="P75" s="284"/>
      <c r="Q75" s="284"/>
      <c r="R75" s="284"/>
      <c r="S75" s="284"/>
      <c r="T75" s="392"/>
      <c r="U75" s="392"/>
      <c r="V75" s="392"/>
      <c r="W75" s="284"/>
      <c r="X75" s="284"/>
      <c r="Y75" s="284"/>
      <c r="Z75" s="284"/>
      <c r="AA75" s="284"/>
      <c r="AB75" s="284"/>
      <c r="AC75" s="284"/>
      <c r="AD75" s="284"/>
      <c r="AE75" s="284"/>
      <c r="AF75" s="392"/>
      <c r="AG75" s="392"/>
      <c r="AH75" s="284"/>
      <c r="AI75" s="392"/>
      <c r="AJ75" s="284"/>
      <c r="AK75" s="392"/>
      <c r="AL75" s="392"/>
      <c r="AM75" s="284"/>
      <c r="AN75" s="392"/>
      <c r="AO75" s="392"/>
      <c r="AP75" s="392"/>
      <c r="AQ75" s="392"/>
      <c r="AR75" s="392"/>
      <c r="AS75" s="392"/>
      <c r="AT75" s="392"/>
      <c r="AU75" s="392"/>
      <c r="AV75" s="392"/>
      <c r="AW75" s="392"/>
      <c r="AX75" s="392"/>
      <c r="AY75" s="392"/>
      <c r="AZ75" s="392"/>
      <c r="BA75" s="392"/>
      <c r="BB75" s="392"/>
      <c r="BC75" s="392"/>
    </row>
    <row r="76" spans="1:55">
      <c r="B76" s="392"/>
      <c r="D76" s="284"/>
      <c r="E76" s="284"/>
      <c r="F76" s="284"/>
      <c r="G76" s="392"/>
      <c r="H76" s="284"/>
      <c r="J76" s="284"/>
      <c r="K76" s="392"/>
      <c r="L76" s="284"/>
      <c r="M76" s="284"/>
      <c r="N76" s="284"/>
      <c r="O76" s="284"/>
      <c r="P76" s="284"/>
      <c r="Q76" s="284"/>
      <c r="R76" s="284"/>
      <c r="S76" s="284"/>
      <c r="T76" s="284"/>
      <c r="U76" s="392"/>
      <c r="V76" s="392"/>
      <c r="W76" s="284"/>
      <c r="X76" s="284"/>
      <c r="Y76" s="284"/>
      <c r="Z76" s="284"/>
      <c r="AA76" s="284"/>
      <c r="AB76" s="284"/>
      <c r="AC76" s="392"/>
      <c r="AD76" s="284"/>
      <c r="AE76" s="392"/>
      <c r="AF76" s="392"/>
      <c r="AG76" s="284"/>
      <c r="AH76" s="284"/>
      <c r="AI76" s="392"/>
      <c r="AJ76" s="284"/>
      <c r="AK76" s="392"/>
      <c r="AL76" s="392"/>
      <c r="AM76" s="392"/>
      <c r="AN76" s="284"/>
      <c r="AO76" s="284"/>
      <c r="AP76" s="392"/>
      <c r="AQ76" s="392"/>
      <c r="AR76" s="392"/>
      <c r="AS76" s="392"/>
      <c r="AT76" s="392"/>
      <c r="AU76" s="392"/>
      <c r="AV76" s="392"/>
      <c r="AW76" s="392"/>
      <c r="AX76" s="392"/>
      <c r="AY76" s="392"/>
      <c r="AZ76" s="392"/>
      <c r="BA76" s="392"/>
      <c r="BB76" s="392"/>
      <c r="BC76" s="392"/>
    </row>
    <row r="77" spans="1:55">
      <c r="C77" s="392"/>
      <c r="D77" s="284"/>
      <c r="E77" s="284"/>
      <c r="F77" s="284"/>
      <c r="G77" s="392"/>
      <c r="H77" s="392"/>
      <c r="J77" s="284"/>
      <c r="K77" s="284"/>
      <c r="L77" s="392"/>
      <c r="M77" s="284"/>
      <c r="N77" s="284"/>
      <c r="O77" s="284"/>
      <c r="P77" s="284"/>
      <c r="Q77" s="392"/>
      <c r="R77" s="284"/>
      <c r="S77" s="284"/>
      <c r="T77" s="392"/>
      <c r="U77" s="392"/>
      <c r="V77" s="392"/>
      <c r="W77" s="284"/>
      <c r="X77" s="284"/>
      <c r="Y77" s="284"/>
      <c r="Z77" s="392"/>
      <c r="AA77" s="284"/>
      <c r="AB77" s="392"/>
      <c r="AC77" s="284"/>
      <c r="AD77" s="284"/>
      <c r="AE77" s="392"/>
      <c r="AF77" s="392"/>
      <c r="AG77" s="392"/>
      <c r="AH77" s="284"/>
      <c r="AI77" s="392"/>
      <c r="AJ77" s="284"/>
      <c r="AK77" s="392"/>
      <c r="AL77" s="392"/>
      <c r="AM77" s="284"/>
      <c r="AN77" s="392"/>
      <c r="AO77" s="392"/>
      <c r="AP77" s="392"/>
      <c r="AQ77" s="392"/>
      <c r="AR77" s="284"/>
      <c r="AS77" s="284"/>
      <c r="AT77" s="392"/>
      <c r="AU77" s="284"/>
      <c r="AV77" s="284"/>
      <c r="AW77" s="284"/>
      <c r="AX77" s="284"/>
      <c r="AY77" s="284"/>
      <c r="AZ77" s="284"/>
      <c r="BA77" s="284"/>
      <c r="BB77" s="284"/>
      <c r="BC77" s="284"/>
    </row>
    <row r="78" spans="1:55">
      <c r="B78" s="284"/>
      <c r="D78" s="284"/>
      <c r="E78" s="284"/>
      <c r="F78" s="284"/>
      <c r="G78" s="284"/>
      <c r="H78" s="284"/>
      <c r="J78" s="284"/>
      <c r="K78" s="392"/>
      <c r="L78" s="284"/>
      <c r="M78" s="284"/>
      <c r="N78" s="284"/>
      <c r="O78" s="284"/>
      <c r="P78" s="284"/>
      <c r="Q78" s="284"/>
      <c r="R78" s="284"/>
      <c r="S78" s="284"/>
      <c r="T78" s="284"/>
      <c r="U78" s="392"/>
      <c r="V78" s="392"/>
      <c r="W78" s="284"/>
      <c r="X78" s="284"/>
      <c r="Y78" s="284"/>
      <c r="Z78" s="284"/>
      <c r="AA78" s="284"/>
      <c r="AB78" s="284"/>
      <c r="AC78" s="392"/>
      <c r="AD78" s="284"/>
      <c r="AE78" s="284"/>
      <c r="AF78" s="392"/>
      <c r="AG78" s="392"/>
      <c r="AH78" s="284"/>
      <c r="AI78" s="392"/>
      <c r="AJ78" s="284"/>
      <c r="AK78" s="392"/>
      <c r="AL78" s="392"/>
      <c r="AM78" s="392"/>
      <c r="AN78" s="392"/>
      <c r="AO78" s="392"/>
      <c r="AP78" s="392"/>
      <c r="AQ78" s="392"/>
      <c r="AR78" s="392"/>
      <c r="AS78" s="392"/>
      <c r="AT78" s="392"/>
      <c r="AU78" s="392"/>
      <c r="AV78" s="392"/>
      <c r="AW78" s="392"/>
      <c r="AX78" s="392"/>
      <c r="AY78" s="392"/>
      <c r="AZ78" s="392"/>
      <c r="BA78" s="392"/>
      <c r="BB78" s="392"/>
      <c r="BC78" s="392"/>
    </row>
    <row r="79" spans="1:55">
      <c r="A79" s="284"/>
      <c r="C79" s="284"/>
      <c r="D79" s="284"/>
      <c r="E79" s="284"/>
      <c r="G79" s="392"/>
      <c r="H79" s="284"/>
      <c r="J79" s="284"/>
      <c r="K79" s="392"/>
      <c r="L79" s="284"/>
      <c r="M79" s="284"/>
      <c r="N79" s="392"/>
      <c r="O79" s="284"/>
      <c r="P79" s="284"/>
      <c r="Q79" s="284"/>
      <c r="R79" s="392"/>
      <c r="S79" s="284"/>
      <c r="T79" s="284"/>
      <c r="U79" s="392"/>
      <c r="V79" s="392"/>
      <c r="W79" s="392"/>
      <c r="X79" s="284"/>
      <c r="Y79" s="392"/>
      <c r="Z79" s="284"/>
      <c r="AA79" s="284"/>
      <c r="AB79" s="284"/>
      <c r="AC79" s="284"/>
      <c r="AD79" s="392"/>
      <c r="AE79" s="392"/>
      <c r="AF79" s="392"/>
      <c r="AG79" s="284"/>
      <c r="AH79" s="284"/>
      <c r="AI79" s="392"/>
      <c r="AJ79" s="284"/>
      <c r="AK79" s="392"/>
      <c r="AL79" s="392"/>
      <c r="AM79" s="392"/>
      <c r="AN79" s="392"/>
      <c r="AO79" s="284"/>
      <c r="AP79" s="392"/>
      <c r="AQ79" s="392"/>
      <c r="AR79" s="392"/>
      <c r="AS79" s="392"/>
      <c r="AT79" s="392"/>
      <c r="AU79" s="392"/>
      <c r="AV79" s="392"/>
      <c r="AW79" s="392"/>
      <c r="AX79" s="392"/>
      <c r="AY79" s="392"/>
      <c r="AZ79" s="392"/>
      <c r="BA79" s="392"/>
      <c r="BB79" s="392"/>
      <c r="BC79" s="392"/>
    </row>
    <row r="80" spans="1:55">
      <c r="B80" s="284"/>
      <c r="C80" s="284"/>
      <c r="D80" s="284"/>
      <c r="E80" s="284"/>
      <c r="G80" s="284"/>
      <c r="H80" s="284"/>
      <c r="J80" s="284"/>
      <c r="K80" s="392"/>
      <c r="L80" s="392"/>
      <c r="M80" s="284"/>
      <c r="N80" s="284"/>
      <c r="O80" s="284"/>
      <c r="P80" s="284"/>
      <c r="Q80" s="284"/>
      <c r="R80" s="284"/>
      <c r="S80" s="284"/>
      <c r="T80" s="284"/>
      <c r="U80" s="392"/>
      <c r="V80" s="392"/>
      <c r="W80" s="392"/>
      <c r="X80" s="284"/>
      <c r="Y80" s="284"/>
      <c r="Z80" s="284"/>
      <c r="AA80" s="284"/>
      <c r="AB80" s="284"/>
      <c r="AC80" s="284"/>
      <c r="AD80" s="392"/>
      <c r="AE80" s="392"/>
      <c r="AF80" s="392"/>
      <c r="AG80" s="284"/>
      <c r="AH80" s="284"/>
      <c r="AI80" s="392"/>
      <c r="AJ80" s="284"/>
      <c r="AK80" s="392"/>
      <c r="AL80" s="392"/>
      <c r="AM80" s="392"/>
      <c r="AN80" s="392"/>
      <c r="AO80" s="284"/>
      <c r="AP80" s="392"/>
      <c r="AQ80" s="392"/>
      <c r="AR80" s="284"/>
      <c r="AS80" s="284"/>
      <c r="AT80" s="392"/>
      <c r="AU80" s="284"/>
      <c r="AV80" s="284"/>
      <c r="AW80" s="284"/>
      <c r="AX80" s="284"/>
      <c r="AY80" s="284"/>
      <c r="AZ80" s="284"/>
      <c r="BA80" s="284"/>
      <c r="BB80" s="284"/>
      <c r="BC80" s="284"/>
    </row>
    <row r="81" spans="1:55">
      <c r="C81" s="392"/>
      <c r="D81" s="284"/>
      <c r="E81" s="284"/>
      <c r="F81" s="284"/>
      <c r="G81" s="284"/>
      <c r="H81" s="284"/>
      <c r="I81" s="284"/>
      <c r="J81" s="284"/>
      <c r="K81" s="392"/>
      <c r="L81" s="284"/>
      <c r="M81" s="284"/>
      <c r="N81" s="284"/>
      <c r="O81" s="284"/>
      <c r="P81" s="284"/>
      <c r="Q81" s="284"/>
      <c r="R81" s="284"/>
      <c r="S81" s="284"/>
      <c r="T81" s="284"/>
      <c r="U81" s="392"/>
      <c r="V81" s="284"/>
      <c r="W81" s="284"/>
      <c r="X81" s="284"/>
      <c r="Y81" s="392"/>
      <c r="Z81" s="284"/>
      <c r="AA81" s="284"/>
      <c r="AB81" s="284"/>
      <c r="AC81" s="284"/>
      <c r="AD81" s="284"/>
      <c r="AE81" s="284"/>
      <c r="AF81" s="392"/>
      <c r="AG81" s="284"/>
      <c r="AH81" s="284"/>
      <c r="AI81" s="392"/>
      <c r="AJ81" s="284"/>
      <c r="AK81" s="392"/>
      <c r="AL81" s="392"/>
      <c r="AM81" s="392"/>
      <c r="AN81" s="392"/>
      <c r="AO81" s="392"/>
      <c r="AP81" s="392"/>
      <c r="AQ81" s="392"/>
      <c r="AR81" s="392"/>
      <c r="AS81" s="392"/>
      <c r="AT81" s="392"/>
      <c r="AU81" s="392"/>
      <c r="AV81" s="392"/>
      <c r="AW81" s="392"/>
      <c r="AX81" s="392"/>
      <c r="AY81" s="392"/>
      <c r="AZ81" s="392"/>
      <c r="BA81" s="392"/>
      <c r="BB81" s="392"/>
      <c r="BC81" s="392"/>
    </row>
    <row r="82" spans="1:55">
      <c r="A82" s="284"/>
      <c r="C82" s="284"/>
      <c r="D82" s="392"/>
      <c r="E82" s="284"/>
      <c r="F82" s="284"/>
      <c r="G82" s="284"/>
      <c r="H82" s="284"/>
      <c r="I82" s="284"/>
      <c r="J82" s="284"/>
      <c r="K82" s="392"/>
      <c r="L82" s="284"/>
      <c r="M82" s="392"/>
      <c r="N82" s="284"/>
      <c r="O82" s="284"/>
      <c r="P82" s="392"/>
      <c r="Q82" s="392"/>
      <c r="R82" s="284"/>
      <c r="S82" s="284"/>
      <c r="T82" s="284"/>
      <c r="U82" s="392"/>
      <c r="V82" s="392"/>
      <c r="W82" s="284"/>
      <c r="X82" s="284"/>
      <c r="Y82" s="392"/>
      <c r="Z82" s="284"/>
      <c r="AA82" s="284"/>
      <c r="AB82" s="284"/>
      <c r="AC82" s="284"/>
      <c r="AD82" s="284"/>
      <c r="AE82" s="284"/>
      <c r="AF82" s="392"/>
      <c r="AG82" s="392"/>
      <c r="AH82" s="284"/>
      <c r="AI82" s="392"/>
      <c r="AJ82" s="284"/>
      <c r="AK82" s="392"/>
      <c r="AL82" s="392"/>
      <c r="AM82" s="392"/>
      <c r="AN82" s="392"/>
      <c r="AO82" s="284"/>
      <c r="AP82" s="392"/>
      <c r="AQ82" s="392"/>
      <c r="AR82" s="392"/>
      <c r="AS82" s="392"/>
      <c r="AT82" s="392"/>
      <c r="AU82" s="392"/>
      <c r="AV82" s="392"/>
      <c r="AW82" s="392"/>
      <c r="AX82" s="392"/>
      <c r="AY82" s="392"/>
      <c r="AZ82" s="392"/>
      <c r="BA82" s="392"/>
      <c r="BB82" s="392"/>
      <c r="BC82" s="392"/>
    </row>
    <row r="83" spans="1:55">
      <c r="B83" s="284"/>
      <c r="C83" s="284"/>
      <c r="D83" s="284"/>
      <c r="E83" s="284"/>
      <c r="F83" s="284"/>
      <c r="G83" s="284"/>
      <c r="H83" s="392"/>
      <c r="I83" s="284"/>
      <c r="J83" s="284"/>
      <c r="K83" s="284"/>
      <c r="L83" s="284"/>
      <c r="M83" s="392"/>
      <c r="N83" s="284"/>
      <c r="O83" s="392"/>
      <c r="P83" s="284"/>
      <c r="Q83" s="284"/>
      <c r="R83" s="392"/>
      <c r="S83" s="284"/>
      <c r="T83" s="392"/>
      <c r="U83" s="392"/>
      <c r="V83" s="392"/>
      <c r="W83" s="284"/>
      <c r="X83" s="284"/>
      <c r="Y83" s="392"/>
      <c r="Z83" s="284"/>
      <c r="AA83" s="284"/>
      <c r="AB83" s="284"/>
      <c r="AC83" s="392"/>
      <c r="AD83" s="392"/>
      <c r="AE83" s="284"/>
      <c r="AF83" s="392"/>
      <c r="AG83" s="392"/>
      <c r="AH83" s="392"/>
      <c r="AI83" s="392"/>
      <c r="AJ83" s="284"/>
      <c r="AK83" s="392"/>
      <c r="AL83" s="392"/>
      <c r="AM83" s="392"/>
      <c r="AN83" s="392"/>
      <c r="AO83" s="392"/>
      <c r="AP83" s="392"/>
      <c r="AQ83" s="392"/>
      <c r="AR83" s="284"/>
      <c r="AS83" s="284"/>
      <c r="AT83" s="392"/>
      <c r="AU83" s="284"/>
      <c r="AV83" s="284"/>
      <c r="AW83" s="284"/>
      <c r="AX83" s="284"/>
      <c r="AY83" s="284"/>
      <c r="AZ83" s="284"/>
      <c r="BA83" s="284"/>
      <c r="BB83" s="284"/>
      <c r="BC83" s="284"/>
    </row>
    <row r="84" spans="1:55">
      <c r="A84" s="284"/>
      <c r="C84" s="284"/>
      <c r="D84" s="284"/>
      <c r="E84" s="284"/>
      <c r="F84" s="284"/>
      <c r="G84" s="284"/>
      <c r="H84" s="284"/>
      <c r="I84" s="284"/>
      <c r="J84" s="284"/>
      <c r="K84" s="392"/>
      <c r="L84" s="284"/>
      <c r="M84" s="284"/>
      <c r="N84" s="392"/>
      <c r="O84" s="284"/>
      <c r="P84" s="392"/>
      <c r="Q84" s="284"/>
      <c r="R84" s="284"/>
      <c r="S84" s="284"/>
      <c r="T84" s="284"/>
      <c r="U84" s="392"/>
      <c r="V84" s="392"/>
      <c r="W84" s="392"/>
      <c r="X84" s="284"/>
      <c r="Y84" s="284"/>
      <c r="Z84" s="284"/>
      <c r="AA84" s="284"/>
      <c r="AB84" s="392"/>
      <c r="AC84" s="392"/>
      <c r="AD84" s="284"/>
      <c r="AE84" s="392"/>
      <c r="AF84" s="392"/>
      <c r="AG84" s="392"/>
      <c r="AH84" s="284"/>
      <c r="AI84" s="392"/>
      <c r="AJ84" s="284"/>
      <c r="AK84" s="392"/>
      <c r="AL84" s="392"/>
      <c r="AM84" s="392"/>
      <c r="AN84" s="392"/>
      <c r="AO84" s="392"/>
      <c r="AP84" s="392"/>
      <c r="AQ84" s="392"/>
      <c r="AR84" s="284"/>
      <c r="AS84" s="284"/>
      <c r="AT84" s="392"/>
      <c r="AU84" s="284"/>
      <c r="AV84" s="284"/>
      <c r="AW84" s="284"/>
      <c r="AX84" s="284"/>
      <c r="AY84" s="284"/>
      <c r="AZ84" s="284"/>
      <c r="BA84" s="284"/>
      <c r="BB84" s="284"/>
      <c r="BC84" s="284"/>
    </row>
    <row r="85" spans="1:55">
      <c r="A85" s="284"/>
      <c r="C85" s="284"/>
      <c r="D85" s="392"/>
      <c r="E85" s="284"/>
      <c r="F85" s="284"/>
      <c r="G85" s="392"/>
      <c r="H85" s="392"/>
      <c r="J85" s="392"/>
      <c r="K85" s="392"/>
      <c r="L85" s="392"/>
      <c r="M85" s="284"/>
      <c r="N85" s="284"/>
      <c r="O85" s="392"/>
      <c r="P85" s="284"/>
      <c r="Q85" s="284"/>
      <c r="R85" s="284"/>
      <c r="S85" s="284"/>
      <c r="T85" s="392"/>
      <c r="U85" s="392"/>
      <c r="V85" s="392"/>
      <c r="W85" s="392"/>
      <c r="X85" s="284"/>
      <c r="Y85" s="284"/>
      <c r="Z85" s="284"/>
      <c r="AA85" s="284"/>
      <c r="AB85" s="284"/>
      <c r="AC85" s="284"/>
      <c r="AD85" s="284"/>
      <c r="AE85" s="392"/>
      <c r="AF85" s="392"/>
      <c r="AG85" s="284"/>
      <c r="AH85" s="392"/>
      <c r="AI85" s="392"/>
      <c r="AJ85" s="284"/>
      <c r="AK85" s="392"/>
      <c r="AL85" s="392"/>
      <c r="AM85" s="284"/>
      <c r="AN85" s="392"/>
      <c r="AO85" s="392"/>
      <c r="AP85" s="392"/>
      <c r="AQ85" s="392"/>
      <c r="AR85" s="392"/>
      <c r="AS85" s="392"/>
      <c r="AT85" s="392"/>
      <c r="AU85" s="392"/>
      <c r="AV85" s="392"/>
      <c r="AW85" s="392"/>
      <c r="AX85" s="392"/>
      <c r="AY85" s="392"/>
      <c r="AZ85" s="392"/>
      <c r="BA85" s="392"/>
      <c r="BB85" s="392"/>
      <c r="BC85" s="392"/>
    </row>
    <row r="86" spans="1:55">
      <c r="A86" s="284"/>
      <c r="B86" s="284"/>
      <c r="C86" s="284"/>
      <c r="D86" s="284"/>
      <c r="E86" s="284"/>
      <c r="F86" s="284"/>
      <c r="G86" s="284"/>
      <c r="H86" s="284"/>
      <c r="I86" s="284"/>
      <c r="J86" s="392"/>
      <c r="K86" s="392"/>
      <c r="L86" s="284"/>
      <c r="M86" s="392"/>
      <c r="N86" s="284"/>
      <c r="O86" s="284"/>
      <c r="P86" s="284"/>
      <c r="Q86" s="284"/>
      <c r="R86" s="284"/>
      <c r="S86" s="284"/>
      <c r="T86" s="284"/>
      <c r="U86" s="392"/>
      <c r="V86" s="392"/>
      <c r="W86" s="284"/>
      <c r="X86" s="284"/>
      <c r="Y86" s="284"/>
      <c r="Z86" s="284"/>
      <c r="AA86" s="392"/>
      <c r="AB86" s="392"/>
      <c r="AC86" s="284"/>
      <c r="AD86" s="392"/>
      <c r="AE86" s="284"/>
      <c r="AF86" s="392"/>
      <c r="AG86" s="392"/>
      <c r="AH86" s="284"/>
      <c r="AI86" s="392"/>
      <c r="AJ86" s="284"/>
      <c r="AK86" s="392"/>
      <c r="AL86" s="392"/>
      <c r="AM86" s="392"/>
      <c r="AN86" s="392"/>
      <c r="AO86" s="392"/>
      <c r="AP86" s="392"/>
      <c r="AQ86" s="392"/>
      <c r="AR86" s="284"/>
      <c r="AS86" s="284"/>
      <c r="AT86" s="392"/>
      <c r="AU86" s="284"/>
      <c r="AV86" s="284"/>
      <c r="AW86" s="284"/>
      <c r="AX86" s="284"/>
      <c r="AY86" s="284"/>
      <c r="AZ86" s="284"/>
      <c r="BA86" s="284"/>
      <c r="BB86" s="284"/>
      <c r="BC86" s="284"/>
    </row>
    <row r="87" spans="1:55">
      <c r="A87" s="284"/>
      <c r="B87" s="284"/>
      <c r="C87" s="284"/>
      <c r="D87" s="284"/>
      <c r="E87" s="284"/>
      <c r="F87" s="284"/>
      <c r="G87" s="284"/>
      <c r="H87" s="284"/>
      <c r="J87" s="284"/>
      <c r="K87" s="284"/>
      <c r="L87" s="284"/>
      <c r="M87" s="284"/>
      <c r="N87" s="284"/>
      <c r="O87" s="284"/>
      <c r="P87" s="284"/>
      <c r="R87" s="284"/>
      <c r="S87" s="284"/>
      <c r="T87" s="284"/>
      <c r="U87" s="392"/>
      <c r="V87" s="392"/>
      <c r="W87" s="392"/>
      <c r="X87" s="284"/>
      <c r="Y87" s="284"/>
      <c r="Z87" s="284"/>
      <c r="AA87" s="284"/>
      <c r="AB87" s="284"/>
      <c r="AC87" s="392"/>
      <c r="AD87" s="284"/>
      <c r="AE87" s="284"/>
      <c r="AF87" s="392"/>
      <c r="AG87" s="284"/>
      <c r="AH87" s="284"/>
      <c r="AI87" s="392"/>
      <c r="AJ87" s="284"/>
      <c r="AK87" s="392"/>
      <c r="AL87" s="392"/>
      <c r="AM87" s="392"/>
      <c r="AN87" s="392"/>
      <c r="AO87" s="392"/>
      <c r="AP87" s="392"/>
      <c r="AQ87" s="392"/>
      <c r="AR87" s="392"/>
      <c r="AS87" s="392"/>
      <c r="AT87" s="392"/>
      <c r="AU87" s="392"/>
      <c r="AV87" s="392"/>
      <c r="AW87" s="392"/>
      <c r="AX87" s="392"/>
      <c r="AY87" s="392"/>
      <c r="AZ87" s="392"/>
      <c r="BA87" s="392"/>
      <c r="BB87" s="392"/>
      <c r="BC87" s="392"/>
    </row>
    <row r="88" spans="1:55">
      <c r="A88" s="284"/>
      <c r="B88" s="284"/>
      <c r="C88" s="284"/>
      <c r="D88" s="284"/>
      <c r="E88" s="284"/>
      <c r="F88" s="284"/>
      <c r="G88" s="392"/>
      <c r="H88" s="284"/>
      <c r="J88" s="284"/>
      <c r="K88" s="284"/>
      <c r="L88" s="284"/>
      <c r="M88" s="284"/>
      <c r="N88" s="392"/>
      <c r="O88" s="284"/>
      <c r="P88" s="392"/>
      <c r="Q88" s="284"/>
      <c r="R88" s="284"/>
      <c r="S88" s="284"/>
      <c r="T88" s="284"/>
      <c r="U88" s="392"/>
      <c r="V88" s="392"/>
      <c r="W88" s="284"/>
      <c r="X88" s="284"/>
      <c r="Y88" s="284"/>
      <c r="Z88" s="392"/>
      <c r="AA88" s="284"/>
      <c r="AB88" s="284"/>
      <c r="AC88" s="284"/>
      <c r="AD88" s="284"/>
      <c r="AE88" s="284"/>
      <c r="AF88" s="392"/>
      <c r="AG88" s="284"/>
      <c r="AH88" s="284"/>
      <c r="AI88" s="392"/>
      <c r="AJ88" s="284"/>
      <c r="AK88" s="392"/>
      <c r="AL88" s="392"/>
      <c r="AM88" s="392"/>
      <c r="AN88" s="284"/>
      <c r="AO88" s="392"/>
      <c r="AP88" s="392"/>
      <c r="AQ88" s="392"/>
      <c r="AR88" s="284"/>
      <c r="AS88" s="284"/>
      <c r="AT88" s="392"/>
      <c r="AU88" s="392"/>
      <c r="AV88" s="392"/>
      <c r="AW88" s="392"/>
      <c r="AX88" s="392"/>
      <c r="AY88" s="392"/>
      <c r="AZ88" s="392"/>
      <c r="BA88" s="392"/>
      <c r="BB88" s="392"/>
      <c r="BC88" s="392"/>
    </row>
    <row r="89" spans="1:55">
      <c r="B89" s="284"/>
      <c r="D89" s="284"/>
      <c r="E89" s="284"/>
      <c r="G89" s="284"/>
      <c r="H89" s="284"/>
      <c r="J89" s="284"/>
      <c r="K89" s="392"/>
      <c r="L89" s="284"/>
      <c r="M89" s="284"/>
      <c r="N89" s="284"/>
      <c r="O89" s="284"/>
      <c r="P89" s="284"/>
      <c r="Q89" s="284"/>
      <c r="R89" s="284"/>
      <c r="S89" s="284"/>
      <c r="T89" s="284"/>
      <c r="U89" s="392"/>
      <c r="V89" s="392"/>
      <c r="W89" s="392"/>
      <c r="X89" s="284"/>
      <c r="Y89" s="284"/>
      <c r="Z89" s="392"/>
      <c r="AA89" s="284"/>
      <c r="AB89" s="392"/>
      <c r="AC89" s="392"/>
      <c r="AD89" s="284"/>
      <c r="AE89" s="392"/>
      <c r="AF89" s="392"/>
      <c r="AG89" s="392"/>
      <c r="AH89" s="284"/>
      <c r="AI89" s="392"/>
      <c r="AJ89" s="284"/>
      <c r="AK89" s="392"/>
      <c r="AL89" s="392"/>
      <c r="AM89" s="392"/>
      <c r="AN89" s="392"/>
      <c r="AO89" s="392"/>
      <c r="AP89" s="392"/>
      <c r="AQ89" s="392"/>
      <c r="AR89" s="392"/>
      <c r="AS89" s="392"/>
      <c r="AT89" s="392"/>
      <c r="AU89" s="392"/>
      <c r="AV89" s="392"/>
      <c r="AW89" s="392"/>
      <c r="AX89" s="392"/>
      <c r="AY89" s="392"/>
      <c r="AZ89" s="392"/>
      <c r="BA89" s="392"/>
      <c r="BB89" s="392"/>
      <c r="BC89" s="392"/>
    </row>
    <row r="90" spans="1:55">
      <c r="A90" s="284"/>
      <c r="B90" s="284"/>
      <c r="C90" s="284"/>
      <c r="D90" s="284"/>
      <c r="E90" s="284"/>
      <c r="G90" s="284"/>
      <c r="H90" s="284"/>
      <c r="J90" s="284"/>
      <c r="K90" s="392"/>
      <c r="L90" s="284"/>
      <c r="M90" s="284"/>
      <c r="N90" s="284"/>
      <c r="O90" s="284"/>
      <c r="P90" s="284"/>
      <c r="Q90" s="284"/>
      <c r="R90" s="284"/>
      <c r="S90" s="284"/>
      <c r="T90" s="392"/>
      <c r="U90" s="392"/>
      <c r="V90" s="392"/>
      <c r="W90" s="392"/>
      <c r="X90" s="284"/>
      <c r="Y90" s="284"/>
      <c r="Z90" s="284"/>
      <c r="AA90" s="392"/>
      <c r="AB90" s="284"/>
      <c r="AC90" s="284"/>
      <c r="AD90" s="392"/>
      <c r="AE90" s="392"/>
      <c r="AF90" s="392"/>
      <c r="AG90" s="392"/>
      <c r="AH90" s="284"/>
      <c r="AI90" s="392"/>
      <c r="AJ90" s="284"/>
      <c r="AK90" s="392"/>
      <c r="AL90" s="392"/>
      <c r="AM90" s="284"/>
      <c r="AN90" s="392"/>
      <c r="AO90" s="392"/>
      <c r="AP90" s="392"/>
      <c r="AQ90" s="392"/>
      <c r="AR90" s="392"/>
      <c r="AS90" s="392"/>
      <c r="AT90" s="392"/>
      <c r="AU90" s="392"/>
      <c r="AV90" s="392"/>
      <c r="AW90" s="392"/>
      <c r="AX90" s="392"/>
      <c r="AY90" s="392"/>
      <c r="AZ90" s="392"/>
      <c r="BA90" s="392"/>
      <c r="BB90" s="392"/>
      <c r="BC90" s="392"/>
    </row>
    <row r="91" spans="1:55">
      <c r="B91" s="284"/>
      <c r="C91" s="284"/>
      <c r="D91" s="284"/>
      <c r="E91" s="284"/>
      <c r="F91" s="284"/>
      <c r="G91" s="284"/>
      <c r="H91" s="284"/>
      <c r="I91" s="284"/>
      <c r="J91" s="284"/>
      <c r="K91" s="284"/>
      <c r="L91" s="284"/>
      <c r="M91" s="392"/>
      <c r="N91" s="284"/>
      <c r="O91" s="392"/>
      <c r="P91" s="392"/>
      <c r="Q91" s="284"/>
      <c r="R91" s="284"/>
      <c r="S91" s="284"/>
      <c r="T91" s="284"/>
      <c r="U91" s="392"/>
      <c r="V91" s="392"/>
      <c r="W91" s="284"/>
      <c r="X91" s="284"/>
      <c r="Y91" s="392"/>
      <c r="Z91" s="392"/>
      <c r="AA91" s="392"/>
      <c r="AB91" s="284"/>
      <c r="AC91" s="284"/>
      <c r="AD91" s="284"/>
      <c r="AE91" s="392"/>
      <c r="AF91" s="392"/>
      <c r="AG91" s="284"/>
      <c r="AH91" s="284"/>
      <c r="AI91" s="392"/>
      <c r="AJ91" s="284"/>
      <c r="AK91" s="392"/>
      <c r="AL91" s="392"/>
      <c r="AM91" s="392"/>
      <c r="AN91" s="392"/>
      <c r="AO91" s="392"/>
      <c r="AP91" s="392"/>
      <c r="AQ91" s="392"/>
      <c r="AR91" s="392"/>
      <c r="AS91" s="392"/>
      <c r="AT91" s="392"/>
      <c r="AU91" s="392"/>
      <c r="AV91" s="392"/>
      <c r="AW91" s="392"/>
      <c r="AX91" s="392"/>
      <c r="AY91" s="392"/>
      <c r="AZ91" s="392"/>
      <c r="BA91" s="392"/>
      <c r="BB91" s="392"/>
      <c r="BC91" s="392"/>
    </row>
    <row r="92" spans="1:55">
      <c r="B92" s="284"/>
      <c r="C92" s="284"/>
      <c r="D92" s="392"/>
      <c r="E92" s="284"/>
      <c r="F92" s="284"/>
      <c r="G92" s="284"/>
      <c r="H92" s="284"/>
      <c r="I92" s="284"/>
      <c r="J92" s="284"/>
      <c r="K92" s="284"/>
      <c r="L92" s="284"/>
      <c r="M92" s="392"/>
      <c r="N92" s="392"/>
      <c r="O92" s="284"/>
      <c r="P92" s="392"/>
      <c r="Q92" s="284"/>
      <c r="R92" s="392"/>
      <c r="S92" s="284"/>
      <c r="T92" s="284"/>
      <c r="U92" s="392"/>
      <c r="V92" s="392"/>
      <c r="W92" s="284"/>
      <c r="X92" s="284"/>
      <c r="Y92" s="284"/>
      <c r="Z92" s="392"/>
      <c r="AA92" s="284"/>
      <c r="AB92" s="392"/>
      <c r="AC92" s="284"/>
      <c r="AD92" s="284"/>
      <c r="AE92" s="392"/>
      <c r="AF92" s="392"/>
      <c r="AG92" s="392"/>
      <c r="AH92" s="284"/>
      <c r="AI92" s="392"/>
      <c r="AJ92" s="284"/>
      <c r="AK92" s="392"/>
      <c r="AL92" s="392"/>
      <c r="AM92" s="392"/>
      <c r="AN92" s="392"/>
      <c r="AO92" s="392"/>
      <c r="AP92" s="392"/>
      <c r="AQ92" s="392"/>
      <c r="AR92" s="284"/>
      <c r="AS92" s="284"/>
      <c r="AT92" s="392"/>
      <c r="AU92" s="284"/>
      <c r="AV92" s="284"/>
      <c r="AW92" s="284"/>
      <c r="AX92" s="284"/>
      <c r="AY92" s="284"/>
      <c r="AZ92" s="284"/>
      <c r="BA92" s="284"/>
      <c r="BB92" s="284"/>
      <c r="BC92" s="284"/>
    </row>
    <row r="93" spans="1:55">
      <c r="B93" s="392"/>
      <c r="C93" s="284"/>
      <c r="D93" s="392"/>
      <c r="E93" s="284"/>
      <c r="F93" s="284"/>
      <c r="G93" s="284"/>
      <c r="H93" s="284"/>
      <c r="J93" s="284"/>
      <c r="K93" s="392"/>
      <c r="L93" s="284"/>
      <c r="M93" s="392"/>
      <c r="N93" s="392"/>
      <c r="O93" s="392"/>
      <c r="P93" s="392"/>
      <c r="Q93" s="284"/>
      <c r="R93" s="284"/>
      <c r="S93" s="284"/>
      <c r="T93" s="284"/>
      <c r="U93" s="392"/>
      <c r="V93" s="392"/>
      <c r="W93" s="392"/>
      <c r="X93" s="284"/>
      <c r="Y93" s="392"/>
      <c r="Z93" s="284"/>
      <c r="AA93" s="284"/>
      <c r="AB93" s="284"/>
      <c r="AC93" s="284"/>
      <c r="AD93" s="284"/>
      <c r="AE93" s="284"/>
      <c r="AF93" s="392"/>
      <c r="AG93" s="284"/>
      <c r="AH93" s="284"/>
      <c r="AI93" s="392"/>
      <c r="AJ93" s="284"/>
      <c r="AK93" s="392"/>
      <c r="AL93" s="392"/>
      <c r="AM93" s="392"/>
      <c r="AN93" s="392"/>
      <c r="AO93" s="392"/>
      <c r="AP93" s="392"/>
      <c r="AQ93" s="392"/>
      <c r="AR93" s="392"/>
      <c r="AS93" s="392"/>
      <c r="AT93" s="392"/>
      <c r="AU93" s="392"/>
      <c r="AV93" s="392"/>
      <c r="AW93" s="392"/>
      <c r="AX93" s="392"/>
      <c r="AY93" s="392"/>
      <c r="AZ93" s="392"/>
      <c r="BA93" s="392"/>
      <c r="BB93" s="392"/>
      <c r="BC93" s="392"/>
    </row>
    <row r="94" spans="1:55">
      <c r="B94" s="284"/>
      <c r="C94" s="284"/>
      <c r="D94" s="284"/>
      <c r="E94" s="284"/>
      <c r="F94" s="284"/>
      <c r="G94" s="284"/>
      <c r="H94" s="392"/>
      <c r="J94" s="284"/>
      <c r="K94" s="392"/>
      <c r="L94" s="284"/>
      <c r="M94" s="284"/>
      <c r="N94" s="392"/>
      <c r="O94" s="284"/>
      <c r="P94" s="284"/>
      <c r="Q94" s="392"/>
      <c r="R94" s="284"/>
      <c r="S94" s="284"/>
      <c r="T94" s="392"/>
      <c r="U94" s="392"/>
      <c r="V94" s="392"/>
      <c r="W94" s="392"/>
      <c r="X94" s="284"/>
      <c r="Y94" s="284"/>
      <c r="Z94" s="392"/>
      <c r="AA94" s="284"/>
      <c r="AB94" s="284"/>
      <c r="AC94" s="284"/>
      <c r="AD94" s="284"/>
      <c r="AE94" s="284"/>
      <c r="AF94" s="392"/>
      <c r="AG94" s="392"/>
      <c r="AH94" s="284"/>
      <c r="AI94" s="392"/>
      <c r="AJ94" s="284"/>
      <c r="AK94" s="392"/>
      <c r="AL94" s="392"/>
      <c r="AM94" s="284"/>
      <c r="AN94" s="392"/>
      <c r="AO94" s="392"/>
      <c r="AP94" s="392"/>
      <c r="AQ94" s="392"/>
      <c r="AR94" s="392"/>
      <c r="AS94" s="392"/>
      <c r="AT94" s="392"/>
      <c r="AU94" s="392"/>
      <c r="AV94" s="392"/>
      <c r="AW94" s="392"/>
      <c r="AX94" s="392"/>
      <c r="AY94" s="392"/>
      <c r="AZ94" s="392"/>
      <c r="BA94" s="392"/>
      <c r="BB94" s="392"/>
      <c r="BC94" s="392"/>
    </row>
    <row r="95" spans="1:55">
      <c r="B95" s="284"/>
      <c r="C95" s="284"/>
      <c r="D95" s="392"/>
      <c r="E95" s="284"/>
      <c r="F95" s="284"/>
      <c r="G95" s="284"/>
      <c r="H95" s="284"/>
      <c r="J95" s="284"/>
      <c r="K95" s="284"/>
      <c r="L95" s="284"/>
      <c r="M95" s="284"/>
      <c r="N95" s="284"/>
      <c r="O95" s="284"/>
      <c r="P95" s="284"/>
      <c r="Q95" s="284"/>
      <c r="R95" s="284"/>
      <c r="S95" s="284"/>
      <c r="T95" s="284"/>
      <c r="U95" s="392"/>
      <c r="V95" s="392"/>
      <c r="W95" s="392"/>
      <c r="X95" s="284"/>
      <c r="Y95" s="284"/>
      <c r="Z95" s="284"/>
      <c r="AA95" s="392"/>
      <c r="AB95" s="392"/>
      <c r="AC95" s="284"/>
      <c r="AD95" s="392"/>
      <c r="AE95" s="284"/>
      <c r="AF95" s="392"/>
      <c r="AG95" s="284"/>
      <c r="AH95" s="284"/>
      <c r="AI95" s="392"/>
      <c r="AJ95" s="284"/>
      <c r="AK95" s="392"/>
      <c r="AL95" s="392"/>
      <c r="AM95" s="284"/>
      <c r="AN95" s="392"/>
      <c r="AO95" s="392"/>
      <c r="AP95" s="392"/>
      <c r="AQ95" s="392"/>
      <c r="AR95" s="392"/>
      <c r="AS95" s="392"/>
      <c r="AT95" s="392"/>
      <c r="AU95" s="392"/>
      <c r="AV95" s="392"/>
      <c r="AW95" s="392"/>
      <c r="AX95" s="392"/>
      <c r="AY95" s="392"/>
      <c r="AZ95" s="392"/>
      <c r="BA95" s="392"/>
      <c r="BB95" s="392"/>
      <c r="BC95" s="392"/>
    </row>
    <row r="96" spans="1:55">
      <c r="B96" s="284"/>
      <c r="C96" s="392"/>
      <c r="D96" s="284"/>
      <c r="E96" s="284"/>
      <c r="F96" s="284"/>
      <c r="G96" s="284"/>
      <c r="H96" s="392"/>
      <c r="J96" s="284"/>
      <c r="K96" s="392"/>
      <c r="L96" s="392"/>
      <c r="M96" s="284"/>
      <c r="N96" s="284"/>
      <c r="O96" s="284"/>
      <c r="P96" s="284"/>
      <c r="Q96" s="284"/>
      <c r="R96" s="284"/>
      <c r="S96" s="284"/>
      <c r="T96" s="284"/>
      <c r="U96" s="392"/>
      <c r="V96" s="392"/>
      <c r="W96" s="284"/>
      <c r="X96" s="284"/>
      <c r="Y96" s="284"/>
      <c r="Z96" s="284"/>
      <c r="AA96" s="284"/>
      <c r="AB96" s="284"/>
      <c r="AC96" s="284"/>
      <c r="AD96" s="284"/>
      <c r="AE96" s="392"/>
      <c r="AF96" s="392"/>
      <c r="AG96" s="284"/>
      <c r="AH96" s="284"/>
      <c r="AI96" s="392"/>
      <c r="AJ96" s="284"/>
      <c r="AK96" s="392"/>
      <c r="AL96" s="392"/>
      <c r="AM96" s="392"/>
      <c r="AN96" s="392"/>
      <c r="AO96" s="392"/>
      <c r="AP96" s="392"/>
      <c r="AQ96" s="392"/>
      <c r="AR96" s="392"/>
      <c r="AS96" s="392"/>
      <c r="AT96" s="392"/>
      <c r="AU96" s="392"/>
      <c r="AV96" s="392"/>
      <c r="AW96" s="392"/>
      <c r="AX96" s="392"/>
      <c r="AY96" s="392"/>
      <c r="AZ96" s="392"/>
      <c r="BA96" s="392"/>
      <c r="BB96" s="392"/>
      <c r="BC96" s="392"/>
    </row>
    <row r="97" spans="1:99">
      <c r="B97" s="284"/>
      <c r="C97" s="284"/>
      <c r="D97" s="284"/>
      <c r="E97" s="284"/>
      <c r="F97" s="284"/>
      <c r="G97" s="284"/>
      <c r="H97" s="284"/>
      <c r="J97" s="284"/>
      <c r="K97" s="392"/>
      <c r="L97" s="392"/>
      <c r="M97" s="284"/>
      <c r="N97" s="284"/>
      <c r="O97" s="284"/>
      <c r="P97" s="284"/>
      <c r="Q97" s="284"/>
      <c r="R97" s="284"/>
      <c r="S97" s="284"/>
      <c r="T97" s="392"/>
      <c r="U97" s="392"/>
      <c r="V97" s="392"/>
      <c r="W97" s="284"/>
      <c r="X97" s="284"/>
      <c r="Y97" s="284"/>
      <c r="Z97" s="284"/>
      <c r="AA97" s="284"/>
      <c r="AB97" s="284"/>
      <c r="AC97" s="284"/>
      <c r="AD97" s="392"/>
      <c r="AE97" s="284"/>
      <c r="AF97" s="392"/>
      <c r="AG97" s="392"/>
      <c r="AH97" s="392"/>
      <c r="AI97" s="392"/>
      <c r="AJ97" s="284"/>
      <c r="AK97" s="392"/>
      <c r="AL97" s="392"/>
      <c r="AM97" s="392"/>
      <c r="AN97" s="392"/>
      <c r="AO97" s="392"/>
      <c r="AP97" s="392"/>
      <c r="AQ97" s="392"/>
      <c r="AR97" s="392"/>
      <c r="AS97" s="392"/>
      <c r="AT97" s="392"/>
      <c r="AU97" s="392"/>
      <c r="AV97" s="392"/>
      <c r="AW97" s="392"/>
      <c r="AX97" s="392"/>
      <c r="AY97" s="392"/>
      <c r="AZ97" s="392"/>
      <c r="BA97" s="392"/>
      <c r="BB97" s="392"/>
      <c r="BC97" s="392"/>
    </row>
    <row r="98" spans="1:99">
      <c r="A98" s="284"/>
      <c r="B98" s="284"/>
      <c r="C98" s="284"/>
      <c r="D98" s="392"/>
      <c r="E98" s="284"/>
      <c r="F98" s="284"/>
      <c r="G98" s="284"/>
      <c r="H98" s="392"/>
      <c r="J98" s="284"/>
      <c r="K98" s="392"/>
      <c r="L98" s="284"/>
      <c r="M98" s="284"/>
      <c r="N98" s="284"/>
      <c r="O98" s="284"/>
      <c r="P98" s="284"/>
      <c r="Q98" s="392"/>
      <c r="R98" s="284"/>
      <c r="S98" s="284"/>
      <c r="T98" s="392"/>
      <c r="U98" s="392"/>
      <c r="V98" s="392"/>
      <c r="W98" s="284"/>
      <c r="X98" s="284"/>
      <c r="Y98" s="284"/>
      <c r="Z98" s="284"/>
      <c r="AA98" s="284"/>
      <c r="AB98" s="392"/>
      <c r="AC98" s="284"/>
      <c r="AD98" s="284"/>
      <c r="AE98" s="392"/>
      <c r="AF98" s="392"/>
      <c r="AG98" s="392"/>
      <c r="AH98" s="284"/>
      <c r="AI98" s="392"/>
      <c r="AJ98" s="284"/>
      <c r="AK98" s="392"/>
      <c r="AL98" s="392"/>
      <c r="AM98" s="392"/>
      <c r="AN98" s="284"/>
      <c r="AO98" s="392"/>
      <c r="AP98" s="392"/>
      <c r="AQ98" s="392"/>
      <c r="AR98" s="284"/>
      <c r="AS98" s="284"/>
      <c r="AT98" s="392"/>
      <c r="AU98" s="392"/>
      <c r="AV98" s="392"/>
      <c r="AW98" s="392"/>
      <c r="AX98" s="392"/>
      <c r="AY98" s="392"/>
      <c r="AZ98" s="392"/>
      <c r="BA98" s="392"/>
      <c r="BB98" s="392"/>
      <c r="BC98" s="392"/>
    </row>
    <row r="99" spans="1:99">
      <c r="A99" s="284"/>
      <c r="B99" s="284"/>
      <c r="C99" s="392"/>
      <c r="D99" s="392"/>
      <c r="E99" s="284"/>
      <c r="G99" s="284"/>
      <c r="H99" s="284"/>
      <c r="J99" s="284"/>
      <c r="K99" s="392"/>
      <c r="L99" s="284"/>
      <c r="M99" s="392"/>
      <c r="N99" s="284"/>
      <c r="O99" s="284"/>
      <c r="P99" s="284"/>
      <c r="Q99" s="284"/>
      <c r="R99" s="284"/>
      <c r="S99" s="284"/>
      <c r="T99" s="284"/>
      <c r="U99" s="392"/>
      <c r="V99" s="392"/>
      <c r="W99" s="284"/>
      <c r="X99" s="284"/>
      <c r="Y99" s="284"/>
      <c r="Z99" s="284"/>
      <c r="AA99" s="284"/>
      <c r="AB99" s="284"/>
      <c r="AC99" s="284"/>
      <c r="AD99" s="284"/>
      <c r="AE99" s="284"/>
      <c r="AF99" s="392"/>
      <c r="AG99" s="392"/>
      <c r="AH99" s="284"/>
      <c r="AI99" s="392"/>
      <c r="AJ99" s="284"/>
      <c r="AK99" s="392"/>
      <c r="AL99" s="392"/>
      <c r="AM99" s="392"/>
      <c r="AN99" s="392"/>
      <c r="AO99" s="392"/>
      <c r="AP99" s="392"/>
      <c r="AQ99" s="392"/>
      <c r="AR99" s="284"/>
      <c r="AS99" s="284"/>
      <c r="AT99" s="392"/>
      <c r="AU99" s="284"/>
      <c r="AV99" s="284"/>
      <c r="AW99" s="284"/>
      <c r="AX99" s="284"/>
      <c r="AY99" s="284"/>
      <c r="AZ99" s="284"/>
      <c r="BA99" s="284"/>
      <c r="BB99" s="284"/>
      <c r="BC99" s="284"/>
    </row>
    <row r="100" spans="1:99">
      <c r="A100" s="284"/>
      <c r="C100" s="284"/>
      <c r="D100" s="392"/>
      <c r="E100" s="284"/>
      <c r="F100" s="284"/>
      <c r="G100" s="284"/>
      <c r="H100" s="284"/>
      <c r="J100" s="284"/>
      <c r="K100" s="392"/>
      <c r="L100" s="284"/>
      <c r="M100" s="284"/>
      <c r="N100" s="392"/>
      <c r="O100" s="284"/>
      <c r="P100" s="284"/>
      <c r="Q100" s="284"/>
      <c r="R100" s="284"/>
      <c r="S100" s="284"/>
      <c r="T100" s="392"/>
      <c r="U100" s="392"/>
      <c r="V100" s="392"/>
      <c r="W100" s="392"/>
      <c r="X100" s="284"/>
      <c r="Y100" s="392"/>
      <c r="Z100" s="284"/>
      <c r="AA100" s="392"/>
      <c r="AB100" s="392"/>
      <c r="AC100" s="392"/>
      <c r="AD100" s="392"/>
      <c r="AE100" s="392"/>
      <c r="AF100" s="284"/>
      <c r="AG100" s="284"/>
      <c r="AH100" s="284"/>
      <c r="AI100" s="392"/>
      <c r="AJ100" s="284"/>
      <c r="AK100" s="392"/>
      <c r="AL100" s="392"/>
      <c r="AM100" s="392"/>
      <c r="AN100" s="392"/>
      <c r="AO100" s="392"/>
      <c r="AP100" s="284"/>
      <c r="AQ100" s="392"/>
      <c r="AR100" s="284"/>
      <c r="AS100" s="284"/>
      <c r="AT100" s="392"/>
      <c r="AU100" s="284"/>
      <c r="AV100" s="284"/>
      <c r="AW100" s="284"/>
      <c r="AX100" s="284"/>
      <c r="AY100" s="284"/>
      <c r="AZ100" s="284"/>
      <c r="BA100" s="284"/>
      <c r="BB100" s="284"/>
      <c r="BC100" s="284"/>
    </row>
    <row r="101" spans="1:99">
      <c r="A101" s="284"/>
      <c r="B101" s="284"/>
      <c r="C101" s="284"/>
      <c r="D101" s="284"/>
      <c r="E101" s="284"/>
      <c r="F101" s="284"/>
      <c r="G101" s="284"/>
      <c r="H101" s="284"/>
      <c r="I101" s="284"/>
      <c r="J101" s="284"/>
      <c r="K101" s="392"/>
      <c r="L101" s="284"/>
      <c r="M101" s="284"/>
      <c r="N101" s="284"/>
      <c r="O101" s="284"/>
      <c r="P101" s="284"/>
      <c r="Q101" s="392"/>
      <c r="R101" s="284"/>
      <c r="S101" s="284"/>
      <c r="T101" s="284"/>
      <c r="U101" s="392"/>
      <c r="V101" s="392"/>
      <c r="W101" s="284"/>
      <c r="X101" s="284"/>
      <c r="Y101" s="284"/>
      <c r="Z101" s="284"/>
      <c r="AA101" s="284"/>
      <c r="AB101" s="392"/>
      <c r="AC101" s="284"/>
      <c r="AD101" s="284"/>
      <c r="AE101" s="284"/>
      <c r="AF101" s="392"/>
      <c r="AG101" s="284"/>
      <c r="AH101" s="284"/>
      <c r="AI101" s="392"/>
      <c r="AJ101" s="284"/>
      <c r="AK101" s="392"/>
      <c r="AL101" s="392"/>
      <c r="AM101" s="284"/>
      <c r="AN101" s="392"/>
      <c r="AO101" s="392"/>
      <c r="AP101" s="392"/>
      <c r="AQ101" s="392"/>
      <c r="AR101" s="284"/>
      <c r="AS101" s="284"/>
      <c r="AT101" s="392"/>
      <c r="AU101" s="284"/>
      <c r="AV101" s="284"/>
      <c r="AW101" s="284"/>
      <c r="AX101" s="284"/>
      <c r="AY101" s="284"/>
      <c r="AZ101" s="284"/>
      <c r="BA101" s="284"/>
      <c r="BB101" s="284"/>
      <c r="BC101" s="284"/>
    </row>
    <row r="102" spans="1:99">
      <c r="C102" s="284"/>
      <c r="D102" s="392"/>
      <c r="E102" s="284"/>
      <c r="F102" s="284"/>
      <c r="G102" s="284"/>
      <c r="H102" s="284"/>
      <c r="J102" s="284"/>
      <c r="K102" s="284"/>
      <c r="L102" s="392"/>
      <c r="M102" s="284"/>
      <c r="N102" s="284"/>
      <c r="O102" s="284"/>
      <c r="P102" s="284"/>
      <c r="Q102" s="284"/>
      <c r="R102" s="284"/>
      <c r="S102" s="284"/>
      <c r="T102" s="284"/>
      <c r="U102" s="392"/>
      <c r="V102" s="392"/>
      <c r="W102" s="284"/>
      <c r="X102" s="284"/>
      <c r="Y102" s="284"/>
      <c r="Z102" s="284"/>
      <c r="AA102" s="284"/>
      <c r="AB102" s="284"/>
      <c r="AC102" s="284"/>
      <c r="AD102" s="392"/>
      <c r="AE102" s="284"/>
      <c r="AF102" s="392"/>
      <c r="AG102" s="392"/>
      <c r="AH102" s="392"/>
      <c r="AI102" s="392"/>
      <c r="AJ102" s="284"/>
      <c r="AK102" s="392"/>
      <c r="AL102" s="392"/>
      <c r="AM102" s="392"/>
      <c r="AN102" s="392"/>
      <c r="AO102" s="392"/>
      <c r="AP102" s="392"/>
      <c r="AQ102" s="392"/>
      <c r="AR102" s="392"/>
      <c r="AS102" s="392"/>
      <c r="AT102" s="392"/>
      <c r="AU102" s="392"/>
      <c r="AV102" s="392"/>
      <c r="AW102" s="392"/>
      <c r="AX102" s="392"/>
      <c r="AY102" s="392"/>
      <c r="AZ102" s="392"/>
      <c r="BA102" s="392"/>
      <c r="BB102" s="392"/>
      <c r="BC102" s="392"/>
    </row>
    <row r="103" spans="1:99">
      <c r="A103" s="284"/>
      <c r="B103" s="284"/>
      <c r="C103" s="284"/>
      <c r="D103" s="284"/>
      <c r="E103" s="284"/>
      <c r="G103" s="284"/>
      <c r="H103" s="284"/>
      <c r="J103" s="392"/>
      <c r="K103" s="392"/>
      <c r="L103" s="284"/>
      <c r="M103" s="284"/>
      <c r="N103" s="392"/>
      <c r="O103" s="284"/>
      <c r="P103" s="284"/>
      <c r="R103" s="284"/>
      <c r="S103" s="284"/>
      <c r="T103" s="284"/>
      <c r="U103" s="392"/>
      <c r="V103" s="284"/>
      <c r="W103" s="392"/>
      <c r="X103" s="284"/>
      <c r="Y103" s="284"/>
      <c r="Z103" s="284"/>
      <c r="AA103" s="284"/>
      <c r="AB103" s="284"/>
      <c r="AC103" s="284"/>
      <c r="AD103" s="392"/>
      <c r="AE103" s="284"/>
      <c r="AF103" s="392"/>
      <c r="AG103" s="392"/>
      <c r="AH103" s="284"/>
      <c r="AI103" s="392"/>
      <c r="AJ103" s="284"/>
      <c r="AK103" s="392"/>
      <c r="AL103" s="392"/>
      <c r="AM103" s="392"/>
      <c r="AN103" s="392"/>
      <c r="AO103" s="392"/>
      <c r="AP103" s="392"/>
      <c r="AQ103" s="392"/>
      <c r="AR103" s="392"/>
      <c r="AS103" s="392"/>
      <c r="AT103" s="392"/>
      <c r="AU103" s="392"/>
      <c r="AV103" s="392"/>
      <c r="AW103" s="392"/>
      <c r="AX103" s="392"/>
      <c r="AY103" s="392"/>
      <c r="AZ103" s="392"/>
      <c r="BA103" s="392"/>
      <c r="BB103" s="392"/>
      <c r="BC103" s="392"/>
    </row>
    <row r="104" spans="1:99">
      <c r="A104" s="284"/>
      <c r="C104" s="284"/>
      <c r="D104" s="392"/>
      <c r="E104" s="284"/>
      <c r="F104" s="284"/>
      <c r="G104" s="284"/>
      <c r="H104" s="284"/>
      <c r="I104" s="284"/>
      <c r="J104" s="284"/>
      <c r="K104" s="284"/>
      <c r="L104" s="284"/>
      <c r="M104" s="284"/>
      <c r="N104" s="284"/>
      <c r="O104" s="284"/>
      <c r="P104" s="284"/>
      <c r="Q104" s="284"/>
      <c r="R104" s="284"/>
      <c r="S104" s="284"/>
      <c r="T104" s="392"/>
      <c r="U104" s="392"/>
      <c r="V104" s="392"/>
      <c r="W104" s="392"/>
      <c r="X104" s="284"/>
      <c r="Y104" s="284"/>
      <c r="Z104" s="284"/>
      <c r="AA104" s="284"/>
      <c r="AB104" s="284"/>
      <c r="AC104" s="284"/>
      <c r="AD104" s="284"/>
      <c r="AE104" s="392"/>
      <c r="AF104" s="392"/>
      <c r="AG104" s="392"/>
      <c r="AH104" s="284"/>
      <c r="AI104" s="392"/>
      <c r="AJ104" s="284"/>
      <c r="AK104" s="392"/>
      <c r="AL104" s="392"/>
      <c r="AM104" s="392"/>
      <c r="AN104" s="392"/>
      <c r="AO104" s="392"/>
      <c r="AP104" s="392"/>
      <c r="AQ104" s="392"/>
      <c r="AR104" s="284"/>
      <c r="AS104" s="284"/>
      <c r="AT104" s="392"/>
      <c r="AU104" s="392"/>
      <c r="AV104" s="392"/>
      <c r="AW104" s="392"/>
      <c r="AX104" s="392"/>
      <c r="AY104" s="392"/>
      <c r="AZ104" s="392"/>
      <c r="BA104" s="392"/>
      <c r="BB104" s="392"/>
      <c r="BC104" s="392"/>
    </row>
    <row r="105" spans="1:99">
      <c r="B105" s="284"/>
      <c r="C105" s="284"/>
      <c r="D105" s="284"/>
      <c r="E105" s="284"/>
      <c r="G105" s="284"/>
      <c r="H105" s="284"/>
      <c r="J105" s="284"/>
      <c r="K105" s="284"/>
      <c r="L105" s="284"/>
      <c r="M105" s="284"/>
      <c r="N105" s="284"/>
      <c r="O105" s="284"/>
      <c r="P105" s="392"/>
      <c r="Q105" s="392"/>
      <c r="R105" s="284"/>
      <c r="S105" s="284"/>
      <c r="T105" s="284"/>
      <c r="U105" s="392"/>
      <c r="V105" s="392"/>
      <c r="W105" s="284"/>
      <c r="X105" s="284"/>
      <c r="Y105" s="284"/>
      <c r="Z105" s="284"/>
      <c r="AA105" s="392"/>
      <c r="AB105" s="284"/>
      <c r="AC105" s="284"/>
      <c r="AD105" s="284"/>
      <c r="AE105" s="284"/>
      <c r="AF105" s="284"/>
      <c r="AG105" s="392"/>
      <c r="AH105" s="284"/>
      <c r="AI105" s="392"/>
      <c r="AJ105" s="284"/>
      <c r="AK105" s="392"/>
      <c r="AL105" s="392"/>
      <c r="AM105" s="392"/>
      <c r="AN105" s="392"/>
      <c r="AO105" s="392"/>
      <c r="AP105" s="392"/>
      <c r="AQ105" s="392"/>
      <c r="AR105" s="392"/>
      <c r="AS105" s="392"/>
      <c r="AT105" s="392"/>
      <c r="AU105" s="392"/>
      <c r="AV105" s="392"/>
      <c r="AW105" s="392"/>
      <c r="AX105" s="392"/>
      <c r="AY105" s="392"/>
      <c r="AZ105" s="392"/>
      <c r="BA105" s="392"/>
      <c r="BB105" s="392"/>
      <c r="BC105" s="392"/>
    </row>
    <row r="106" spans="1:99">
      <c r="B106" s="284"/>
      <c r="C106" s="284"/>
      <c r="D106" s="284"/>
      <c r="E106" s="284"/>
      <c r="F106" s="284"/>
      <c r="G106" s="284"/>
      <c r="H106" s="284"/>
      <c r="J106" s="284"/>
      <c r="K106" s="284"/>
      <c r="L106" s="392"/>
      <c r="M106" s="284"/>
      <c r="N106" s="284"/>
      <c r="O106" s="284"/>
      <c r="P106" s="392"/>
      <c r="Q106" s="284"/>
      <c r="R106" s="284"/>
      <c r="S106" s="284"/>
      <c r="T106" s="284"/>
      <c r="U106" s="392"/>
      <c r="V106" s="392"/>
      <c r="W106" s="284"/>
      <c r="X106" s="284"/>
      <c r="Y106" s="392"/>
      <c r="Z106" s="284"/>
      <c r="AA106" s="284"/>
      <c r="AB106" s="284"/>
      <c r="AC106" s="284"/>
      <c r="AD106" s="392"/>
      <c r="AE106" s="284"/>
      <c r="AF106" s="284"/>
      <c r="AG106" s="284"/>
      <c r="AH106" s="392"/>
      <c r="AI106" s="392"/>
      <c r="AJ106" s="284"/>
      <c r="AK106" s="392"/>
      <c r="AL106" s="392"/>
      <c r="AM106" s="392"/>
      <c r="AN106" s="392"/>
      <c r="AO106" s="284"/>
      <c r="AP106" s="392"/>
      <c r="AQ106" s="392"/>
      <c r="AR106" s="284"/>
      <c r="AS106" s="284"/>
      <c r="AT106" s="392"/>
      <c r="AU106" s="284"/>
      <c r="AV106" s="284"/>
      <c r="AW106" s="284"/>
      <c r="AX106" s="284"/>
      <c r="AY106" s="284"/>
      <c r="AZ106" s="284"/>
      <c r="BA106" s="284"/>
      <c r="BB106" s="284"/>
      <c r="BC106" s="284"/>
    </row>
    <row r="107" spans="1:99">
      <c r="A107" s="284"/>
      <c r="B107" s="284"/>
      <c r="C107" s="284"/>
      <c r="D107" s="284"/>
      <c r="E107" s="284"/>
      <c r="F107" s="284"/>
      <c r="G107" s="284"/>
      <c r="H107" s="284"/>
      <c r="I107" s="284"/>
      <c r="J107" s="284"/>
      <c r="K107" s="284"/>
      <c r="L107" s="284"/>
      <c r="M107" s="392"/>
      <c r="N107" s="392"/>
      <c r="O107" s="284"/>
      <c r="P107" s="284"/>
      <c r="Q107" s="284"/>
      <c r="R107" s="284"/>
      <c r="S107" s="284"/>
      <c r="T107" s="392"/>
      <c r="U107" s="392"/>
      <c r="V107" s="392"/>
      <c r="W107" s="284"/>
      <c r="X107" s="284"/>
      <c r="Y107" s="284"/>
      <c r="Z107" s="284"/>
      <c r="AA107" s="284"/>
      <c r="AB107" s="284"/>
      <c r="AC107" s="284"/>
      <c r="AD107" s="392"/>
      <c r="AE107" s="392"/>
      <c r="AF107" s="392"/>
      <c r="AG107" s="392"/>
      <c r="AH107" s="284"/>
      <c r="AI107" s="392"/>
      <c r="AJ107" s="284"/>
      <c r="AK107" s="392"/>
      <c r="AL107" s="284"/>
      <c r="AM107" s="392"/>
      <c r="AN107" s="392"/>
      <c r="AO107" s="284"/>
      <c r="AP107" s="392"/>
      <c r="AQ107" s="392"/>
      <c r="AR107" s="284"/>
      <c r="AS107" s="284"/>
      <c r="AT107" s="392"/>
      <c r="AU107" s="284"/>
      <c r="AV107" s="284"/>
      <c r="AW107" s="284"/>
      <c r="AX107" s="284"/>
      <c r="AY107" s="284"/>
      <c r="AZ107" s="284"/>
      <c r="BA107" s="284"/>
      <c r="BB107" s="284"/>
      <c r="BC107" s="284"/>
    </row>
    <row r="108" spans="1:99">
      <c r="B108" s="284"/>
      <c r="D108" s="284"/>
      <c r="E108" s="284"/>
      <c r="F108" s="284"/>
      <c r="G108" s="284"/>
      <c r="H108" s="284"/>
      <c r="J108" s="284"/>
      <c r="K108" s="392"/>
      <c r="L108" s="392"/>
      <c r="M108" s="392"/>
      <c r="N108" s="284"/>
      <c r="O108" s="284"/>
      <c r="P108" s="284"/>
      <c r="Q108" s="284"/>
      <c r="S108" s="284"/>
      <c r="T108" s="284"/>
      <c r="U108" s="284"/>
      <c r="V108" s="284"/>
      <c r="W108" s="284"/>
      <c r="X108" s="284"/>
      <c r="Y108" s="284"/>
      <c r="Z108" s="284"/>
      <c r="AA108" s="284"/>
      <c r="AB108" s="392"/>
      <c r="AC108" s="284"/>
      <c r="AD108" s="392"/>
      <c r="AE108" s="284"/>
      <c r="AF108" s="284"/>
      <c r="AG108" s="284"/>
      <c r="AH108" s="284"/>
      <c r="AI108" s="284"/>
      <c r="AJ108" s="284"/>
      <c r="AK108" s="284"/>
      <c r="AL108" s="284"/>
      <c r="AM108" s="392"/>
      <c r="AN108" s="392"/>
      <c r="AO108" s="392"/>
      <c r="AP108" s="284"/>
      <c r="AQ108" s="392"/>
      <c r="AR108" s="392"/>
      <c r="AS108" s="392"/>
      <c r="AT108" s="392"/>
      <c r="AU108" s="392"/>
      <c r="AV108" s="392"/>
      <c r="AW108" s="392"/>
      <c r="AX108" s="392"/>
      <c r="AY108" s="392"/>
      <c r="AZ108" s="392"/>
      <c r="BA108" s="392"/>
      <c r="BB108" s="392"/>
      <c r="BC108" s="392"/>
    </row>
    <row r="109" spans="1:99">
      <c r="B109" s="284"/>
      <c r="D109" s="284"/>
      <c r="E109" s="284"/>
      <c r="F109" s="284"/>
      <c r="G109" s="284"/>
      <c r="H109" s="392"/>
      <c r="J109" s="284"/>
      <c r="K109" s="284"/>
      <c r="L109" s="284"/>
      <c r="M109" s="284"/>
      <c r="N109" s="284"/>
      <c r="O109" s="284"/>
      <c r="P109" s="284"/>
      <c r="Q109" s="284"/>
      <c r="R109" s="284"/>
      <c r="S109" s="284"/>
      <c r="T109" s="284"/>
      <c r="U109" s="284"/>
      <c r="V109" s="392"/>
      <c r="W109" s="392"/>
      <c r="X109" s="284"/>
      <c r="Y109" s="284"/>
      <c r="Z109" s="284"/>
      <c r="AA109" s="392"/>
      <c r="AB109" s="284"/>
      <c r="AC109" s="284"/>
      <c r="AD109" s="284"/>
      <c r="AE109" s="284"/>
      <c r="AF109" s="392"/>
      <c r="AG109" s="392"/>
      <c r="AH109" s="392"/>
      <c r="AI109" s="284"/>
      <c r="AJ109" s="284"/>
      <c r="AK109" s="284"/>
      <c r="AL109" s="392"/>
      <c r="AM109" s="284"/>
      <c r="AN109" s="392"/>
      <c r="AO109" s="392"/>
      <c r="AP109" s="392"/>
      <c r="AQ109" s="392"/>
      <c r="AR109" s="392"/>
      <c r="AS109" s="392"/>
      <c r="AT109" s="392"/>
      <c r="AU109" s="392"/>
      <c r="AV109" s="392"/>
      <c r="AW109" s="392"/>
      <c r="AX109" s="392"/>
      <c r="AY109" s="392"/>
      <c r="AZ109" s="392"/>
      <c r="BA109" s="392"/>
      <c r="BB109" s="392"/>
      <c r="BC109" s="392"/>
    </row>
    <row r="110" spans="1:99" s="29" customFormat="1">
      <c r="A110" s="284"/>
      <c r="B110" s="211"/>
      <c r="C110" s="284"/>
      <c r="D110" s="284"/>
      <c r="E110" s="284"/>
      <c r="F110" s="284"/>
      <c r="G110" s="392"/>
      <c r="H110" s="284"/>
      <c r="I110" s="211"/>
      <c r="J110" s="284"/>
      <c r="K110" s="284"/>
      <c r="L110" s="284"/>
      <c r="M110" s="284"/>
      <c r="N110" s="392"/>
      <c r="O110" s="284"/>
      <c r="P110" s="284"/>
      <c r="Q110" s="284"/>
      <c r="R110" s="211"/>
      <c r="S110" s="211"/>
      <c r="T110" s="284"/>
      <c r="U110" s="284"/>
      <c r="V110" s="392"/>
      <c r="W110" s="284"/>
      <c r="X110" s="211"/>
      <c r="Y110" s="284"/>
      <c r="Z110" s="284"/>
      <c r="AA110" s="284"/>
      <c r="AB110" s="392"/>
      <c r="AC110" s="284"/>
      <c r="AD110" s="284"/>
      <c r="AE110" s="392"/>
      <c r="AF110" s="392"/>
      <c r="AG110" s="392"/>
      <c r="AH110" s="284"/>
      <c r="AI110" s="284"/>
      <c r="AJ110" s="284"/>
      <c r="AK110" s="392"/>
      <c r="AL110" s="392"/>
      <c r="AM110" s="284"/>
      <c r="AN110" s="392"/>
      <c r="AO110" s="392"/>
      <c r="AP110" s="392"/>
      <c r="AQ110" s="392"/>
      <c r="AR110" s="284"/>
      <c r="AS110" s="284"/>
      <c r="AT110" s="284"/>
      <c r="AU110" s="392"/>
      <c r="AV110" s="392"/>
      <c r="AW110" s="392"/>
      <c r="AX110" s="392"/>
      <c r="AY110" s="392"/>
      <c r="AZ110" s="392"/>
      <c r="BA110" s="392"/>
      <c r="BB110" s="392"/>
      <c r="BC110" s="392"/>
    </row>
    <row r="111" spans="1:99">
      <c r="A111" s="284"/>
      <c r="B111" s="284"/>
      <c r="D111" s="284"/>
      <c r="E111" s="284"/>
      <c r="F111" s="284"/>
      <c r="G111" s="284"/>
      <c r="H111" s="284"/>
      <c r="J111" s="284"/>
      <c r="K111" s="284"/>
      <c r="L111" s="284"/>
      <c r="M111" s="284"/>
      <c r="N111" s="392"/>
      <c r="O111" s="284"/>
      <c r="P111" s="284"/>
      <c r="Q111" s="284"/>
      <c r="R111" s="392"/>
      <c r="S111" s="284"/>
      <c r="T111" s="392"/>
      <c r="U111" s="284"/>
      <c r="V111" s="392"/>
      <c r="W111" s="284"/>
      <c r="X111" s="284"/>
      <c r="Y111" s="392"/>
      <c r="Z111" s="284"/>
      <c r="AA111" s="284"/>
      <c r="AB111" s="284"/>
      <c r="AC111" s="284"/>
      <c r="AD111" s="392"/>
      <c r="AE111" s="392"/>
      <c r="AF111" s="284"/>
      <c r="AG111" s="284"/>
      <c r="AH111" s="392"/>
      <c r="AI111" s="284"/>
      <c r="AJ111" s="284"/>
      <c r="AK111" s="284"/>
      <c r="AL111" s="392"/>
      <c r="AM111" s="284"/>
      <c r="AN111" s="392"/>
      <c r="AO111" s="284"/>
      <c r="AP111" s="284"/>
      <c r="AQ111" s="284"/>
      <c r="AR111" s="284"/>
      <c r="AS111" s="284"/>
      <c r="AT111" s="392"/>
      <c r="AU111" s="392"/>
      <c r="AV111" s="392"/>
      <c r="AW111" s="392"/>
      <c r="AX111" s="392"/>
      <c r="AY111" s="392"/>
      <c r="AZ111" s="392"/>
      <c r="BA111" s="392"/>
      <c r="BB111" s="392"/>
      <c r="BC111" s="392"/>
      <c r="BD111" s="212"/>
      <c r="BE111" s="212"/>
      <c r="BF111" s="212"/>
      <c r="BG111" s="212"/>
      <c r="BH111" s="212"/>
      <c r="BI111" s="212"/>
      <c r="BJ111" s="212"/>
      <c r="BK111" s="212"/>
      <c r="BL111" s="212"/>
      <c r="BM111" s="212"/>
      <c r="BN111" s="212"/>
      <c r="BO111" s="212"/>
      <c r="BP111" s="212"/>
      <c r="BQ111" s="212"/>
      <c r="BR111" s="212"/>
      <c r="BS111" s="212"/>
      <c r="BT111" s="212"/>
      <c r="BU111" s="212"/>
      <c r="BV111" s="212"/>
      <c r="BW111" s="212"/>
      <c r="BX111" s="212"/>
      <c r="BY111" s="212"/>
      <c r="BZ111" s="212"/>
      <c r="CA111" s="212"/>
      <c r="CB111" s="212"/>
      <c r="CC111" s="212"/>
      <c r="CD111" s="212"/>
      <c r="CE111" s="212"/>
      <c r="CF111" s="212"/>
      <c r="CG111" s="212"/>
      <c r="CH111" s="212"/>
      <c r="CI111" s="212"/>
      <c r="CJ111" s="212"/>
      <c r="CK111" s="212"/>
      <c r="CL111" s="212"/>
      <c r="CM111" s="212"/>
      <c r="CN111" s="212"/>
      <c r="CO111" s="212"/>
      <c r="CP111" s="212"/>
      <c r="CQ111" s="212"/>
      <c r="CR111" s="212"/>
      <c r="CS111" s="212"/>
      <c r="CT111" s="212"/>
      <c r="CU111" s="212"/>
    </row>
    <row r="112" spans="1:99">
      <c r="A112" s="284"/>
      <c r="D112" s="284"/>
      <c r="E112" s="284"/>
      <c r="F112" s="284"/>
      <c r="G112" s="284"/>
      <c r="H112" s="284"/>
      <c r="I112" s="284"/>
      <c r="J112" s="284"/>
      <c r="K112" s="284"/>
      <c r="L112" s="284"/>
      <c r="M112" s="392"/>
      <c r="N112" s="284"/>
      <c r="O112" s="284"/>
      <c r="P112" s="284"/>
      <c r="Q112" s="284"/>
      <c r="R112" s="284"/>
      <c r="S112" s="284"/>
      <c r="T112" s="392"/>
      <c r="U112" s="284"/>
      <c r="V112" s="392"/>
      <c r="W112" s="392"/>
      <c r="X112" s="284"/>
      <c r="Y112" s="284"/>
      <c r="Z112" s="284"/>
      <c r="AA112" s="284"/>
      <c r="AB112" s="284"/>
      <c r="AC112" s="284"/>
      <c r="AD112" s="284"/>
      <c r="AE112" s="284"/>
      <c r="AF112" s="392"/>
      <c r="AG112" s="284"/>
      <c r="AH112" s="392"/>
      <c r="AI112" s="284"/>
      <c r="AJ112" s="284"/>
      <c r="AK112" s="392"/>
      <c r="AL112" s="392"/>
      <c r="AM112" s="392"/>
      <c r="AN112" s="284"/>
      <c r="AO112" s="392"/>
      <c r="AP112" s="392"/>
      <c r="AQ112" s="392"/>
      <c r="AR112" s="284"/>
      <c r="AS112" s="284"/>
      <c r="AT112" s="284"/>
      <c r="AU112" s="392"/>
      <c r="AV112" s="392"/>
      <c r="AW112" s="392"/>
      <c r="AX112" s="392"/>
      <c r="AY112" s="392"/>
      <c r="AZ112" s="392"/>
      <c r="BA112" s="392"/>
      <c r="BB112" s="392"/>
      <c r="BC112" s="392"/>
      <c r="BD112" s="212"/>
      <c r="BE112" s="212"/>
      <c r="BF112" s="212"/>
      <c r="BG112" s="212"/>
      <c r="BH112" s="212"/>
      <c r="BI112" s="212"/>
      <c r="BJ112" s="212"/>
      <c r="BK112" s="212"/>
      <c r="BL112" s="212"/>
      <c r="BM112" s="212"/>
      <c r="BN112" s="212"/>
      <c r="BO112" s="212"/>
      <c r="BP112" s="212"/>
      <c r="BQ112" s="212"/>
      <c r="BR112" s="212"/>
      <c r="BS112" s="212"/>
      <c r="BT112" s="212"/>
      <c r="BU112" s="212"/>
      <c r="BV112" s="212"/>
      <c r="BW112" s="212"/>
      <c r="BX112" s="212"/>
      <c r="BY112" s="212"/>
      <c r="BZ112" s="212"/>
      <c r="CA112" s="212"/>
      <c r="CB112" s="212"/>
      <c r="CC112" s="212"/>
      <c r="CD112" s="212"/>
      <c r="CE112" s="212"/>
      <c r="CF112" s="212"/>
      <c r="CG112" s="212"/>
      <c r="CH112" s="212"/>
      <c r="CI112" s="212"/>
      <c r="CJ112" s="212"/>
      <c r="CK112" s="212"/>
      <c r="CL112" s="212"/>
      <c r="CM112" s="212"/>
      <c r="CN112" s="212"/>
      <c r="CO112" s="212"/>
      <c r="CP112" s="212"/>
      <c r="CQ112" s="212"/>
      <c r="CR112" s="212"/>
      <c r="CS112" s="212"/>
      <c r="CT112" s="212"/>
      <c r="CU112" s="212"/>
    </row>
    <row r="113" spans="1:55">
      <c r="A113" s="284"/>
      <c r="B113" s="284"/>
      <c r="C113" s="392"/>
      <c r="E113" s="284"/>
      <c r="F113" s="284"/>
      <c r="G113" s="284"/>
      <c r="H113" s="284"/>
      <c r="J113" s="284"/>
      <c r="K113" s="284"/>
      <c r="L113" s="393"/>
      <c r="M113" s="284"/>
      <c r="N113" s="284"/>
      <c r="O113" s="284"/>
      <c r="P113" s="284"/>
      <c r="Q113" s="284"/>
      <c r="R113" s="284"/>
      <c r="T113" s="392"/>
      <c r="U113" s="284"/>
      <c r="V113" s="284"/>
      <c r="W113" s="284"/>
      <c r="X113" s="284"/>
      <c r="Y113" s="284"/>
      <c r="Z113" s="284"/>
      <c r="AA113" s="284"/>
      <c r="AB113" s="284"/>
      <c r="AC113" s="284"/>
      <c r="AD113" s="284"/>
      <c r="AE113" s="284"/>
      <c r="AF113" s="392"/>
      <c r="AG113" s="392"/>
      <c r="AH113" s="284"/>
      <c r="AI113" s="392"/>
      <c r="AJ113" s="284"/>
      <c r="AK113" s="392"/>
      <c r="AL113" s="284"/>
      <c r="AM113" s="392"/>
      <c r="AN113" s="392"/>
      <c r="AO113" s="392"/>
      <c r="AP113" s="392"/>
      <c r="AQ113" s="392"/>
      <c r="AR113" s="392"/>
      <c r="AS113" s="392"/>
      <c r="AT113" s="392"/>
      <c r="AU113" s="392"/>
      <c r="AV113" s="392"/>
      <c r="AW113" s="392"/>
      <c r="AX113" s="392"/>
      <c r="AY113" s="392"/>
      <c r="AZ113" s="392"/>
      <c r="BA113" s="392"/>
      <c r="BB113" s="392"/>
      <c r="BC113" s="392"/>
    </row>
    <row r="114" spans="1:55">
      <c r="A114" s="284"/>
      <c r="C114" s="284"/>
      <c r="D114" s="284"/>
      <c r="E114" s="284"/>
      <c r="F114" s="284"/>
      <c r="G114" s="284"/>
      <c r="H114" s="284"/>
      <c r="J114" s="284"/>
      <c r="K114" s="284"/>
      <c r="L114" s="284"/>
      <c r="M114" s="284"/>
      <c r="N114" s="392"/>
      <c r="O114" s="284"/>
      <c r="P114" s="284"/>
      <c r="Q114" s="284"/>
      <c r="R114" s="284"/>
      <c r="S114" s="284"/>
      <c r="T114" s="392"/>
      <c r="U114" s="284"/>
      <c r="V114" s="284"/>
      <c r="W114" s="284"/>
      <c r="X114" s="284"/>
      <c r="Y114" s="392"/>
      <c r="Z114" s="284"/>
      <c r="AA114" s="392"/>
      <c r="AB114" s="392"/>
      <c r="AC114" s="392"/>
      <c r="AD114" s="284"/>
      <c r="AE114" s="392"/>
      <c r="AF114" s="392"/>
      <c r="AG114" s="284"/>
      <c r="AH114" s="284"/>
      <c r="AI114" s="284"/>
      <c r="AJ114" s="284"/>
      <c r="AK114" s="284"/>
      <c r="AL114" s="284"/>
      <c r="AM114" s="284"/>
      <c r="AN114" s="284"/>
      <c r="AO114" s="392"/>
      <c r="AP114" s="284"/>
      <c r="AQ114" s="392"/>
      <c r="AR114" s="284"/>
      <c r="AS114" s="284"/>
      <c r="AT114" s="284"/>
      <c r="AU114" s="392"/>
      <c r="AV114" s="392"/>
      <c r="AW114" s="392"/>
      <c r="AX114" s="392"/>
      <c r="AY114" s="392"/>
      <c r="AZ114" s="392"/>
      <c r="BA114" s="392"/>
      <c r="BB114" s="392"/>
      <c r="BC114" s="392"/>
    </row>
    <row r="115" spans="1:55">
      <c r="A115" s="284"/>
      <c r="B115" s="284"/>
      <c r="D115" s="284"/>
      <c r="E115" s="284"/>
      <c r="F115" s="284"/>
      <c r="G115" s="284"/>
      <c r="H115" s="392"/>
      <c r="J115" s="392"/>
      <c r="K115" s="284"/>
      <c r="L115" s="284"/>
      <c r="M115" s="284"/>
      <c r="N115" s="284"/>
      <c r="O115" s="392"/>
      <c r="P115" s="284"/>
      <c r="Q115" s="284"/>
      <c r="R115" s="284"/>
      <c r="S115" s="284"/>
      <c r="T115" s="284"/>
      <c r="U115" s="392"/>
      <c r="V115" s="284"/>
      <c r="W115" s="392"/>
      <c r="X115" s="284"/>
      <c r="Y115" s="392"/>
      <c r="Z115" s="392"/>
      <c r="AA115" s="392"/>
      <c r="AB115" s="284"/>
      <c r="AC115" s="284"/>
      <c r="AD115" s="284"/>
      <c r="AE115" s="392"/>
      <c r="AF115" s="284"/>
      <c r="AG115" s="284"/>
      <c r="AH115" s="284"/>
      <c r="AI115" s="284"/>
      <c r="AJ115" s="284"/>
      <c r="AK115" s="284"/>
      <c r="AL115" s="392"/>
      <c r="AM115" s="284"/>
      <c r="AN115" s="392"/>
      <c r="AO115" s="392"/>
      <c r="AP115" s="284"/>
      <c r="AQ115" s="392"/>
      <c r="AR115" s="284"/>
      <c r="AS115" s="284"/>
      <c r="AT115" s="284"/>
      <c r="AU115" s="284"/>
      <c r="AV115" s="284"/>
      <c r="AW115" s="284"/>
      <c r="AX115" s="284"/>
      <c r="AY115" s="284"/>
      <c r="AZ115" s="284"/>
      <c r="BA115" s="284"/>
      <c r="BB115" s="284"/>
      <c r="BC115" s="284"/>
    </row>
    <row r="116" spans="1:55">
      <c r="A116" s="284"/>
      <c r="B116" s="284"/>
      <c r="D116" s="284"/>
      <c r="E116" s="284"/>
      <c r="F116" s="284"/>
      <c r="G116" s="284"/>
      <c r="H116" s="284"/>
      <c r="I116" s="284"/>
      <c r="J116" s="284"/>
      <c r="K116" s="284"/>
      <c r="L116" s="392"/>
      <c r="M116" s="284"/>
      <c r="N116" s="284"/>
      <c r="O116" s="284"/>
      <c r="P116" s="284"/>
      <c r="Q116" s="284"/>
      <c r="R116" s="284"/>
      <c r="T116" s="284"/>
      <c r="U116" s="284"/>
      <c r="V116" s="392"/>
      <c r="W116" s="392"/>
      <c r="Y116" s="284"/>
      <c r="Z116" s="284"/>
      <c r="AA116" s="284"/>
      <c r="AB116" s="284"/>
      <c r="AC116" s="284"/>
      <c r="AD116" s="284"/>
      <c r="AE116" s="284"/>
      <c r="AF116" s="392"/>
      <c r="AG116" s="392"/>
      <c r="AH116" s="392"/>
      <c r="AI116" s="284"/>
      <c r="AJ116" s="284"/>
      <c r="AK116" s="392"/>
      <c r="AL116" s="284"/>
      <c r="AM116" s="392"/>
      <c r="AN116" s="392"/>
      <c r="AO116" s="284"/>
      <c r="AP116" s="392"/>
      <c r="AQ116" s="392"/>
      <c r="AR116" s="392"/>
      <c r="AS116" s="392"/>
      <c r="AT116" s="392"/>
      <c r="AU116" s="392"/>
      <c r="AV116" s="392"/>
      <c r="AW116" s="392"/>
      <c r="AX116" s="392"/>
      <c r="AY116" s="392"/>
      <c r="AZ116" s="392"/>
      <c r="BA116" s="392"/>
      <c r="BB116" s="392"/>
      <c r="BC116" s="392"/>
    </row>
    <row r="117" spans="1:55">
      <c r="C117" s="284"/>
      <c r="D117" s="284"/>
      <c r="E117" s="284"/>
      <c r="F117" s="284"/>
      <c r="G117" s="284"/>
      <c r="H117" s="284"/>
      <c r="I117" s="284"/>
      <c r="J117" s="284"/>
      <c r="K117" s="284"/>
      <c r="L117" s="284"/>
      <c r="M117" s="284"/>
      <c r="N117" s="284"/>
      <c r="O117" s="284"/>
      <c r="P117" s="284"/>
      <c r="Q117" s="284"/>
      <c r="R117" s="284"/>
      <c r="T117" s="284"/>
      <c r="U117" s="284"/>
      <c r="V117" s="392"/>
      <c r="W117" s="284"/>
      <c r="X117" s="284"/>
      <c r="Y117" s="284"/>
      <c r="Z117" s="284"/>
      <c r="AA117" s="284"/>
      <c r="AB117" s="284"/>
      <c r="AC117" s="284"/>
      <c r="AD117" s="284"/>
      <c r="AE117" s="284"/>
      <c r="AF117" s="392"/>
      <c r="AG117" s="392"/>
      <c r="AH117" s="392"/>
      <c r="AI117" s="284"/>
      <c r="AJ117" s="284"/>
      <c r="AK117" s="284"/>
      <c r="AL117" s="392"/>
      <c r="AM117" s="392"/>
      <c r="AN117" s="392"/>
      <c r="AO117" s="392"/>
      <c r="AP117" s="284"/>
      <c r="AQ117" s="392"/>
      <c r="AR117" s="392"/>
      <c r="AS117" s="392"/>
      <c r="AT117" s="392"/>
      <c r="AU117" s="392"/>
      <c r="AV117" s="392"/>
      <c r="AW117" s="392"/>
      <c r="AX117" s="392"/>
      <c r="AY117" s="392"/>
      <c r="AZ117" s="392"/>
      <c r="BA117" s="392"/>
      <c r="BB117" s="392"/>
      <c r="BC117" s="392"/>
    </row>
    <row r="118" spans="1:55">
      <c r="B118" s="284"/>
      <c r="C118" s="284"/>
      <c r="D118" s="284"/>
      <c r="E118" s="284"/>
      <c r="F118" s="284"/>
      <c r="G118" s="284"/>
      <c r="H118" s="392"/>
      <c r="J118" s="392"/>
      <c r="K118" s="284"/>
      <c r="L118" s="284"/>
      <c r="M118" s="392"/>
      <c r="N118" s="284"/>
      <c r="O118" s="284"/>
      <c r="P118" s="284"/>
      <c r="Q118" s="284"/>
      <c r="R118" s="284"/>
      <c r="T118" s="392"/>
      <c r="U118" s="284"/>
      <c r="V118" s="284"/>
      <c r="W118" s="392"/>
      <c r="X118" s="284"/>
      <c r="Y118" s="284"/>
      <c r="Z118" s="284"/>
      <c r="AA118" s="284"/>
      <c r="AB118" s="284"/>
      <c r="AC118" s="284"/>
      <c r="AD118" s="392"/>
      <c r="AE118" s="284"/>
      <c r="AF118" s="392"/>
      <c r="AG118" s="392"/>
      <c r="AH118" s="284"/>
      <c r="AI118" s="392"/>
      <c r="AJ118" s="284"/>
      <c r="AK118" s="284"/>
      <c r="AL118" s="284"/>
      <c r="AM118" s="392"/>
      <c r="AN118" s="392"/>
      <c r="AO118" s="284"/>
      <c r="AP118" s="392"/>
      <c r="AQ118" s="392"/>
      <c r="AR118" s="284"/>
      <c r="AS118" s="284"/>
      <c r="AT118" s="392"/>
      <c r="AU118" s="284"/>
      <c r="AV118" s="284"/>
      <c r="AW118" s="284"/>
      <c r="AX118" s="284"/>
      <c r="AY118" s="284"/>
      <c r="AZ118" s="284"/>
      <c r="BA118" s="284"/>
      <c r="BB118" s="284"/>
      <c r="BC118" s="284"/>
    </row>
    <row r="119" spans="1:55">
      <c r="A119" s="282"/>
      <c r="C119" s="284"/>
      <c r="D119" s="284"/>
      <c r="E119" s="284"/>
      <c r="F119" s="284"/>
      <c r="G119" s="284"/>
      <c r="H119" s="284"/>
      <c r="J119" s="284"/>
      <c r="K119" s="392"/>
      <c r="L119" s="284"/>
      <c r="M119" s="284"/>
      <c r="N119" s="284"/>
      <c r="O119" s="284"/>
      <c r="P119" s="284"/>
      <c r="R119" s="284"/>
      <c r="S119" s="284"/>
      <c r="T119" s="392"/>
      <c r="U119" s="284"/>
      <c r="V119" s="392"/>
      <c r="W119" s="284"/>
      <c r="X119" s="284"/>
      <c r="Y119" s="392"/>
      <c r="Z119" s="284"/>
      <c r="AA119" s="284"/>
      <c r="AB119" s="392"/>
      <c r="AC119" s="284"/>
      <c r="AD119" s="392"/>
      <c r="AE119" s="392"/>
      <c r="AF119" s="392"/>
      <c r="AG119" s="392"/>
      <c r="AH119" s="392"/>
      <c r="AI119" s="392"/>
      <c r="AJ119" s="284"/>
      <c r="AK119" s="392"/>
      <c r="AL119" s="392"/>
      <c r="AM119" s="284"/>
      <c r="AN119" s="392"/>
      <c r="AO119" s="392"/>
      <c r="AP119" s="284"/>
      <c r="AQ119" s="284"/>
      <c r="AR119" s="284"/>
      <c r="AS119" s="284"/>
      <c r="AT119" s="284"/>
      <c r="AU119" s="284"/>
      <c r="AV119" s="284"/>
      <c r="AW119" s="284"/>
      <c r="AX119" s="284"/>
      <c r="AY119" s="284"/>
      <c r="AZ119" s="284"/>
      <c r="BA119" s="284"/>
      <c r="BB119" s="284"/>
      <c r="BC119" s="284"/>
    </row>
    <row r="120" spans="1:55">
      <c r="B120" s="284"/>
      <c r="D120" s="393"/>
      <c r="E120" s="284"/>
      <c r="F120" s="284"/>
      <c r="G120" s="284"/>
      <c r="H120" s="284"/>
      <c r="J120" s="284"/>
      <c r="K120" s="284"/>
      <c r="L120" s="392"/>
      <c r="M120" s="284"/>
      <c r="N120" s="392"/>
      <c r="O120" s="284"/>
      <c r="P120" s="284"/>
      <c r="Q120" s="284"/>
      <c r="R120" s="284"/>
      <c r="S120" s="284"/>
      <c r="T120" s="284"/>
      <c r="U120" s="284"/>
      <c r="V120" s="392"/>
      <c r="W120" s="392"/>
      <c r="X120" s="284"/>
      <c r="Y120" s="284"/>
      <c r="Z120" s="284"/>
      <c r="AA120" s="284"/>
      <c r="AB120" s="392"/>
      <c r="AC120" s="392"/>
      <c r="AD120" s="392"/>
      <c r="AE120" s="284"/>
      <c r="AF120" s="392"/>
      <c r="AG120" s="392"/>
      <c r="AH120" s="284"/>
      <c r="AI120" s="392"/>
      <c r="AJ120" s="284"/>
      <c r="AK120" s="392"/>
      <c r="AL120" s="284"/>
      <c r="AM120" s="392"/>
      <c r="AN120" s="392"/>
      <c r="AO120" s="284"/>
      <c r="AP120" s="392"/>
      <c r="AQ120" s="392"/>
      <c r="AR120" s="392"/>
      <c r="AS120" s="392"/>
      <c r="AT120" s="392"/>
      <c r="AU120" s="392"/>
      <c r="AV120" s="392"/>
      <c r="AW120" s="392"/>
      <c r="AX120" s="392"/>
      <c r="AY120" s="392"/>
      <c r="AZ120" s="392"/>
      <c r="BA120" s="392"/>
      <c r="BB120" s="392"/>
      <c r="BC120" s="392"/>
    </row>
    <row r="121" spans="1:55">
      <c r="A121" s="284"/>
      <c r="B121" s="284"/>
      <c r="C121" s="284"/>
      <c r="D121" s="284"/>
      <c r="F121" s="284"/>
      <c r="G121" s="284"/>
      <c r="H121" s="284"/>
      <c r="J121" s="284"/>
      <c r="K121" s="392"/>
      <c r="L121" s="284"/>
      <c r="M121" s="284"/>
      <c r="N121" s="284"/>
      <c r="O121" s="284"/>
      <c r="P121" s="284"/>
      <c r="Q121" s="284"/>
      <c r="R121" s="284"/>
      <c r="S121" s="284"/>
      <c r="T121" s="392"/>
      <c r="U121" s="284"/>
      <c r="V121" s="284"/>
      <c r="W121" s="284"/>
      <c r="X121" s="284"/>
      <c r="Y121" s="284"/>
      <c r="Z121" s="284"/>
      <c r="AA121" s="284"/>
      <c r="AB121" s="284"/>
      <c r="AC121" s="392"/>
      <c r="AD121" s="392"/>
      <c r="AE121" s="284"/>
      <c r="AF121" s="392"/>
      <c r="AG121" s="284"/>
      <c r="AH121" s="284"/>
      <c r="AI121" s="392"/>
      <c r="AJ121" s="284"/>
      <c r="AK121" s="284"/>
      <c r="AL121" s="392"/>
      <c r="AM121" s="392"/>
      <c r="AN121" s="392"/>
      <c r="AO121" s="284"/>
      <c r="AP121" s="284"/>
      <c r="AQ121" s="392"/>
      <c r="AR121" s="284"/>
      <c r="AS121" s="284"/>
      <c r="AT121" s="284"/>
      <c r="AU121" s="284"/>
      <c r="AV121" s="284"/>
      <c r="AW121" s="284"/>
      <c r="AX121" s="284"/>
      <c r="AY121" s="284"/>
      <c r="AZ121" s="284"/>
      <c r="BA121" s="284"/>
      <c r="BB121" s="284"/>
      <c r="BC121" s="284"/>
    </row>
    <row r="122" spans="1:55">
      <c r="C122" s="284"/>
      <c r="D122" s="284"/>
      <c r="E122" s="284"/>
      <c r="F122" s="284"/>
      <c r="G122" s="284"/>
      <c r="H122" s="284"/>
      <c r="J122" s="284"/>
      <c r="K122" s="284"/>
      <c r="L122" s="284"/>
      <c r="M122" s="284"/>
      <c r="N122" s="392"/>
      <c r="O122" s="392"/>
      <c r="P122" s="284"/>
      <c r="Q122" s="284"/>
      <c r="R122" s="284"/>
      <c r="S122" s="284"/>
      <c r="T122" s="284"/>
      <c r="U122" s="284"/>
      <c r="V122" s="284"/>
      <c r="W122" s="284"/>
      <c r="X122" s="284"/>
      <c r="Y122" s="392"/>
      <c r="Z122" s="284"/>
      <c r="AA122" s="284"/>
      <c r="AB122" s="284"/>
      <c r="AC122" s="392"/>
      <c r="AD122" s="284"/>
      <c r="AE122" s="284"/>
      <c r="AF122" s="392"/>
      <c r="AG122" s="284"/>
      <c r="AH122" s="392"/>
      <c r="AI122" s="392"/>
      <c r="AJ122" s="284"/>
      <c r="AK122" s="284"/>
      <c r="AL122" s="392"/>
      <c r="AM122" s="392"/>
      <c r="AN122" s="392"/>
      <c r="AO122" s="392"/>
      <c r="AP122" s="284"/>
      <c r="AQ122" s="284"/>
      <c r="AR122" s="284"/>
      <c r="AS122" s="284"/>
      <c r="AT122" s="392"/>
      <c r="AU122" s="284"/>
      <c r="AV122" s="284"/>
      <c r="AW122" s="284"/>
      <c r="AX122" s="284"/>
      <c r="AY122" s="284"/>
      <c r="AZ122" s="284"/>
      <c r="BA122" s="284"/>
      <c r="BB122" s="284"/>
      <c r="BC122" s="284"/>
    </row>
    <row r="123" spans="1:55">
      <c r="A123" s="284"/>
      <c r="B123" s="284"/>
      <c r="C123" s="284"/>
      <c r="D123" s="284"/>
      <c r="E123" s="284"/>
      <c r="F123" s="284"/>
      <c r="G123" s="284"/>
      <c r="H123" s="284"/>
      <c r="J123" s="284"/>
      <c r="K123" s="284"/>
      <c r="L123" s="284"/>
      <c r="M123" s="284"/>
      <c r="N123" s="284"/>
      <c r="O123" s="284"/>
      <c r="P123" s="392"/>
      <c r="Q123" s="392"/>
      <c r="R123" s="284"/>
      <c r="S123" s="284"/>
      <c r="T123" s="393"/>
      <c r="U123" s="284"/>
      <c r="V123" s="284"/>
      <c r="W123" s="284"/>
      <c r="X123" s="284"/>
      <c r="Y123" s="284"/>
      <c r="Z123" s="284"/>
      <c r="AA123" s="284"/>
      <c r="AB123" s="284"/>
      <c r="AC123" s="284"/>
      <c r="AD123" s="392"/>
      <c r="AE123" s="284"/>
      <c r="AF123" s="284"/>
      <c r="AG123" s="392"/>
      <c r="AH123" s="284"/>
      <c r="AI123" s="392"/>
      <c r="AJ123" s="284"/>
      <c r="AK123" s="392"/>
      <c r="AL123" s="284"/>
      <c r="AM123" s="392"/>
      <c r="AN123" s="392"/>
      <c r="AO123" s="392"/>
      <c r="AP123" s="284"/>
      <c r="AQ123" s="392"/>
      <c r="AR123" s="284"/>
      <c r="AS123" s="284"/>
      <c r="AT123" s="284"/>
      <c r="AU123" s="392"/>
      <c r="AV123" s="392"/>
      <c r="AW123" s="392"/>
      <c r="AX123" s="392"/>
      <c r="AY123" s="392"/>
      <c r="AZ123" s="392"/>
      <c r="BA123" s="392"/>
      <c r="BB123" s="392"/>
      <c r="BC123" s="392"/>
    </row>
    <row r="124" spans="1:55">
      <c r="A124" s="284"/>
      <c r="B124" s="284"/>
      <c r="D124" s="284"/>
      <c r="F124" s="284"/>
      <c r="G124" s="284"/>
      <c r="H124" s="284"/>
      <c r="J124" s="284"/>
      <c r="K124" s="392"/>
      <c r="L124" s="284"/>
      <c r="M124" s="284"/>
      <c r="N124" s="284"/>
      <c r="O124" s="284"/>
      <c r="P124" s="284"/>
      <c r="Q124" s="392"/>
      <c r="R124" s="284"/>
      <c r="S124" s="284"/>
      <c r="T124" s="392"/>
      <c r="U124" s="284"/>
      <c r="V124" s="392"/>
      <c r="W124" s="284"/>
      <c r="X124" s="284"/>
      <c r="Y124" s="284"/>
      <c r="Z124" s="284"/>
      <c r="AA124" s="392"/>
      <c r="AB124" s="284"/>
      <c r="AC124" s="284"/>
      <c r="AD124" s="284"/>
      <c r="AE124" s="392"/>
      <c r="AF124" s="392"/>
      <c r="AG124" s="284"/>
      <c r="AH124" s="284"/>
      <c r="AI124" s="284"/>
      <c r="AJ124" s="284"/>
      <c r="AK124" s="284"/>
      <c r="AL124" s="392"/>
      <c r="AM124" s="284"/>
      <c r="AN124" s="392"/>
      <c r="AO124" s="284"/>
      <c r="AP124" s="392"/>
      <c r="AQ124" s="392"/>
      <c r="AR124" s="284"/>
      <c r="AS124" s="284"/>
      <c r="AT124" s="284"/>
      <c r="AU124" s="284"/>
      <c r="AV124" s="284"/>
      <c r="AW124" s="284"/>
      <c r="AX124" s="284"/>
      <c r="AY124" s="284"/>
      <c r="AZ124" s="284"/>
      <c r="BA124" s="284"/>
      <c r="BB124" s="284"/>
      <c r="BC124" s="284"/>
    </row>
    <row r="125" spans="1:55">
      <c r="A125" s="284"/>
      <c r="B125" s="284"/>
      <c r="C125" s="284"/>
      <c r="D125" s="284"/>
      <c r="E125" s="284"/>
      <c r="F125" s="284"/>
      <c r="G125" s="284"/>
      <c r="H125" s="284"/>
      <c r="J125" s="284"/>
      <c r="K125" s="284"/>
      <c r="L125" s="284"/>
      <c r="M125" s="392"/>
      <c r="N125" s="284"/>
      <c r="O125" s="284"/>
      <c r="P125" s="284"/>
      <c r="Q125" s="392"/>
      <c r="R125" s="392"/>
      <c r="S125" s="284"/>
      <c r="T125" s="284"/>
      <c r="U125" s="392"/>
      <c r="V125" s="284"/>
      <c r="W125" s="284"/>
      <c r="X125" s="284"/>
      <c r="Y125" s="284"/>
      <c r="Z125" s="284"/>
      <c r="AA125" s="284"/>
      <c r="AB125" s="284"/>
      <c r="AC125" s="284"/>
      <c r="AD125" s="392"/>
      <c r="AE125" s="284"/>
      <c r="AF125" s="392"/>
      <c r="AG125" s="284"/>
      <c r="AH125" s="392"/>
      <c r="AI125" s="284"/>
      <c r="AJ125" s="284"/>
      <c r="AK125" s="284"/>
      <c r="AL125" s="284"/>
      <c r="AM125" s="392"/>
      <c r="AN125" s="284"/>
      <c r="AO125" s="284"/>
      <c r="AP125" s="284"/>
      <c r="AQ125" s="392"/>
      <c r="AR125" s="284"/>
      <c r="AS125" s="284"/>
      <c r="AT125" s="392"/>
      <c r="AU125" s="284"/>
      <c r="AV125" s="284"/>
      <c r="AW125" s="284"/>
      <c r="AX125" s="284"/>
      <c r="AY125" s="284"/>
      <c r="AZ125" s="284"/>
      <c r="BA125" s="284"/>
      <c r="BB125" s="284"/>
      <c r="BC125" s="284"/>
    </row>
    <row r="126" spans="1:55">
      <c r="C126" s="284"/>
      <c r="D126" s="284"/>
      <c r="E126" s="284"/>
      <c r="F126" s="284"/>
      <c r="G126" s="284"/>
      <c r="H126" s="284"/>
      <c r="I126" s="284"/>
      <c r="J126" s="284"/>
      <c r="K126" s="284"/>
      <c r="L126" s="284"/>
      <c r="M126" s="284"/>
      <c r="N126" s="284"/>
      <c r="O126" s="392"/>
      <c r="P126" s="284"/>
      <c r="Q126" s="284"/>
      <c r="R126" s="284"/>
      <c r="T126" s="284"/>
      <c r="U126" s="284"/>
      <c r="V126" s="392"/>
      <c r="W126" s="284"/>
      <c r="X126" s="284"/>
      <c r="Y126" s="284"/>
      <c r="Z126" s="284"/>
      <c r="AA126" s="284"/>
      <c r="AB126" s="284"/>
      <c r="AC126" s="392"/>
      <c r="AD126" s="284"/>
      <c r="AE126" s="392"/>
      <c r="AF126" s="392"/>
      <c r="AG126" s="284"/>
      <c r="AH126" s="284"/>
      <c r="AI126" s="284"/>
      <c r="AJ126" s="284"/>
      <c r="AK126" s="392"/>
      <c r="AL126" s="284"/>
      <c r="AM126" s="392"/>
      <c r="AN126" s="284"/>
      <c r="AO126" s="392"/>
      <c r="AP126" s="392"/>
      <c r="AQ126" s="392"/>
      <c r="AR126" s="392"/>
      <c r="AS126" s="392"/>
      <c r="AT126" s="392"/>
      <c r="AU126" s="392"/>
      <c r="AV126" s="392"/>
      <c r="AW126" s="392"/>
      <c r="AX126" s="392"/>
      <c r="AY126" s="392"/>
      <c r="AZ126" s="392"/>
      <c r="BA126" s="392"/>
      <c r="BB126" s="392"/>
      <c r="BC126" s="392"/>
    </row>
    <row r="127" spans="1:55">
      <c r="A127" s="284"/>
      <c r="B127" s="284"/>
      <c r="C127" s="284"/>
      <c r="D127" s="284"/>
      <c r="E127" s="284"/>
      <c r="F127" s="284"/>
      <c r="G127" s="284"/>
      <c r="H127" s="284"/>
      <c r="J127" s="284"/>
      <c r="L127" s="284"/>
      <c r="M127" s="284"/>
      <c r="N127" s="392"/>
      <c r="O127" s="284"/>
      <c r="P127" s="392"/>
      <c r="Q127" s="284"/>
      <c r="R127" s="284"/>
      <c r="T127" s="284"/>
      <c r="U127" s="284"/>
      <c r="V127" s="284"/>
      <c r="W127" s="284"/>
      <c r="X127" s="284"/>
      <c r="Y127" s="284"/>
      <c r="Z127" s="284"/>
      <c r="AA127" s="284"/>
      <c r="AB127" s="392"/>
      <c r="AC127" s="284"/>
      <c r="AD127" s="284"/>
      <c r="AE127" s="392"/>
      <c r="AF127" s="284"/>
      <c r="AG127" s="284"/>
      <c r="AH127" s="392"/>
      <c r="AI127" s="284"/>
      <c r="AK127" s="284"/>
      <c r="AL127" s="392"/>
      <c r="AM127" s="284"/>
      <c r="AN127" s="392"/>
      <c r="AO127" s="284"/>
      <c r="AP127" s="284"/>
      <c r="AQ127" s="284"/>
      <c r="AR127" s="392"/>
      <c r="AS127" s="392"/>
      <c r="AT127" s="392"/>
      <c r="AU127" s="392"/>
      <c r="AV127" s="392"/>
      <c r="AW127" s="392"/>
      <c r="AX127" s="392"/>
      <c r="AY127" s="392"/>
      <c r="AZ127" s="392"/>
      <c r="BA127" s="392"/>
      <c r="BB127" s="392"/>
      <c r="BC127" s="392"/>
    </row>
    <row r="128" spans="1:55">
      <c r="A128" s="284"/>
      <c r="B128" s="284"/>
      <c r="D128" s="284"/>
      <c r="F128" s="284"/>
      <c r="G128" s="392"/>
      <c r="H128" s="284"/>
      <c r="J128" s="284"/>
      <c r="K128" s="284"/>
      <c r="L128" s="284"/>
      <c r="M128" s="284"/>
      <c r="N128" s="284"/>
      <c r="O128" s="284"/>
      <c r="P128" s="284"/>
      <c r="Q128" s="284"/>
      <c r="R128" s="284"/>
      <c r="S128" s="284"/>
      <c r="T128" s="284"/>
      <c r="U128" s="284"/>
      <c r="V128" s="284"/>
      <c r="W128" s="284"/>
      <c r="X128" s="284"/>
      <c r="Y128" s="284"/>
      <c r="Z128" s="284"/>
      <c r="AA128" s="284"/>
      <c r="AB128" s="284"/>
      <c r="AC128" s="284"/>
      <c r="AD128" s="284"/>
      <c r="AE128" s="392"/>
      <c r="AF128" s="284"/>
      <c r="AG128" s="284"/>
      <c r="AH128" s="392"/>
      <c r="AI128" s="284"/>
      <c r="AJ128" s="284"/>
      <c r="AK128" s="392"/>
      <c r="AL128" s="392"/>
      <c r="AM128" s="284"/>
      <c r="AN128" s="392"/>
      <c r="AO128" s="392"/>
      <c r="AP128" s="284"/>
      <c r="AQ128" s="392"/>
      <c r="AR128" s="284"/>
      <c r="AS128" s="284"/>
      <c r="AT128" s="284"/>
      <c r="AU128" s="392"/>
      <c r="AV128" s="392"/>
      <c r="AW128" s="392"/>
      <c r="AX128" s="392"/>
      <c r="AY128" s="392"/>
      <c r="AZ128" s="392"/>
      <c r="BA128" s="392"/>
      <c r="BB128" s="392"/>
      <c r="BC128" s="392"/>
    </row>
    <row r="129" spans="1:55">
      <c r="B129" s="284"/>
      <c r="E129" s="284"/>
      <c r="F129" s="284"/>
      <c r="G129" s="392"/>
      <c r="H129" s="284"/>
      <c r="K129" s="284"/>
      <c r="L129" s="392"/>
      <c r="M129" s="392"/>
      <c r="N129" s="284"/>
      <c r="O129" s="392"/>
      <c r="P129" s="284"/>
      <c r="Q129" s="392"/>
      <c r="R129" s="392"/>
      <c r="S129" s="284"/>
      <c r="T129" s="284"/>
      <c r="U129" s="392"/>
      <c r="V129" s="284"/>
      <c r="W129" s="392"/>
      <c r="X129" s="284"/>
      <c r="Y129" s="392"/>
      <c r="Z129" s="284"/>
      <c r="AA129" s="284"/>
      <c r="AB129" s="284"/>
      <c r="AC129" s="284"/>
      <c r="AD129" s="284"/>
      <c r="AE129" s="284"/>
      <c r="AF129" s="392"/>
      <c r="AG129" s="392"/>
      <c r="AH129" s="284"/>
      <c r="AI129" s="284"/>
      <c r="AJ129" s="284"/>
      <c r="AK129" s="392"/>
      <c r="AL129" s="392"/>
      <c r="AM129" s="392"/>
      <c r="AN129" s="392"/>
      <c r="AO129" s="392"/>
      <c r="AP129" s="284"/>
      <c r="AQ129" s="392"/>
      <c r="AR129" s="284"/>
      <c r="AS129" s="284"/>
      <c r="AT129" s="284"/>
      <c r="AU129" s="392"/>
      <c r="AV129" s="392"/>
      <c r="AW129" s="392"/>
      <c r="AX129" s="392"/>
      <c r="AY129" s="392"/>
      <c r="AZ129" s="392"/>
      <c r="BA129" s="392"/>
      <c r="BB129" s="392"/>
      <c r="BC129" s="392"/>
    </row>
    <row r="130" spans="1:55">
      <c r="B130" s="284"/>
      <c r="D130" s="284"/>
      <c r="E130" s="284"/>
      <c r="F130" s="284"/>
      <c r="G130" s="284"/>
      <c r="H130" s="284"/>
      <c r="I130" s="284"/>
      <c r="J130" s="284"/>
      <c r="K130" s="284"/>
      <c r="L130" s="284"/>
      <c r="M130" s="284"/>
      <c r="N130" s="284"/>
      <c r="O130" s="284"/>
      <c r="P130" s="284"/>
      <c r="Q130" s="284"/>
      <c r="R130" s="284"/>
      <c r="S130" s="284"/>
      <c r="T130" s="284"/>
      <c r="U130" s="284"/>
      <c r="V130" s="392"/>
      <c r="W130" s="392"/>
      <c r="X130" s="284"/>
      <c r="Y130" s="284"/>
      <c r="Z130" s="284"/>
      <c r="AA130" s="284"/>
      <c r="AB130" s="392"/>
      <c r="AC130" s="284"/>
      <c r="AD130" s="284"/>
      <c r="AE130" s="284"/>
      <c r="AF130" s="393"/>
      <c r="AG130" s="392"/>
      <c r="AH130" s="284"/>
      <c r="AI130" s="284"/>
      <c r="AJ130" s="284"/>
      <c r="AK130" s="284"/>
      <c r="AL130" s="284"/>
      <c r="AM130" s="392"/>
      <c r="AN130" s="392"/>
      <c r="AO130" s="392"/>
      <c r="AP130" s="392"/>
      <c r="AQ130" s="392"/>
      <c r="AR130" s="284"/>
      <c r="AS130" s="284"/>
      <c r="AT130" s="392"/>
      <c r="AU130" s="284"/>
      <c r="AV130" s="284"/>
      <c r="AW130" s="284"/>
      <c r="AX130" s="284"/>
      <c r="AY130" s="284"/>
      <c r="AZ130" s="284"/>
      <c r="BA130" s="284"/>
      <c r="BB130" s="284"/>
      <c r="BC130" s="284"/>
    </row>
    <row r="131" spans="1:55">
      <c r="B131" s="284"/>
      <c r="D131" s="284"/>
      <c r="E131" s="284"/>
      <c r="F131" s="284"/>
      <c r="G131" s="284"/>
      <c r="H131" s="284"/>
      <c r="J131" s="284"/>
      <c r="K131" s="284"/>
      <c r="L131" s="392"/>
      <c r="M131" s="284"/>
      <c r="N131" s="284"/>
      <c r="O131" s="284"/>
      <c r="P131" s="284"/>
      <c r="Q131" s="284"/>
      <c r="R131" s="284"/>
      <c r="S131" s="284"/>
      <c r="T131" s="392"/>
      <c r="U131" s="284"/>
      <c r="V131" s="284"/>
      <c r="W131" s="284"/>
      <c r="Y131" s="284"/>
      <c r="Z131" s="284"/>
      <c r="AA131" s="284"/>
      <c r="AB131" s="284"/>
      <c r="AC131" s="284"/>
      <c r="AD131" s="392"/>
      <c r="AE131" s="284"/>
      <c r="AF131" s="284"/>
      <c r="AG131" s="284"/>
      <c r="AH131" s="284"/>
      <c r="AI131" s="284"/>
      <c r="AJ131" s="284"/>
      <c r="AK131" s="392"/>
      <c r="AL131" s="392"/>
      <c r="AM131" s="392"/>
      <c r="AN131" s="392"/>
      <c r="AO131" s="392"/>
      <c r="AP131" s="392"/>
      <c r="AQ131" s="392"/>
      <c r="AR131" s="284"/>
      <c r="AS131" s="284"/>
      <c r="AT131" s="392"/>
      <c r="AU131" s="284"/>
      <c r="AV131" s="284"/>
      <c r="AW131" s="284"/>
      <c r="AX131" s="284"/>
      <c r="AY131" s="284"/>
      <c r="AZ131" s="284"/>
      <c r="BA131" s="284"/>
      <c r="BB131" s="284"/>
      <c r="BC131" s="284"/>
    </row>
    <row r="132" spans="1:55">
      <c r="B132" s="284"/>
      <c r="D132" s="284"/>
      <c r="F132" s="284"/>
      <c r="G132" s="284"/>
      <c r="H132" s="284"/>
      <c r="J132" s="284"/>
      <c r="K132" s="284"/>
      <c r="L132" s="284"/>
      <c r="M132" s="392"/>
      <c r="N132" s="393"/>
      <c r="O132" s="392"/>
      <c r="P132" s="284"/>
      <c r="Q132" s="284"/>
      <c r="R132" s="284"/>
      <c r="T132" s="392"/>
      <c r="U132" s="284"/>
      <c r="V132" s="392"/>
      <c r="W132" s="392"/>
      <c r="X132" s="284"/>
      <c r="Y132" s="392"/>
      <c r="Z132" s="284"/>
      <c r="AA132" s="284"/>
      <c r="AB132" s="284"/>
      <c r="AC132" s="392"/>
      <c r="AD132" s="392"/>
      <c r="AE132" s="284"/>
      <c r="AF132" s="284"/>
      <c r="AG132" s="284"/>
      <c r="AH132" s="284"/>
      <c r="AI132" s="392"/>
      <c r="AJ132" s="284"/>
      <c r="AK132" s="392"/>
      <c r="AL132" s="392"/>
      <c r="AM132" s="284"/>
      <c r="AN132" s="284"/>
      <c r="AO132" s="392"/>
      <c r="AP132" s="392"/>
      <c r="AQ132" s="392"/>
      <c r="AR132" s="392"/>
      <c r="AS132" s="392"/>
      <c r="AT132" s="392"/>
      <c r="AU132" s="392"/>
      <c r="AV132" s="392"/>
      <c r="AW132" s="392"/>
      <c r="AX132" s="392"/>
      <c r="AY132" s="392"/>
      <c r="AZ132" s="392"/>
      <c r="BA132" s="392"/>
      <c r="BB132" s="392"/>
      <c r="BC132" s="392"/>
    </row>
    <row r="133" spans="1:55">
      <c r="A133" s="284"/>
      <c r="B133" s="392"/>
      <c r="D133" s="284"/>
      <c r="E133" s="284"/>
      <c r="F133" s="284"/>
      <c r="G133" s="392"/>
      <c r="H133" s="392"/>
      <c r="I133" s="284"/>
      <c r="J133" s="284"/>
      <c r="K133" s="392"/>
      <c r="L133" s="284"/>
      <c r="M133" s="284"/>
      <c r="N133" s="392"/>
      <c r="O133" s="392"/>
      <c r="P133" s="284"/>
      <c r="Q133" s="284"/>
      <c r="R133" s="284"/>
      <c r="T133" s="284"/>
      <c r="U133" s="284"/>
      <c r="V133" s="392"/>
      <c r="W133" s="284"/>
      <c r="X133" s="284"/>
      <c r="Y133" s="284"/>
      <c r="Z133" s="284"/>
      <c r="AA133" s="284"/>
      <c r="AB133" s="284"/>
      <c r="AC133" s="284"/>
      <c r="AD133" s="284"/>
      <c r="AE133" s="284"/>
      <c r="AF133" s="392"/>
      <c r="AG133" s="284"/>
      <c r="AH133" s="392"/>
      <c r="AI133" s="284"/>
      <c r="AJ133" s="284"/>
      <c r="AK133" s="284"/>
      <c r="AL133" s="284"/>
      <c r="AM133" s="392"/>
      <c r="AN133" s="392"/>
      <c r="AO133" s="392"/>
      <c r="AP133" s="392"/>
      <c r="AQ133" s="392"/>
      <c r="AR133" s="392"/>
      <c r="AS133" s="392"/>
      <c r="AT133" s="392"/>
      <c r="AU133" s="392"/>
      <c r="AV133" s="392"/>
      <c r="AW133" s="392"/>
      <c r="AX133" s="392"/>
      <c r="AY133" s="392"/>
      <c r="AZ133" s="392"/>
      <c r="BA133" s="392"/>
      <c r="BB133" s="392"/>
      <c r="BC133" s="392"/>
    </row>
    <row r="134" spans="1:55">
      <c r="A134" s="284"/>
      <c r="B134" s="284"/>
      <c r="C134" s="284"/>
      <c r="D134" s="284"/>
      <c r="E134" s="284"/>
      <c r="F134" s="284"/>
      <c r="G134" s="284"/>
      <c r="H134" s="284"/>
      <c r="J134" s="284"/>
      <c r="K134" s="284"/>
      <c r="L134" s="284"/>
      <c r="M134" s="284"/>
      <c r="N134" s="393"/>
      <c r="O134" s="284"/>
      <c r="P134" s="284"/>
      <c r="Q134" s="284"/>
      <c r="R134" s="392"/>
      <c r="T134" s="392"/>
      <c r="U134" s="284"/>
      <c r="V134" s="284"/>
      <c r="W134" s="284"/>
      <c r="X134" s="284"/>
      <c r="Y134" s="284"/>
      <c r="Z134" s="284"/>
      <c r="AA134" s="284"/>
      <c r="AB134" s="284"/>
      <c r="AC134" s="284"/>
      <c r="AD134" s="284"/>
      <c r="AE134" s="392"/>
      <c r="AF134" s="392"/>
      <c r="AG134" s="284"/>
      <c r="AH134" s="284"/>
      <c r="AI134" s="392"/>
      <c r="AJ134" s="284"/>
      <c r="AK134" s="284"/>
      <c r="AL134" s="392"/>
      <c r="AM134" s="392"/>
      <c r="AN134" s="284"/>
      <c r="AO134" s="392"/>
      <c r="AP134" s="392"/>
      <c r="AQ134" s="284"/>
      <c r="AR134" s="392"/>
      <c r="AS134" s="392"/>
      <c r="AT134" s="392"/>
      <c r="AU134" s="392"/>
      <c r="AV134" s="392"/>
      <c r="AW134" s="392"/>
      <c r="AX134" s="392"/>
      <c r="AY134" s="392"/>
      <c r="AZ134" s="392"/>
      <c r="BA134" s="392"/>
      <c r="BB134" s="392"/>
      <c r="BC134" s="392"/>
    </row>
    <row r="135" spans="1:55">
      <c r="C135" s="284"/>
      <c r="D135" s="284"/>
      <c r="E135" s="284"/>
      <c r="F135" s="284"/>
      <c r="G135" s="284"/>
      <c r="H135" s="284"/>
      <c r="J135" s="392"/>
      <c r="K135" s="392"/>
      <c r="L135" s="284"/>
      <c r="M135" s="284"/>
      <c r="N135" s="284"/>
      <c r="O135" s="284"/>
      <c r="P135" s="284"/>
      <c r="Q135" s="284"/>
      <c r="R135" s="284"/>
      <c r="T135" s="392"/>
      <c r="U135" s="392"/>
      <c r="V135" s="284"/>
      <c r="W135" s="284"/>
      <c r="X135" s="284"/>
      <c r="Y135" s="284"/>
      <c r="Z135" s="284"/>
      <c r="AA135" s="284"/>
      <c r="AB135" s="284"/>
      <c r="AC135" s="284"/>
      <c r="AD135" s="284"/>
      <c r="AE135" s="284"/>
      <c r="AF135" s="392"/>
      <c r="AG135" s="392"/>
      <c r="AH135" s="284"/>
      <c r="AI135" s="392"/>
      <c r="AJ135" s="284"/>
      <c r="AK135" s="392"/>
      <c r="AL135" s="392"/>
      <c r="AM135" s="284"/>
      <c r="AN135" s="392"/>
      <c r="AO135" s="392"/>
      <c r="AP135" s="392"/>
      <c r="AQ135" s="392"/>
      <c r="AR135" s="284"/>
      <c r="AS135" s="284"/>
      <c r="AT135" s="284"/>
      <c r="AU135" s="284"/>
      <c r="AV135" s="284"/>
      <c r="AW135" s="284"/>
      <c r="AX135" s="284"/>
      <c r="AY135" s="284"/>
      <c r="AZ135" s="284"/>
      <c r="BA135" s="284"/>
      <c r="BB135" s="284"/>
      <c r="BC135" s="284"/>
    </row>
    <row r="136" spans="1:55">
      <c r="D136" s="393"/>
      <c r="E136" s="284"/>
      <c r="F136" s="284"/>
      <c r="G136" s="392"/>
      <c r="H136" s="392"/>
      <c r="J136" s="284"/>
      <c r="K136" s="284"/>
      <c r="L136" s="284"/>
      <c r="M136" s="284"/>
      <c r="N136" s="284"/>
      <c r="O136" s="284"/>
      <c r="P136" s="392"/>
      <c r="Q136" s="284"/>
      <c r="R136" s="284"/>
      <c r="S136" s="284"/>
      <c r="T136" s="392"/>
      <c r="U136" s="392"/>
      <c r="V136" s="392"/>
      <c r="W136" s="284"/>
      <c r="X136" s="284"/>
      <c r="Y136" s="392"/>
      <c r="Z136" s="284"/>
      <c r="AA136" s="284"/>
      <c r="AB136" s="284"/>
      <c r="AC136" s="284"/>
      <c r="AD136" s="284"/>
      <c r="AE136" s="392"/>
      <c r="AF136" s="392"/>
      <c r="AG136" s="284"/>
      <c r="AH136" s="392"/>
      <c r="AI136" s="284"/>
      <c r="AK136" s="392"/>
      <c r="AL136" s="392"/>
      <c r="AM136" s="392"/>
      <c r="AN136" s="392"/>
      <c r="AO136" s="392"/>
      <c r="AP136" s="284"/>
      <c r="AQ136" s="392"/>
      <c r="AR136" s="284"/>
      <c r="AS136" s="284"/>
      <c r="AT136" s="392"/>
      <c r="AU136" s="284"/>
      <c r="AV136" s="284"/>
      <c r="AW136" s="284"/>
      <c r="AX136" s="284"/>
      <c r="AY136" s="284"/>
      <c r="AZ136" s="284"/>
      <c r="BA136" s="284"/>
      <c r="BB136" s="284"/>
      <c r="BC136" s="284"/>
    </row>
    <row r="137" spans="1:55">
      <c r="B137" s="284"/>
      <c r="C137" s="284"/>
      <c r="D137" s="284"/>
      <c r="E137" s="392"/>
      <c r="F137" s="284"/>
      <c r="G137" s="284"/>
      <c r="H137" s="284"/>
      <c r="I137" s="284"/>
      <c r="J137" s="284"/>
      <c r="K137" s="284"/>
      <c r="L137" s="392"/>
      <c r="M137" s="392"/>
      <c r="N137" s="284"/>
      <c r="O137" s="284"/>
      <c r="P137" s="284"/>
      <c r="Q137" s="284"/>
      <c r="R137" s="392"/>
      <c r="S137" s="284"/>
      <c r="T137" s="392"/>
      <c r="U137" s="392"/>
      <c r="V137" s="392"/>
      <c r="W137" s="392"/>
      <c r="X137" s="284"/>
      <c r="Y137" s="284"/>
      <c r="Z137" s="392"/>
      <c r="AA137" s="392"/>
      <c r="AB137" s="284"/>
      <c r="AC137" s="284"/>
      <c r="AD137" s="392"/>
      <c r="AE137" s="392"/>
      <c r="AF137" s="284"/>
      <c r="AG137" s="284"/>
      <c r="AH137" s="284"/>
      <c r="AI137" s="284"/>
      <c r="AJ137" s="284"/>
      <c r="AK137" s="392"/>
      <c r="AL137" s="392"/>
      <c r="AM137" s="392"/>
      <c r="AN137" s="392"/>
      <c r="AO137" s="392"/>
      <c r="AP137" s="284"/>
      <c r="AQ137" s="392"/>
      <c r="AR137" s="284"/>
      <c r="AS137" s="284"/>
      <c r="AT137" s="284"/>
      <c r="AU137" s="284"/>
      <c r="AV137" s="284"/>
      <c r="AW137" s="284"/>
      <c r="AX137" s="284"/>
      <c r="AY137" s="284"/>
      <c r="AZ137" s="284"/>
      <c r="BA137" s="284"/>
      <c r="BB137" s="284"/>
      <c r="BC137" s="284"/>
    </row>
    <row r="138" spans="1:55">
      <c r="C138" s="284"/>
      <c r="D138" s="284"/>
      <c r="E138" s="284"/>
      <c r="G138" s="284"/>
      <c r="H138" s="284"/>
      <c r="J138" s="284"/>
      <c r="K138" s="284"/>
      <c r="L138" s="392"/>
      <c r="M138" s="284"/>
      <c r="N138" s="392"/>
      <c r="O138" s="284"/>
      <c r="P138" s="284"/>
      <c r="Q138" s="284"/>
      <c r="T138" s="284"/>
      <c r="U138" s="284"/>
      <c r="V138" s="392"/>
      <c r="W138" s="284"/>
      <c r="X138" s="284"/>
      <c r="Y138" s="284"/>
      <c r="Z138" s="284"/>
      <c r="AA138" s="392"/>
      <c r="AB138" s="284"/>
      <c r="AC138" s="392"/>
      <c r="AD138" s="392"/>
      <c r="AE138" s="284"/>
      <c r="AF138" s="392"/>
      <c r="AG138" s="284"/>
      <c r="AH138" s="284"/>
      <c r="AI138" s="392"/>
      <c r="AJ138" s="284"/>
      <c r="AK138" s="392"/>
      <c r="AL138" s="284"/>
      <c r="AM138" s="392"/>
      <c r="AN138" s="392"/>
      <c r="AO138" s="392"/>
      <c r="AP138" s="284"/>
      <c r="AQ138" s="284"/>
      <c r="AR138" s="284"/>
      <c r="AS138" s="284"/>
      <c r="AT138" s="284"/>
      <c r="AU138" s="284"/>
      <c r="AV138" s="284"/>
      <c r="AW138" s="284"/>
      <c r="AX138" s="284"/>
      <c r="AY138" s="284"/>
      <c r="AZ138" s="284"/>
      <c r="BA138" s="284"/>
      <c r="BB138" s="284"/>
      <c r="BC138" s="284"/>
    </row>
    <row r="139" spans="1:55">
      <c r="A139" s="284"/>
      <c r="D139" s="284"/>
      <c r="E139" s="284"/>
      <c r="F139" s="284"/>
      <c r="G139" s="284"/>
      <c r="H139" s="284"/>
      <c r="J139" s="284"/>
      <c r="K139" s="392"/>
      <c r="L139" s="284"/>
      <c r="M139" s="284"/>
      <c r="N139" s="392"/>
      <c r="O139" s="284"/>
      <c r="P139" s="284"/>
      <c r="Q139" s="284"/>
      <c r="R139" s="284"/>
      <c r="S139" s="284"/>
      <c r="T139" s="284"/>
      <c r="U139" s="284"/>
      <c r="V139" s="392"/>
      <c r="W139" s="284"/>
      <c r="X139" s="284"/>
      <c r="Y139" s="284"/>
      <c r="Z139" s="284"/>
      <c r="AA139" s="284"/>
      <c r="AB139" s="284"/>
      <c r="AC139" s="284"/>
      <c r="AD139" s="284"/>
      <c r="AE139" s="392"/>
      <c r="AF139" s="392"/>
      <c r="AG139" s="284"/>
      <c r="AH139" s="392"/>
      <c r="AI139" s="284"/>
      <c r="AK139" s="392"/>
      <c r="AL139" s="392"/>
      <c r="AM139" s="392"/>
      <c r="AN139" s="392"/>
      <c r="AO139" s="284"/>
      <c r="AP139" s="284"/>
      <c r="AQ139" s="392"/>
      <c r="AR139" s="284"/>
      <c r="AS139" s="284"/>
      <c r="AT139" s="284"/>
      <c r="AU139" s="392"/>
      <c r="AV139" s="392"/>
      <c r="AW139" s="392"/>
      <c r="AX139" s="392"/>
      <c r="AY139" s="392"/>
      <c r="AZ139" s="392"/>
      <c r="BA139" s="392"/>
      <c r="BB139" s="392"/>
      <c r="BC139" s="392"/>
    </row>
    <row r="140" spans="1:55">
      <c r="B140" s="284"/>
      <c r="D140" s="284"/>
      <c r="F140" s="284"/>
      <c r="G140" s="392"/>
      <c r="H140" s="284"/>
      <c r="J140" s="284"/>
      <c r="K140" s="284"/>
      <c r="L140" s="284"/>
      <c r="M140" s="392"/>
      <c r="N140" s="284"/>
      <c r="O140" s="284"/>
      <c r="P140" s="284"/>
      <c r="R140" s="392"/>
      <c r="T140" s="392"/>
      <c r="U140" s="284"/>
      <c r="V140" s="284"/>
      <c r="W140" s="284"/>
      <c r="X140" s="284"/>
      <c r="Y140" s="284"/>
      <c r="Z140" s="284"/>
      <c r="AA140" s="284"/>
      <c r="AB140" s="284"/>
      <c r="AC140" s="284"/>
      <c r="AD140" s="284"/>
      <c r="AE140" s="284"/>
      <c r="AF140" s="392"/>
      <c r="AG140" s="392"/>
      <c r="AH140" s="284"/>
      <c r="AI140" s="284"/>
      <c r="AJ140" s="284"/>
      <c r="AK140" s="392"/>
      <c r="AL140" s="284"/>
      <c r="AM140" s="284"/>
      <c r="AN140" s="392"/>
      <c r="AO140" s="392"/>
      <c r="AP140" s="392"/>
      <c r="AQ140" s="284"/>
      <c r="AR140" s="392"/>
      <c r="AS140" s="392"/>
      <c r="AT140" s="392"/>
      <c r="AU140" s="392"/>
      <c r="AV140" s="392"/>
      <c r="AW140" s="392"/>
      <c r="AX140" s="392"/>
      <c r="AY140" s="392"/>
      <c r="AZ140" s="392"/>
      <c r="BA140" s="392"/>
      <c r="BB140" s="392"/>
      <c r="BC140" s="392"/>
    </row>
    <row r="141" spans="1:55">
      <c r="D141" s="392"/>
      <c r="E141" s="284"/>
      <c r="F141" s="284"/>
      <c r="G141" s="284"/>
      <c r="H141" s="284"/>
      <c r="J141" s="284"/>
      <c r="K141" s="284"/>
      <c r="L141" s="284"/>
      <c r="M141" s="284"/>
      <c r="N141" s="284"/>
      <c r="O141" s="392"/>
      <c r="P141" s="284"/>
      <c r="Q141" s="284"/>
      <c r="R141" s="284"/>
      <c r="T141" s="392"/>
      <c r="U141" s="392"/>
      <c r="V141" s="392"/>
      <c r="W141" s="392"/>
      <c r="X141" s="284"/>
      <c r="Y141" s="284"/>
      <c r="Z141" s="284"/>
      <c r="AA141" s="284"/>
      <c r="AB141" s="284"/>
      <c r="AC141" s="284"/>
      <c r="AD141" s="284"/>
      <c r="AE141" s="284"/>
      <c r="AF141" s="284"/>
      <c r="AG141" s="284"/>
      <c r="AH141" s="392"/>
      <c r="AI141" s="284"/>
      <c r="AJ141" s="284"/>
      <c r="AK141" s="284"/>
      <c r="AL141" s="284"/>
      <c r="AM141" s="392"/>
      <c r="AN141" s="284"/>
      <c r="AO141" s="284"/>
      <c r="AP141" s="284"/>
      <c r="AQ141" s="284"/>
      <c r="AR141" s="284"/>
      <c r="AS141" s="284"/>
      <c r="AT141" s="284"/>
      <c r="AU141" s="392"/>
      <c r="AV141" s="392"/>
      <c r="AW141" s="392"/>
      <c r="AX141" s="392"/>
      <c r="AY141" s="392"/>
      <c r="AZ141" s="392"/>
      <c r="BA141" s="392"/>
      <c r="BB141" s="392"/>
      <c r="BC141" s="392"/>
    </row>
    <row r="142" spans="1:55">
      <c r="A142" s="284"/>
      <c r="B142" s="284"/>
      <c r="D142" s="284"/>
      <c r="E142" s="284"/>
      <c r="G142" s="284"/>
      <c r="H142" s="284"/>
      <c r="J142" s="284"/>
      <c r="K142" s="284"/>
      <c r="L142" s="284"/>
      <c r="M142" s="284"/>
      <c r="N142" s="284"/>
      <c r="O142" s="284"/>
      <c r="P142" s="392"/>
      <c r="Q142" s="284"/>
      <c r="R142" s="392"/>
      <c r="T142" s="392"/>
      <c r="U142" s="392"/>
      <c r="V142" s="392"/>
      <c r="W142" s="284"/>
      <c r="X142" s="284"/>
      <c r="Y142" s="284"/>
      <c r="Z142" s="392"/>
      <c r="AA142" s="284"/>
      <c r="AB142" s="392"/>
      <c r="AC142" s="284"/>
      <c r="AD142" s="284"/>
      <c r="AE142" s="284"/>
      <c r="AF142" s="284"/>
      <c r="AG142" s="284"/>
      <c r="AH142" s="284"/>
      <c r="AI142" s="284"/>
      <c r="AJ142" s="284"/>
      <c r="AK142" s="284"/>
      <c r="AL142" s="392"/>
      <c r="AM142" s="392"/>
      <c r="AN142" s="392"/>
      <c r="AO142" s="284"/>
      <c r="AP142" s="284"/>
      <c r="AQ142" s="392"/>
      <c r="AR142" s="284"/>
      <c r="AS142" s="284"/>
      <c r="AT142" s="392"/>
      <c r="AU142" s="284"/>
      <c r="AV142" s="284"/>
      <c r="AW142" s="284"/>
      <c r="AX142" s="284"/>
      <c r="AY142" s="284"/>
      <c r="AZ142" s="284"/>
      <c r="BA142" s="284"/>
      <c r="BB142" s="284"/>
      <c r="BC142" s="284"/>
    </row>
    <row r="143" spans="1:55">
      <c r="B143" s="284"/>
      <c r="C143" s="284"/>
      <c r="D143" s="284"/>
      <c r="E143" s="284"/>
      <c r="F143" s="284"/>
      <c r="G143" s="284"/>
      <c r="H143" s="284"/>
      <c r="J143" s="284"/>
      <c r="K143" s="284"/>
      <c r="L143" s="284"/>
      <c r="M143" s="392"/>
      <c r="N143" s="284"/>
      <c r="O143" s="284"/>
      <c r="P143" s="284"/>
      <c r="Q143" s="284"/>
      <c r="T143" s="284"/>
      <c r="U143" s="284"/>
      <c r="V143" s="284"/>
      <c r="W143" s="284"/>
      <c r="X143" s="284"/>
      <c r="Y143" s="392"/>
      <c r="Z143" s="284"/>
      <c r="AA143" s="392"/>
      <c r="AB143" s="284"/>
      <c r="AC143" s="284"/>
      <c r="AD143" s="284"/>
      <c r="AE143" s="284"/>
      <c r="AF143" s="392"/>
      <c r="AG143" s="284"/>
      <c r="AH143" s="284"/>
      <c r="AI143" s="284"/>
      <c r="AJ143" s="284"/>
      <c r="AK143" s="284"/>
      <c r="AL143" s="392"/>
      <c r="AM143" s="392"/>
      <c r="AN143" s="392"/>
      <c r="AO143" s="392"/>
      <c r="AP143" s="284"/>
      <c r="AQ143" s="392"/>
      <c r="AR143" s="392"/>
      <c r="AS143" s="392"/>
      <c r="AT143" s="392"/>
      <c r="AU143" s="392"/>
      <c r="AV143" s="392"/>
      <c r="AW143" s="392"/>
      <c r="AX143" s="392"/>
      <c r="AY143" s="392"/>
      <c r="AZ143" s="392"/>
      <c r="BA143" s="392"/>
      <c r="BB143" s="392"/>
      <c r="BC143" s="392"/>
    </row>
    <row r="144" spans="1:55">
      <c r="A144" s="284"/>
      <c r="B144" s="284"/>
      <c r="C144" s="284"/>
      <c r="D144" s="284"/>
      <c r="E144" s="284"/>
      <c r="F144" s="284"/>
      <c r="G144" s="284"/>
      <c r="H144" s="284"/>
      <c r="J144" s="284"/>
      <c r="K144" s="284"/>
      <c r="L144" s="284"/>
      <c r="M144" s="284"/>
      <c r="N144" s="392"/>
      <c r="O144" s="284"/>
      <c r="P144" s="284"/>
      <c r="Q144" s="284"/>
      <c r="R144" s="284"/>
      <c r="T144" s="284"/>
      <c r="U144" s="284"/>
      <c r="V144" s="284"/>
      <c r="W144" s="392"/>
      <c r="X144" s="284"/>
      <c r="Y144" s="284"/>
      <c r="Z144" s="284"/>
      <c r="AA144" s="392"/>
      <c r="AB144" s="284"/>
      <c r="AC144" s="284"/>
      <c r="AD144" s="284"/>
      <c r="AE144" s="284"/>
      <c r="AF144" s="284"/>
      <c r="AG144" s="284"/>
      <c r="AH144" s="284"/>
      <c r="AI144" s="284"/>
      <c r="AJ144" s="284"/>
      <c r="AK144" s="392"/>
      <c r="AL144" s="393"/>
      <c r="AM144" s="392"/>
      <c r="AN144" s="392"/>
      <c r="AO144" s="392"/>
      <c r="AP144" s="284"/>
      <c r="AQ144" s="284"/>
      <c r="AR144" s="284"/>
      <c r="AS144" s="284"/>
      <c r="AT144" s="392"/>
      <c r="AU144" s="284"/>
      <c r="AV144" s="284"/>
      <c r="AW144" s="284"/>
      <c r="AX144" s="284"/>
      <c r="AY144" s="284"/>
      <c r="AZ144" s="284"/>
      <c r="BA144" s="284"/>
      <c r="BB144" s="284"/>
      <c r="BC144" s="284"/>
    </row>
    <row r="145" spans="1:55">
      <c r="A145" s="284"/>
      <c r="C145" s="284"/>
      <c r="D145" s="284"/>
      <c r="E145" s="284"/>
      <c r="F145" s="284"/>
      <c r="G145" s="284"/>
      <c r="H145" s="284"/>
      <c r="J145" s="284"/>
      <c r="K145" s="284"/>
      <c r="L145" s="284"/>
      <c r="M145" s="392"/>
      <c r="N145" s="284"/>
      <c r="O145" s="284"/>
      <c r="P145" s="284"/>
      <c r="Q145" s="392"/>
      <c r="R145" s="284"/>
      <c r="T145" s="284"/>
      <c r="U145" s="284"/>
      <c r="V145" s="392"/>
      <c r="W145" s="284"/>
      <c r="X145" s="284"/>
      <c r="Y145" s="284"/>
      <c r="Z145" s="284"/>
      <c r="AA145" s="284"/>
      <c r="AB145" s="284"/>
      <c r="AC145" s="284"/>
      <c r="AD145" s="284"/>
      <c r="AE145" s="392"/>
      <c r="AF145" s="392"/>
      <c r="AG145" s="392"/>
      <c r="AH145" s="284"/>
      <c r="AI145" s="284"/>
      <c r="AJ145" s="284"/>
      <c r="AK145" s="392"/>
      <c r="AL145" s="284"/>
      <c r="AM145" s="284"/>
      <c r="AN145" s="392"/>
      <c r="AO145" s="392"/>
      <c r="AP145" s="284"/>
      <c r="AQ145" s="392"/>
      <c r="AR145" s="392"/>
      <c r="AS145" s="392"/>
      <c r="AT145" s="392"/>
      <c r="AU145" s="392"/>
      <c r="AV145" s="392"/>
      <c r="AW145" s="392"/>
      <c r="AX145" s="392"/>
      <c r="AY145" s="392"/>
      <c r="AZ145" s="392"/>
      <c r="BA145" s="392"/>
      <c r="BB145" s="392"/>
      <c r="BC145" s="392"/>
    </row>
    <row r="146" spans="1:55">
      <c r="B146" s="284"/>
      <c r="D146" s="284"/>
      <c r="E146" s="284"/>
      <c r="F146" s="284"/>
      <c r="G146" s="284"/>
      <c r="H146" s="284"/>
      <c r="J146" s="284"/>
      <c r="K146" s="284"/>
      <c r="L146" s="392"/>
      <c r="M146" s="284"/>
      <c r="N146" s="284"/>
      <c r="O146" s="284"/>
      <c r="P146" s="392"/>
      <c r="Q146" s="392"/>
      <c r="R146" s="284"/>
      <c r="T146" s="392"/>
      <c r="U146" s="284"/>
      <c r="V146" s="284"/>
      <c r="W146" s="284"/>
      <c r="X146" s="284"/>
      <c r="Y146" s="284"/>
      <c r="Z146" s="284"/>
      <c r="AA146" s="284"/>
      <c r="AB146" s="284"/>
      <c r="AC146" s="284"/>
      <c r="AD146" s="392"/>
      <c r="AE146" s="284"/>
      <c r="AF146" s="284"/>
      <c r="AG146" s="284"/>
      <c r="AH146" s="284"/>
      <c r="AI146" s="392"/>
      <c r="AJ146" s="284"/>
      <c r="AK146" s="284"/>
      <c r="AL146" s="392"/>
      <c r="AM146" s="392"/>
      <c r="AN146" s="392"/>
      <c r="AO146" s="284"/>
      <c r="AP146" s="392"/>
      <c r="AQ146" s="284"/>
      <c r="AR146" s="284"/>
      <c r="AS146" s="284"/>
      <c r="AT146" s="392"/>
      <c r="AU146" s="284"/>
      <c r="AV146" s="284"/>
      <c r="AW146" s="284"/>
      <c r="AX146" s="284"/>
      <c r="AY146" s="284"/>
      <c r="AZ146" s="284"/>
      <c r="BA146" s="284"/>
      <c r="BB146" s="284"/>
      <c r="BC146" s="284"/>
    </row>
    <row r="147" spans="1:55">
      <c r="B147" s="284"/>
      <c r="D147" s="284"/>
      <c r="E147" s="284"/>
      <c r="F147" s="284"/>
      <c r="G147" s="284"/>
      <c r="H147" s="284"/>
      <c r="J147" s="284"/>
      <c r="K147" s="284"/>
      <c r="L147" s="284"/>
      <c r="M147" s="284"/>
      <c r="N147" s="284"/>
      <c r="O147" s="284"/>
      <c r="P147" s="392"/>
      <c r="Q147" s="284"/>
      <c r="T147" s="284"/>
      <c r="U147" s="284"/>
      <c r="V147" s="284"/>
      <c r="W147" s="284"/>
      <c r="X147" s="284"/>
      <c r="Y147" s="392"/>
      <c r="Z147" s="284"/>
      <c r="AA147" s="284"/>
      <c r="AB147" s="284"/>
      <c r="AC147" s="392"/>
      <c r="AD147" s="284"/>
      <c r="AE147" s="284"/>
      <c r="AF147" s="392"/>
      <c r="AG147" s="284"/>
      <c r="AH147" s="284"/>
      <c r="AI147" s="392"/>
      <c r="AJ147" s="284"/>
      <c r="AK147" s="392"/>
      <c r="AL147" s="284"/>
      <c r="AM147" s="392"/>
      <c r="AN147" s="284"/>
      <c r="AO147" s="392"/>
      <c r="AP147" s="284"/>
      <c r="AQ147" s="284"/>
      <c r="AR147" s="284"/>
      <c r="AS147" s="284"/>
      <c r="AT147" s="392"/>
      <c r="AU147" s="392"/>
      <c r="AV147" s="392"/>
      <c r="AW147" s="392"/>
      <c r="AX147" s="392"/>
      <c r="AY147" s="392"/>
      <c r="AZ147" s="392"/>
      <c r="BA147" s="392"/>
      <c r="BB147" s="392"/>
      <c r="BC147" s="392"/>
    </row>
    <row r="148" spans="1:55">
      <c r="B148" s="284"/>
      <c r="D148" s="284"/>
      <c r="E148" s="284"/>
      <c r="F148" s="284"/>
      <c r="G148" s="284"/>
      <c r="J148" s="284"/>
      <c r="K148" s="392"/>
      <c r="L148" s="392"/>
      <c r="M148" s="284"/>
      <c r="N148" s="284"/>
      <c r="O148" s="284"/>
      <c r="P148" s="392"/>
      <c r="Q148" s="284"/>
      <c r="R148" s="284"/>
      <c r="S148" s="284"/>
      <c r="T148" s="392"/>
      <c r="U148" s="392"/>
      <c r="V148" s="284"/>
      <c r="W148" s="284"/>
      <c r="X148" s="284"/>
      <c r="Y148" s="284"/>
      <c r="Z148" s="284"/>
      <c r="AA148" s="284"/>
      <c r="AB148" s="284"/>
      <c r="AC148" s="284"/>
      <c r="AD148" s="392"/>
      <c r="AE148" s="284"/>
      <c r="AF148" s="392"/>
      <c r="AG148" s="284"/>
      <c r="AH148" s="284"/>
      <c r="AI148" s="284"/>
      <c r="AJ148" s="284"/>
      <c r="AK148" s="392"/>
      <c r="AL148" s="392"/>
      <c r="AM148" s="392"/>
      <c r="AN148" s="392"/>
      <c r="AO148" s="392"/>
      <c r="AP148" s="284"/>
      <c r="AQ148" s="284"/>
      <c r="AR148" s="284"/>
      <c r="AS148" s="284"/>
      <c r="AT148" s="284"/>
      <c r="AU148" s="392"/>
      <c r="AV148" s="392"/>
      <c r="AW148" s="392"/>
      <c r="AX148" s="392"/>
      <c r="AY148" s="392"/>
      <c r="AZ148" s="392"/>
      <c r="BA148" s="392"/>
      <c r="BB148" s="392"/>
      <c r="BC148" s="392"/>
    </row>
    <row r="149" spans="1:55">
      <c r="A149" s="284"/>
      <c r="B149" s="284"/>
      <c r="D149" s="284"/>
      <c r="E149" s="284"/>
      <c r="F149" s="284"/>
      <c r="G149" s="284"/>
      <c r="H149" s="284"/>
      <c r="I149" s="284"/>
      <c r="J149" s="284"/>
      <c r="K149" s="284"/>
      <c r="L149" s="284"/>
      <c r="M149" s="284"/>
      <c r="N149" s="284"/>
      <c r="O149" s="284"/>
      <c r="P149" s="392"/>
      <c r="Q149" s="284"/>
      <c r="R149" s="284"/>
      <c r="S149" s="284"/>
      <c r="T149" s="392"/>
      <c r="U149" s="284"/>
      <c r="V149" s="284"/>
      <c r="W149" s="284"/>
      <c r="X149" s="284"/>
      <c r="Y149" s="284"/>
      <c r="Z149" s="284"/>
      <c r="AA149" s="392"/>
      <c r="AB149" s="284"/>
      <c r="AC149" s="284"/>
      <c r="AD149" s="284"/>
      <c r="AE149" s="284"/>
      <c r="AF149" s="392"/>
      <c r="AG149" s="284"/>
      <c r="AH149" s="392"/>
      <c r="AI149" s="392"/>
      <c r="AJ149" s="284"/>
      <c r="AK149" s="392"/>
      <c r="AL149" s="392"/>
      <c r="AM149" s="392"/>
      <c r="AN149" s="392"/>
      <c r="AO149" s="392"/>
      <c r="AP149" s="284"/>
      <c r="AQ149" s="392"/>
      <c r="AR149" s="392"/>
      <c r="AS149" s="392"/>
      <c r="AT149" s="392"/>
      <c r="AU149" s="392"/>
      <c r="AV149" s="392"/>
      <c r="AW149" s="392"/>
      <c r="AX149" s="392"/>
      <c r="AY149" s="392"/>
      <c r="AZ149" s="392"/>
      <c r="BA149" s="392"/>
      <c r="BB149" s="392"/>
      <c r="BC149" s="392"/>
    </row>
    <row r="150" spans="1:55">
      <c r="B150" s="284"/>
      <c r="C150" s="284"/>
      <c r="D150" s="284"/>
      <c r="E150" s="284"/>
      <c r="F150" s="392"/>
      <c r="G150" s="284"/>
      <c r="H150" s="284"/>
      <c r="J150" s="284"/>
      <c r="K150" s="392"/>
      <c r="L150" s="284"/>
      <c r="M150" s="392"/>
      <c r="N150" s="392"/>
      <c r="O150" s="284"/>
      <c r="P150" s="284"/>
      <c r="Q150" s="284"/>
      <c r="R150" s="284"/>
      <c r="T150" s="284"/>
      <c r="U150" s="284"/>
      <c r="V150" s="392"/>
      <c r="W150" s="284"/>
      <c r="X150" s="284"/>
      <c r="Y150" s="284"/>
      <c r="Z150" s="284"/>
      <c r="AA150" s="284"/>
      <c r="AB150" s="392"/>
      <c r="AC150" s="284"/>
      <c r="AD150" s="284"/>
      <c r="AE150" s="392"/>
      <c r="AF150" s="284"/>
      <c r="AG150" s="392"/>
      <c r="AH150" s="284"/>
      <c r="AI150" s="392"/>
      <c r="AJ150" s="284"/>
      <c r="AK150" s="284"/>
      <c r="AL150" s="284"/>
      <c r="AM150" s="392"/>
      <c r="AN150" s="392"/>
      <c r="AO150" s="284"/>
      <c r="AP150" s="392"/>
      <c r="AQ150" s="284"/>
      <c r="AR150" s="284"/>
      <c r="AS150" s="284"/>
      <c r="AT150" s="392"/>
      <c r="AU150" s="392"/>
      <c r="AV150" s="392"/>
      <c r="AW150" s="392"/>
      <c r="AX150" s="392"/>
      <c r="AY150" s="392"/>
      <c r="AZ150" s="392"/>
      <c r="BA150" s="392"/>
      <c r="BB150" s="392"/>
      <c r="BC150" s="392"/>
    </row>
    <row r="151" spans="1:55">
      <c r="C151" s="284"/>
      <c r="D151" s="284"/>
      <c r="E151" s="284"/>
      <c r="F151" s="284"/>
      <c r="G151" s="284"/>
      <c r="H151" s="284"/>
      <c r="I151" s="284"/>
      <c r="J151" s="284"/>
      <c r="K151" s="284"/>
      <c r="L151" s="392"/>
      <c r="M151" s="392"/>
      <c r="N151" s="284"/>
      <c r="O151" s="284"/>
      <c r="P151" s="284"/>
      <c r="Q151" s="284"/>
      <c r="R151" s="392"/>
      <c r="T151" s="392"/>
      <c r="U151" s="284"/>
      <c r="V151" s="284"/>
      <c r="W151" s="284"/>
      <c r="X151" s="284"/>
      <c r="Y151" s="284"/>
      <c r="Z151" s="284"/>
      <c r="AA151" s="392"/>
      <c r="AB151" s="284"/>
      <c r="AC151" s="284"/>
      <c r="AD151" s="284"/>
      <c r="AE151" s="284"/>
      <c r="AF151" s="392"/>
      <c r="AG151" s="284"/>
      <c r="AH151" s="392"/>
      <c r="AI151" s="392"/>
      <c r="AJ151" s="284"/>
      <c r="AK151" s="284"/>
      <c r="AL151" s="392"/>
      <c r="AM151" s="392"/>
      <c r="AN151" s="393"/>
      <c r="AO151" s="392"/>
      <c r="AP151" s="284"/>
      <c r="AQ151" s="392"/>
      <c r="AR151" s="284"/>
      <c r="AS151" s="284"/>
      <c r="AT151" s="284"/>
      <c r="AU151" s="284"/>
      <c r="AV151" s="284"/>
      <c r="AW151" s="284"/>
      <c r="AX151" s="284"/>
      <c r="AY151" s="284"/>
      <c r="AZ151" s="284"/>
      <c r="BA151" s="284"/>
      <c r="BB151" s="284"/>
      <c r="BC151" s="284"/>
    </row>
    <row r="152" spans="1:55">
      <c r="A152" s="284"/>
      <c r="D152" s="284"/>
      <c r="E152" s="284"/>
      <c r="F152" s="284"/>
      <c r="G152" s="284"/>
      <c r="H152" s="392"/>
      <c r="J152" s="284"/>
      <c r="K152" s="284"/>
      <c r="L152" s="284"/>
      <c r="M152" s="284"/>
      <c r="N152" s="392"/>
      <c r="O152" s="284"/>
      <c r="P152" s="284"/>
      <c r="Q152" s="284"/>
      <c r="T152" s="284"/>
      <c r="U152" s="284"/>
      <c r="V152" s="284"/>
      <c r="W152" s="392"/>
      <c r="X152" s="284"/>
      <c r="Y152" s="284"/>
      <c r="Z152" s="392"/>
      <c r="AA152" s="284"/>
      <c r="AB152" s="284"/>
      <c r="AC152" s="284"/>
      <c r="AD152" s="284"/>
      <c r="AE152" s="284"/>
      <c r="AF152" s="392"/>
      <c r="AG152" s="284"/>
      <c r="AH152" s="284"/>
      <c r="AI152" s="392"/>
      <c r="AJ152" s="284"/>
      <c r="AK152" s="392"/>
      <c r="AL152" s="284"/>
      <c r="AM152" s="392"/>
      <c r="AN152" s="284"/>
      <c r="AO152" s="284"/>
      <c r="AP152" s="392"/>
      <c r="AQ152" s="392"/>
      <c r="AR152" s="392"/>
      <c r="AS152" s="392"/>
      <c r="AT152" s="392"/>
      <c r="AU152" s="392"/>
      <c r="AV152" s="392"/>
      <c r="AW152" s="392"/>
      <c r="AX152" s="392"/>
      <c r="AY152" s="392"/>
      <c r="AZ152" s="392"/>
      <c r="BA152" s="392"/>
      <c r="BB152" s="392"/>
      <c r="BC152" s="392"/>
    </row>
    <row r="153" spans="1:55">
      <c r="C153" s="284"/>
      <c r="D153" s="284"/>
      <c r="E153" s="284"/>
      <c r="G153" s="284"/>
      <c r="H153" s="284"/>
      <c r="J153" s="284"/>
      <c r="K153" s="284"/>
      <c r="L153" s="284"/>
      <c r="M153" s="284"/>
      <c r="N153" s="284"/>
      <c r="O153" s="284"/>
      <c r="P153" s="284"/>
      <c r="R153" s="284"/>
      <c r="S153" s="284"/>
      <c r="T153" s="284"/>
      <c r="U153" s="392"/>
      <c r="V153" s="284"/>
      <c r="W153" s="284"/>
      <c r="X153" s="284"/>
      <c r="Y153" s="284"/>
      <c r="Z153" s="284"/>
      <c r="AA153" s="284"/>
      <c r="AB153" s="284"/>
      <c r="AC153" s="392"/>
      <c r="AD153" s="284"/>
      <c r="AE153" s="392"/>
      <c r="AF153" s="284"/>
      <c r="AG153" s="284"/>
      <c r="AH153" s="284"/>
      <c r="AI153" s="392"/>
      <c r="AK153" s="284"/>
      <c r="AL153" s="392"/>
      <c r="AM153" s="392"/>
      <c r="AN153" s="392"/>
      <c r="AO153" s="284"/>
      <c r="AP153" s="392"/>
      <c r="AQ153" s="392"/>
      <c r="AR153" s="392"/>
      <c r="AS153" s="392"/>
      <c r="AT153" s="392"/>
      <c r="AU153" s="392"/>
      <c r="AV153" s="392"/>
      <c r="AW153" s="392"/>
      <c r="AX153" s="392"/>
      <c r="AY153" s="392"/>
      <c r="AZ153" s="392"/>
      <c r="BA153" s="392"/>
      <c r="BB153" s="392"/>
      <c r="BC153" s="392"/>
    </row>
    <row r="154" spans="1:55">
      <c r="A154" s="284"/>
      <c r="B154" s="284"/>
      <c r="C154" s="284"/>
      <c r="D154" s="284"/>
      <c r="E154" s="284"/>
      <c r="F154" s="284"/>
      <c r="G154" s="284"/>
      <c r="H154" s="284"/>
      <c r="J154" s="284"/>
      <c r="K154" s="284"/>
      <c r="L154" s="392"/>
      <c r="M154" s="284"/>
      <c r="N154" s="284"/>
      <c r="O154" s="284"/>
      <c r="P154" s="284"/>
      <c r="Q154" s="284"/>
      <c r="R154" s="284"/>
      <c r="T154" s="284"/>
      <c r="U154" s="284"/>
      <c r="V154" s="392"/>
      <c r="W154" s="284"/>
      <c r="Y154" s="284"/>
      <c r="Z154" s="284"/>
      <c r="AA154" s="284"/>
      <c r="AB154" s="392"/>
      <c r="AC154" s="284"/>
      <c r="AD154" s="392"/>
      <c r="AE154" s="284"/>
      <c r="AF154" s="392"/>
      <c r="AG154" s="284"/>
      <c r="AH154" s="284"/>
      <c r="AI154" s="284"/>
      <c r="AJ154" s="284"/>
      <c r="AK154" s="284"/>
      <c r="AL154" s="284"/>
      <c r="AM154" s="392"/>
      <c r="AN154" s="392"/>
      <c r="AO154" s="392"/>
      <c r="AP154" s="284"/>
      <c r="AQ154" s="392"/>
      <c r="AR154" s="284"/>
      <c r="AS154" s="284"/>
      <c r="AT154" s="284"/>
      <c r="AU154" s="284"/>
      <c r="AV154" s="284"/>
      <c r="AW154" s="284"/>
      <c r="AX154" s="284"/>
      <c r="AY154" s="284"/>
      <c r="AZ154" s="284"/>
      <c r="BA154" s="284"/>
      <c r="BB154" s="284"/>
      <c r="BC154" s="284"/>
    </row>
    <row r="155" spans="1:55">
      <c r="B155" s="284"/>
      <c r="D155" s="284"/>
      <c r="F155" s="284"/>
      <c r="G155" s="284"/>
      <c r="H155" s="284"/>
      <c r="I155" s="284"/>
      <c r="J155" s="284"/>
      <c r="K155" s="284"/>
      <c r="L155" s="284"/>
      <c r="M155" s="392"/>
      <c r="N155" s="392"/>
      <c r="O155" s="284"/>
      <c r="P155" s="392"/>
      <c r="Q155" s="284"/>
      <c r="R155" s="284"/>
      <c r="T155" s="392"/>
      <c r="U155" s="392"/>
      <c r="V155" s="392"/>
      <c r="W155" s="284"/>
      <c r="X155" s="284"/>
      <c r="Y155" s="392"/>
      <c r="Z155" s="284"/>
      <c r="AA155" s="284"/>
      <c r="AB155" s="392"/>
      <c r="AC155" s="284"/>
      <c r="AD155" s="284"/>
      <c r="AE155" s="284"/>
      <c r="AF155" s="392"/>
      <c r="AG155" s="284"/>
      <c r="AH155" s="392"/>
      <c r="AI155" s="392"/>
      <c r="AJ155" s="284"/>
      <c r="AK155" s="392"/>
      <c r="AL155" s="392"/>
      <c r="AM155" s="284"/>
      <c r="AN155" s="284"/>
      <c r="AO155" s="284"/>
      <c r="AP155" s="284"/>
      <c r="AQ155" s="392"/>
      <c r="AR155" s="284"/>
      <c r="AS155" s="284"/>
      <c r="AT155" s="392"/>
      <c r="AU155" s="392"/>
      <c r="AV155" s="392"/>
      <c r="AW155" s="392"/>
      <c r="AX155" s="392"/>
      <c r="AY155" s="392"/>
      <c r="AZ155" s="392"/>
      <c r="BA155" s="392"/>
      <c r="BB155" s="392"/>
      <c r="BC155" s="392"/>
    </row>
    <row r="156" spans="1:55">
      <c r="A156" s="284"/>
      <c r="D156" s="284"/>
      <c r="E156" s="284"/>
      <c r="F156" s="284"/>
      <c r="G156" s="284"/>
      <c r="H156" s="284"/>
      <c r="J156" s="284"/>
      <c r="K156" s="284"/>
      <c r="L156" s="284"/>
      <c r="M156" s="284"/>
      <c r="N156" s="392"/>
      <c r="O156" s="284"/>
      <c r="P156" s="392"/>
      <c r="Q156" s="284"/>
      <c r="R156" s="284"/>
      <c r="T156" s="392"/>
      <c r="U156" s="284"/>
      <c r="V156" s="284"/>
      <c r="W156" s="284"/>
      <c r="X156" s="284"/>
      <c r="Y156" s="392"/>
      <c r="Z156" s="284"/>
      <c r="AA156" s="284"/>
      <c r="AB156" s="284"/>
      <c r="AC156" s="284"/>
      <c r="AD156" s="284"/>
      <c r="AE156" s="284"/>
      <c r="AF156" s="284"/>
      <c r="AG156" s="284"/>
      <c r="AH156" s="284"/>
      <c r="AI156" s="392"/>
      <c r="AJ156" s="284"/>
      <c r="AK156" s="284"/>
      <c r="AL156" s="392"/>
      <c r="AM156" s="392"/>
      <c r="AN156" s="392"/>
      <c r="AO156" s="392"/>
      <c r="AP156" s="392"/>
      <c r="AQ156" s="284"/>
      <c r="AR156" s="392"/>
      <c r="AS156" s="392"/>
      <c r="AT156" s="392"/>
      <c r="AU156" s="392"/>
      <c r="AV156" s="392"/>
      <c r="AW156" s="392"/>
      <c r="AX156" s="392"/>
      <c r="AY156" s="392"/>
      <c r="AZ156" s="392"/>
      <c r="BA156" s="392"/>
      <c r="BB156" s="392"/>
      <c r="BC156" s="392"/>
    </row>
    <row r="157" spans="1:55">
      <c r="B157" s="284"/>
      <c r="D157" s="284"/>
      <c r="E157" s="284"/>
      <c r="F157" s="284"/>
      <c r="G157" s="284"/>
      <c r="H157" s="284"/>
      <c r="J157" s="284"/>
      <c r="K157" s="284"/>
      <c r="L157" s="392"/>
      <c r="M157" s="284"/>
      <c r="N157" s="284"/>
      <c r="O157" s="284"/>
      <c r="P157" s="392"/>
      <c r="Q157" s="392"/>
      <c r="R157" s="284"/>
      <c r="T157" s="392"/>
      <c r="U157" s="284"/>
      <c r="V157" s="284"/>
      <c r="W157" s="284"/>
      <c r="X157" s="284"/>
      <c r="Y157" s="393"/>
      <c r="Z157" s="392"/>
      <c r="AA157" s="284"/>
      <c r="AB157" s="284"/>
      <c r="AC157" s="392"/>
      <c r="AD157" s="392"/>
      <c r="AE157" s="284"/>
      <c r="AF157" s="392"/>
      <c r="AG157" s="284"/>
      <c r="AH157" s="392"/>
      <c r="AI157" s="392"/>
      <c r="AJ157" s="284"/>
      <c r="AK157" s="392"/>
      <c r="AL157" s="392"/>
      <c r="AM157" s="284"/>
      <c r="AN157" s="392"/>
      <c r="AO157" s="284"/>
      <c r="AP157" s="284"/>
      <c r="AQ157" s="284"/>
      <c r="AR157" s="284"/>
      <c r="AS157" s="284"/>
      <c r="AT157" s="284"/>
      <c r="AU157" s="284"/>
      <c r="AV157" s="284"/>
      <c r="AW157" s="284"/>
      <c r="AX157" s="284"/>
      <c r="AY157" s="284"/>
      <c r="AZ157" s="284"/>
      <c r="BA157" s="284"/>
      <c r="BB157" s="284"/>
      <c r="BC157" s="284"/>
    </row>
    <row r="158" spans="1:55">
      <c r="B158" s="284"/>
      <c r="C158" s="284"/>
      <c r="F158" s="284"/>
      <c r="G158" s="284"/>
      <c r="H158" s="284"/>
      <c r="I158" s="284"/>
      <c r="J158" s="284"/>
      <c r="K158" s="284"/>
      <c r="L158" s="284"/>
      <c r="M158" s="284"/>
      <c r="N158" s="284"/>
      <c r="O158" s="284"/>
      <c r="P158" s="284"/>
      <c r="Q158" s="284"/>
      <c r="R158" s="284"/>
      <c r="T158" s="284"/>
      <c r="U158" s="284"/>
      <c r="V158" s="392"/>
      <c r="W158" s="392"/>
      <c r="X158" s="284"/>
      <c r="Y158" s="284"/>
      <c r="Z158" s="284"/>
      <c r="AA158" s="284"/>
      <c r="AB158" s="392"/>
      <c r="AC158" s="284"/>
      <c r="AD158" s="284"/>
      <c r="AE158" s="284"/>
      <c r="AF158" s="284"/>
      <c r="AG158" s="392"/>
      <c r="AH158" s="284"/>
      <c r="AI158" s="392"/>
      <c r="AJ158" s="284"/>
      <c r="AK158" s="392"/>
      <c r="AL158" s="284"/>
      <c r="AM158" s="392"/>
      <c r="AN158" s="392"/>
      <c r="AO158" s="392"/>
      <c r="AP158" s="392"/>
      <c r="AQ158" s="284"/>
      <c r="AR158" s="392"/>
      <c r="AS158" s="392"/>
      <c r="AT158" s="392"/>
      <c r="AU158" s="392"/>
      <c r="AV158" s="392"/>
      <c r="AW158" s="392"/>
      <c r="AX158" s="392"/>
      <c r="AY158" s="392"/>
      <c r="AZ158" s="392"/>
      <c r="BA158" s="392"/>
      <c r="BB158" s="392"/>
      <c r="BC158" s="392"/>
    </row>
    <row r="159" spans="1:55">
      <c r="B159" s="284"/>
      <c r="D159" s="284"/>
      <c r="E159" s="284"/>
      <c r="F159" s="284"/>
      <c r="G159" s="284"/>
      <c r="H159" s="392"/>
      <c r="I159" s="284"/>
      <c r="J159" s="284"/>
      <c r="K159" s="284"/>
      <c r="L159" s="284"/>
      <c r="M159" s="284"/>
      <c r="N159" s="284"/>
      <c r="O159" s="284"/>
      <c r="P159" s="284"/>
      <c r="Q159" s="392"/>
      <c r="R159" s="284"/>
      <c r="T159" s="284"/>
      <c r="U159" s="284"/>
      <c r="V159" s="392"/>
      <c r="W159" s="284"/>
      <c r="X159" s="284"/>
      <c r="Y159" s="284"/>
      <c r="Z159" s="392"/>
      <c r="AA159" s="284"/>
      <c r="AB159" s="284"/>
      <c r="AC159" s="284"/>
      <c r="AD159" s="284"/>
      <c r="AE159" s="392"/>
      <c r="AF159" s="392"/>
      <c r="AG159" s="284"/>
      <c r="AH159" s="392"/>
      <c r="AI159" s="284"/>
      <c r="AJ159" s="284"/>
      <c r="AK159" s="392"/>
      <c r="AL159" s="284"/>
      <c r="AM159" s="392"/>
      <c r="AN159" s="284"/>
      <c r="AO159" s="392"/>
      <c r="AP159" s="284"/>
      <c r="AQ159" s="392"/>
      <c r="AR159" s="284"/>
      <c r="AS159" s="284"/>
      <c r="AT159" s="284"/>
      <c r="AU159" s="284"/>
      <c r="AV159" s="284"/>
      <c r="AW159" s="284"/>
      <c r="AX159" s="284"/>
      <c r="AY159" s="284"/>
      <c r="AZ159" s="284"/>
      <c r="BA159" s="284"/>
      <c r="BB159" s="284"/>
      <c r="BC159" s="284"/>
    </row>
    <row r="160" spans="1:55">
      <c r="D160" s="284"/>
      <c r="E160" s="284"/>
      <c r="G160" s="284"/>
      <c r="H160" s="284"/>
      <c r="J160" s="284"/>
      <c r="K160" s="284"/>
      <c r="L160" s="284"/>
      <c r="M160" s="284"/>
      <c r="N160" s="392"/>
      <c r="O160" s="284"/>
      <c r="P160" s="284"/>
      <c r="R160" s="284"/>
      <c r="T160" s="284"/>
      <c r="U160" s="284"/>
      <c r="V160" s="284"/>
      <c r="W160" s="284"/>
      <c r="X160" s="284"/>
      <c r="Y160" s="284"/>
      <c r="Z160" s="284"/>
      <c r="AA160" s="284"/>
      <c r="AB160" s="392"/>
      <c r="AC160" s="284"/>
      <c r="AD160" s="392"/>
      <c r="AE160" s="284"/>
      <c r="AF160" s="392"/>
      <c r="AG160" s="284"/>
      <c r="AH160" s="392"/>
      <c r="AI160" s="392"/>
      <c r="AJ160" s="284"/>
      <c r="AK160" s="392"/>
      <c r="AL160" s="284"/>
      <c r="AM160" s="392"/>
      <c r="AN160" s="392"/>
      <c r="AO160" s="284"/>
      <c r="AP160" s="392"/>
      <c r="AQ160" s="392"/>
      <c r="AR160" s="392"/>
      <c r="AS160" s="392"/>
      <c r="AT160" s="392"/>
      <c r="AU160" s="392"/>
      <c r="AV160" s="392"/>
      <c r="AW160" s="392"/>
      <c r="AX160" s="392"/>
      <c r="AY160" s="392"/>
      <c r="AZ160" s="392"/>
      <c r="BA160" s="392"/>
      <c r="BB160" s="392"/>
      <c r="BC160" s="392"/>
    </row>
    <row r="161" spans="1:55">
      <c r="A161" s="284"/>
      <c r="C161" s="284"/>
      <c r="D161" s="284"/>
      <c r="F161" s="284"/>
      <c r="G161" s="392"/>
      <c r="H161" s="284"/>
      <c r="J161" s="392"/>
      <c r="K161" s="392"/>
      <c r="L161" s="392"/>
      <c r="M161" s="284"/>
      <c r="N161" s="284"/>
      <c r="O161" s="284"/>
      <c r="P161" s="390"/>
      <c r="Q161" s="284"/>
      <c r="R161" s="284"/>
      <c r="T161" s="284"/>
      <c r="U161" s="284"/>
      <c r="V161" s="284"/>
      <c r="W161" s="284"/>
      <c r="X161" s="284"/>
      <c r="Y161" s="284"/>
      <c r="Z161" s="284"/>
      <c r="AA161" s="284"/>
      <c r="AB161" s="284"/>
      <c r="AC161" s="284"/>
      <c r="AD161" s="392"/>
      <c r="AE161" s="284"/>
      <c r="AF161" s="392"/>
      <c r="AG161" s="284"/>
      <c r="AH161" s="392"/>
      <c r="AI161" s="392"/>
      <c r="AJ161" s="284"/>
      <c r="AK161" s="392"/>
      <c r="AL161" s="392"/>
      <c r="AM161" s="284"/>
      <c r="AN161" s="392"/>
      <c r="AO161" s="284"/>
      <c r="AP161" s="392"/>
      <c r="AQ161" s="284"/>
      <c r="AR161" s="392"/>
      <c r="AS161" s="392"/>
      <c r="AT161" s="392"/>
      <c r="AU161" s="392"/>
      <c r="AV161" s="392"/>
      <c r="AW161" s="392"/>
      <c r="AX161" s="392"/>
      <c r="AY161" s="392"/>
      <c r="AZ161" s="392"/>
      <c r="BA161" s="392"/>
      <c r="BB161" s="392"/>
      <c r="BC161" s="392"/>
    </row>
    <row r="162" spans="1:55">
      <c r="A162" s="284"/>
      <c r="C162" s="284"/>
      <c r="D162" s="284"/>
      <c r="E162" s="284"/>
      <c r="F162" s="284"/>
      <c r="G162" s="284"/>
      <c r="H162" s="284"/>
      <c r="J162" s="284"/>
      <c r="K162" s="284"/>
      <c r="L162" s="284"/>
      <c r="M162" s="284"/>
      <c r="N162" s="392"/>
      <c r="O162" s="284"/>
      <c r="P162" s="284"/>
      <c r="Q162" s="392"/>
      <c r="R162" s="284"/>
      <c r="T162" s="392"/>
      <c r="U162" s="392"/>
      <c r="V162" s="284"/>
      <c r="W162" s="284"/>
      <c r="X162" s="284"/>
      <c r="Y162" s="284"/>
      <c r="Z162" s="284"/>
      <c r="AA162" s="392"/>
      <c r="AB162" s="284"/>
      <c r="AC162" s="284"/>
      <c r="AD162" s="284"/>
      <c r="AE162" s="284"/>
      <c r="AF162" s="284"/>
      <c r="AG162" s="284"/>
      <c r="AH162" s="392"/>
      <c r="AI162" s="392"/>
      <c r="AJ162" s="284"/>
      <c r="AK162" s="284"/>
      <c r="AL162" s="392"/>
      <c r="AM162" s="392"/>
      <c r="AN162" s="392"/>
      <c r="AO162" s="392"/>
      <c r="AP162" s="284"/>
      <c r="AQ162" s="284"/>
      <c r="AR162" s="284"/>
      <c r="AS162" s="284"/>
      <c r="AT162" s="284"/>
      <c r="AU162" s="284"/>
      <c r="AV162" s="284"/>
      <c r="AW162" s="284"/>
      <c r="AX162" s="284"/>
      <c r="AY162" s="284"/>
      <c r="AZ162" s="284"/>
      <c r="BA162" s="284"/>
      <c r="BB162" s="284"/>
      <c r="BC162" s="284"/>
    </row>
    <row r="163" spans="1:55">
      <c r="A163" s="284"/>
      <c r="B163" s="284"/>
      <c r="D163" s="284"/>
      <c r="E163" s="284"/>
      <c r="F163" s="284"/>
      <c r="G163" s="284"/>
      <c r="H163" s="284"/>
      <c r="I163" s="284"/>
      <c r="J163" s="284"/>
      <c r="K163" s="284"/>
      <c r="L163" s="284"/>
      <c r="M163" s="284"/>
      <c r="N163" s="284"/>
      <c r="O163" s="284"/>
      <c r="P163" s="284"/>
      <c r="Q163" s="284"/>
      <c r="R163" s="392"/>
      <c r="S163" s="284"/>
      <c r="T163" s="284"/>
      <c r="U163" s="284"/>
      <c r="V163" s="284"/>
      <c r="W163" s="284"/>
      <c r="X163" s="284"/>
      <c r="Y163" s="392"/>
      <c r="Z163" s="284"/>
      <c r="AA163" s="392"/>
      <c r="AB163" s="284"/>
      <c r="AC163" s="284"/>
      <c r="AD163" s="392"/>
      <c r="AE163" s="284"/>
      <c r="AF163" s="392"/>
      <c r="AG163" s="392"/>
      <c r="AH163" s="392"/>
      <c r="AI163" s="392"/>
      <c r="AJ163" s="284"/>
      <c r="AK163" s="284"/>
      <c r="AL163" s="284"/>
      <c r="AM163" s="392"/>
      <c r="AN163" s="392"/>
      <c r="AO163" s="284"/>
      <c r="AP163" s="284"/>
      <c r="AQ163" s="392"/>
      <c r="AR163" s="392"/>
      <c r="AS163" s="392"/>
      <c r="AT163" s="392"/>
      <c r="AU163" s="392"/>
      <c r="AV163" s="392"/>
      <c r="AW163" s="392"/>
      <c r="AX163" s="392"/>
      <c r="AY163" s="392"/>
      <c r="AZ163" s="392"/>
      <c r="BA163" s="392"/>
      <c r="BB163" s="392"/>
      <c r="BC163" s="392"/>
    </row>
    <row r="164" spans="1:55">
      <c r="D164" s="284"/>
      <c r="E164" s="284"/>
      <c r="F164" s="284"/>
      <c r="G164" s="284"/>
      <c r="H164" s="284"/>
      <c r="I164" s="284"/>
      <c r="J164" s="284"/>
      <c r="K164" s="392"/>
      <c r="L164" s="284"/>
      <c r="M164" s="284"/>
      <c r="N164" s="392"/>
      <c r="O164" s="284"/>
      <c r="P164" s="392"/>
      <c r="Q164" s="284"/>
      <c r="R164" s="284"/>
      <c r="S164" s="284"/>
      <c r="T164" s="392"/>
      <c r="U164" s="284"/>
      <c r="V164" s="392"/>
      <c r="W164" s="284"/>
      <c r="X164" s="284"/>
      <c r="Y164" s="284"/>
      <c r="Z164" s="392"/>
      <c r="AA164" s="284"/>
      <c r="AB164" s="392"/>
      <c r="AC164" s="284"/>
      <c r="AD164" s="392"/>
      <c r="AE164" s="392"/>
      <c r="AF164" s="392"/>
      <c r="AG164" s="392"/>
      <c r="AH164" s="284"/>
      <c r="AI164" s="392"/>
      <c r="AJ164" s="284"/>
      <c r="AK164" s="284"/>
      <c r="AL164" s="284"/>
      <c r="AM164" s="392"/>
      <c r="AN164" s="392"/>
      <c r="AO164" s="284"/>
      <c r="AP164" s="392"/>
      <c r="AQ164" s="392"/>
      <c r="AR164" s="284"/>
      <c r="AS164" s="284"/>
      <c r="AT164" s="392"/>
      <c r="AU164" s="284"/>
      <c r="AV164" s="284"/>
      <c r="AW164" s="284"/>
      <c r="AX164" s="284"/>
      <c r="AY164" s="284"/>
      <c r="AZ164" s="284"/>
      <c r="BA164" s="284"/>
      <c r="BB164" s="284"/>
      <c r="BC164" s="284"/>
    </row>
    <row r="165" spans="1:55">
      <c r="C165" s="284"/>
      <c r="E165" s="284"/>
      <c r="F165" s="284"/>
      <c r="G165" s="392"/>
      <c r="H165" s="392"/>
      <c r="J165" s="392"/>
      <c r="K165" s="284"/>
      <c r="L165" s="284"/>
      <c r="M165" s="284"/>
      <c r="N165" s="284"/>
      <c r="O165" s="390"/>
      <c r="P165" s="284"/>
      <c r="Q165" s="284"/>
      <c r="R165" s="284"/>
      <c r="S165" s="284"/>
      <c r="T165" s="284"/>
      <c r="U165" s="392"/>
      <c r="V165" s="392"/>
      <c r="W165" s="284"/>
      <c r="X165" s="284"/>
      <c r="Y165" s="284"/>
      <c r="Z165" s="284"/>
      <c r="AA165" s="284"/>
      <c r="AB165" s="284"/>
      <c r="AC165" s="284"/>
      <c r="AD165" s="284"/>
      <c r="AE165" s="392"/>
      <c r="AF165" s="284"/>
      <c r="AG165" s="284"/>
      <c r="AH165" s="392"/>
      <c r="AI165" s="284"/>
      <c r="AJ165" s="284"/>
      <c r="AK165" s="284"/>
      <c r="AL165" s="392"/>
      <c r="AM165" s="284"/>
      <c r="AN165" s="392"/>
      <c r="AO165" s="392"/>
      <c r="AP165" s="392"/>
      <c r="AQ165" s="284"/>
      <c r="AR165" s="392"/>
      <c r="AS165" s="392"/>
      <c r="AT165" s="392"/>
      <c r="AU165" s="392"/>
      <c r="AV165" s="392"/>
      <c r="AW165" s="392"/>
      <c r="AX165" s="392"/>
      <c r="AY165" s="392"/>
      <c r="AZ165" s="392"/>
      <c r="BA165" s="392"/>
      <c r="BB165" s="392"/>
      <c r="BC165" s="392"/>
    </row>
    <row r="166" spans="1:55">
      <c r="B166" s="284"/>
      <c r="C166" s="284"/>
      <c r="D166" s="284"/>
      <c r="E166" s="284"/>
      <c r="F166" s="284"/>
      <c r="G166" s="284"/>
      <c r="H166" s="284"/>
      <c r="I166" s="284"/>
      <c r="J166" s="284"/>
      <c r="K166" s="284"/>
      <c r="L166" s="284"/>
      <c r="M166" s="284"/>
      <c r="N166" s="392"/>
      <c r="O166" s="284"/>
      <c r="P166" s="284"/>
      <c r="Q166" s="284"/>
      <c r="R166" s="392"/>
      <c r="T166" s="284"/>
      <c r="U166" s="284"/>
      <c r="V166" s="284"/>
      <c r="W166" s="284"/>
      <c r="X166" s="284"/>
      <c r="Y166" s="284"/>
      <c r="Z166" s="284"/>
      <c r="AA166" s="284"/>
      <c r="AB166" s="284"/>
      <c r="AC166" s="392"/>
      <c r="AD166" s="284"/>
      <c r="AE166" s="284"/>
      <c r="AF166" s="284"/>
      <c r="AG166" s="284"/>
      <c r="AH166" s="392"/>
      <c r="AI166" s="392"/>
      <c r="AJ166" s="284"/>
      <c r="AK166" s="392"/>
      <c r="AL166" s="284"/>
      <c r="AM166" s="392"/>
      <c r="AN166" s="392"/>
      <c r="AO166" s="284"/>
      <c r="AP166" s="284"/>
      <c r="AQ166" s="392"/>
      <c r="AR166" s="284"/>
      <c r="AS166" s="284"/>
      <c r="AT166" s="392"/>
      <c r="AU166" s="284"/>
      <c r="AV166" s="284"/>
      <c r="AW166" s="284"/>
      <c r="AX166" s="284"/>
      <c r="AY166" s="284"/>
      <c r="AZ166" s="284"/>
      <c r="BA166" s="284"/>
      <c r="BB166" s="284"/>
      <c r="BC166" s="284"/>
    </row>
    <row r="167" spans="1:55">
      <c r="D167" s="284"/>
      <c r="E167" s="284"/>
      <c r="F167" s="284"/>
      <c r="G167" s="392"/>
      <c r="H167" s="284"/>
      <c r="J167" s="284"/>
      <c r="K167" s="284"/>
      <c r="L167" s="284"/>
      <c r="M167" s="284"/>
      <c r="N167" s="284"/>
      <c r="O167" s="284"/>
      <c r="P167" s="284"/>
      <c r="Q167" s="284"/>
      <c r="R167" s="392"/>
      <c r="S167" s="284"/>
      <c r="T167" s="284"/>
      <c r="U167" s="392"/>
      <c r="V167" s="392"/>
      <c r="W167" s="284"/>
      <c r="X167" s="284"/>
      <c r="Y167" s="392"/>
      <c r="Z167" s="284"/>
      <c r="AA167" s="284"/>
      <c r="AB167" s="284"/>
      <c r="AC167" s="284"/>
      <c r="AD167" s="284"/>
      <c r="AE167" s="392"/>
      <c r="AF167" s="284"/>
      <c r="AG167" s="284"/>
      <c r="AH167" s="392"/>
      <c r="AI167" s="392"/>
      <c r="AJ167" s="284"/>
      <c r="AK167" s="284"/>
      <c r="AL167" s="392"/>
      <c r="AM167" s="392"/>
      <c r="AN167" s="284"/>
      <c r="AO167" s="284"/>
      <c r="AP167" s="284"/>
      <c r="AQ167" s="392"/>
      <c r="AR167" s="284"/>
      <c r="AS167" s="284"/>
      <c r="AT167" s="392"/>
      <c r="AU167" s="284"/>
      <c r="AV167" s="284"/>
      <c r="AW167" s="284"/>
      <c r="AX167" s="284"/>
      <c r="AY167" s="284"/>
      <c r="AZ167" s="284"/>
      <c r="BA167" s="284"/>
      <c r="BB167" s="284"/>
      <c r="BC167" s="284"/>
    </row>
    <row r="168" spans="1:55">
      <c r="C168" s="284"/>
      <c r="D168" s="284"/>
      <c r="E168" s="284"/>
      <c r="F168" s="284"/>
      <c r="G168" s="284"/>
      <c r="H168" s="284"/>
      <c r="J168" s="284"/>
      <c r="K168" s="284"/>
      <c r="L168" s="284"/>
      <c r="M168" s="284"/>
      <c r="N168" s="284"/>
      <c r="O168" s="284"/>
      <c r="P168" s="284"/>
      <c r="Q168" s="392"/>
      <c r="R168" s="284"/>
      <c r="S168" s="284"/>
      <c r="T168" s="284"/>
      <c r="U168" s="284"/>
      <c r="V168" s="392"/>
      <c r="W168" s="284"/>
      <c r="X168" s="284"/>
      <c r="Y168" s="392"/>
      <c r="Z168" s="284"/>
      <c r="AA168" s="284"/>
      <c r="AB168" s="392"/>
      <c r="AC168" s="392"/>
      <c r="AD168" s="392"/>
      <c r="AE168" s="284"/>
      <c r="AF168" s="284"/>
      <c r="AG168" s="284"/>
      <c r="AH168" s="284"/>
      <c r="AI168" s="392"/>
      <c r="AJ168" s="284"/>
      <c r="AK168" s="284"/>
      <c r="AL168" s="284"/>
      <c r="AM168" s="392"/>
      <c r="AN168" s="392"/>
      <c r="AO168" s="284"/>
      <c r="AP168" s="284"/>
      <c r="AQ168" s="392"/>
      <c r="AR168" s="284"/>
      <c r="AS168" s="284"/>
      <c r="AT168" s="284"/>
      <c r="AU168" s="284"/>
      <c r="AV168" s="284"/>
      <c r="AW168" s="284"/>
      <c r="AX168" s="284"/>
      <c r="AY168" s="284"/>
      <c r="AZ168" s="284"/>
      <c r="BA168" s="284"/>
      <c r="BB168" s="284"/>
      <c r="BC168" s="284"/>
    </row>
    <row r="169" spans="1:55">
      <c r="B169" s="284"/>
      <c r="D169" s="284"/>
      <c r="E169" s="284"/>
      <c r="F169" s="284"/>
      <c r="G169" s="392"/>
      <c r="H169" s="284"/>
      <c r="J169" s="284"/>
      <c r="K169" s="284"/>
      <c r="L169" s="284"/>
      <c r="M169" s="284"/>
      <c r="N169" s="284"/>
      <c r="O169" s="284"/>
      <c r="P169" s="284"/>
      <c r="Q169" s="284"/>
      <c r="R169" s="392"/>
      <c r="T169" s="284"/>
      <c r="U169" s="284"/>
      <c r="V169" s="392"/>
      <c r="W169" s="284"/>
      <c r="X169" s="284"/>
      <c r="Y169" s="392"/>
      <c r="Z169" s="284"/>
      <c r="AA169" s="284"/>
      <c r="AB169" s="284"/>
      <c r="AC169" s="392"/>
      <c r="AD169" s="284"/>
      <c r="AE169" s="284"/>
      <c r="AF169" s="392"/>
      <c r="AG169" s="284"/>
      <c r="AH169" s="392"/>
      <c r="AI169" s="392"/>
      <c r="AJ169" s="284"/>
      <c r="AK169" s="392"/>
      <c r="AL169" s="392"/>
      <c r="AM169" s="392"/>
      <c r="AN169" s="392"/>
      <c r="AO169" s="284"/>
      <c r="AP169" s="284"/>
      <c r="AQ169" s="392"/>
      <c r="AR169" s="284"/>
      <c r="AS169" s="284"/>
      <c r="AT169" s="284"/>
      <c r="AU169" s="392"/>
      <c r="AV169" s="392"/>
      <c r="AW169" s="392"/>
      <c r="AX169" s="392"/>
      <c r="AY169" s="392"/>
      <c r="AZ169" s="392"/>
      <c r="BA169" s="392"/>
      <c r="BB169" s="392"/>
      <c r="BC169" s="392"/>
    </row>
    <row r="170" spans="1:55">
      <c r="A170" s="284"/>
      <c r="B170" s="284"/>
      <c r="C170" s="284"/>
      <c r="E170" s="284"/>
      <c r="F170" s="284"/>
      <c r="G170" s="284"/>
      <c r="H170" s="392"/>
      <c r="J170" s="284"/>
      <c r="K170" s="392"/>
      <c r="L170" s="284"/>
      <c r="M170" s="284"/>
      <c r="N170" s="392"/>
      <c r="O170" s="284"/>
      <c r="P170" s="284"/>
      <c r="Q170" s="284"/>
      <c r="R170" s="284"/>
      <c r="T170" s="392"/>
      <c r="U170" s="284"/>
      <c r="V170" s="393"/>
      <c r="W170" s="284"/>
      <c r="X170" s="284"/>
      <c r="Y170" s="284"/>
      <c r="Z170" s="284"/>
      <c r="AA170" s="392"/>
      <c r="AB170" s="284"/>
      <c r="AC170" s="284"/>
      <c r="AD170" s="284"/>
      <c r="AE170" s="284"/>
      <c r="AF170" s="392"/>
      <c r="AG170" s="284"/>
      <c r="AH170" s="284"/>
      <c r="AI170" s="284"/>
      <c r="AJ170" s="284"/>
      <c r="AK170" s="392"/>
      <c r="AL170" s="392"/>
      <c r="AM170" s="392"/>
      <c r="AN170" s="393"/>
      <c r="AO170" s="392"/>
      <c r="AP170" s="284"/>
      <c r="AQ170" s="392"/>
      <c r="AR170" s="284"/>
      <c r="AS170" s="284"/>
      <c r="AT170" s="284"/>
      <c r="AU170" s="392"/>
      <c r="AV170" s="392"/>
      <c r="AW170" s="392"/>
      <c r="AX170" s="392"/>
      <c r="AY170" s="392"/>
      <c r="AZ170" s="392"/>
      <c r="BA170" s="392"/>
      <c r="BB170" s="392"/>
      <c r="BC170" s="392"/>
    </row>
    <row r="171" spans="1:55">
      <c r="C171" s="284"/>
      <c r="E171" s="284"/>
      <c r="F171" s="284"/>
      <c r="G171" s="284"/>
      <c r="H171" s="284"/>
      <c r="J171" s="284"/>
      <c r="K171" s="284"/>
      <c r="L171" s="284"/>
      <c r="M171" s="284"/>
      <c r="N171" s="392"/>
      <c r="O171" s="392"/>
      <c r="P171" s="284"/>
      <c r="Q171" s="284"/>
      <c r="R171" s="284"/>
      <c r="T171" s="392"/>
      <c r="U171" s="284"/>
      <c r="V171" s="392"/>
      <c r="W171" s="284"/>
      <c r="X171" s="284"/>
      <c r="Y171" s="284"/>
      <c r="Z171" s="284"/>
      <c r="AA171" s="392"/>
      <c r="AB171" s="392"/>
      <c r="AC171" s="392"/>
      <c r="AD171" s="284"/>
      <c r="AE171" s="284"/>
      <c r="AF171" s="284"/>
      <c r="AG171" s="284"/>
      <c r="AH171" s="392"/>
      <c r="AI171" s="392"/>
      <c r="AJ171" s="284"/>
      <c r="AK171" s="392"/>
      <c r="AL171" s="284"/>
      <c r="AM171" s="392"/>
      <c r="AN171" s="392"/>
      <c r="AO171" s="392"/>
      <c r="AP171" s="284"/>
      <c r="AQ171" s="284"/>
      <c r="AR171" s="284"/>
      <c r="AS171" s="284"/>
      <c r="AT171" s="284"/>
      <c r="AU171" s="284"/>
      <c r="AV171" s="284"/>
      <c r="AW171" s="284"/>
      <c r="AX171" s="284"/>
      <c r="AY171" s="284"/>
      <c r="AZ171" s="284"/>
      <c r="BA171" s="284"/>
      <c r="BB171" s="284"/>
      <c r="BC171" s="284"/>
    </row>
    <row r="172" spans="1:55">
      <c r="D172" s="284"/>
      <c r="E172" s="392"/>
      <c r="F172" s="284"/>
      <c r="G172" s="284"/>
      <c r="H172" s="284"/>
      <c r="J172" s="284"/>
      <c r="K172" s="284"/>
      <c r="L172" s="284"/>
      <c r="M172" s="284"/>
      <c r="N172" s="284"/>
      <c r="O172" s="284"/>
      <c r="P172" s="284"/>
      <c r="Q172" s="284"/>
      <c r="R172" s="284"/>
      <c r="T172" s="284"/>
      <c r="U172" s="284"/>
      <c r="V172" s="392"/>
      <c r="W172" s="284"/>
      <c r="X172" s="284"/>
      <c r="Y172" s="392"/>
      <c r="Z172" s="392"/>
      <c r="AA172" s="284"/>
      <c r="AB172" s="284"/>
      <c r="AC172" s="392"/>
      <c r="AD172" s="284"/>
      <c r="AE172" s="284"/>
      <c r="AF172" s="284"/>
      <c r="AG172" s="284"/>
      <c r="AH172" s="284"/>
      <c r="AI172" s="392"/>
      <c r="AJ172" s="284"/>
      <c r="AK172" s="392"/>
      <c r="AL172" s="284"/>
      <c r="AM172" s="284"/>
      <c r="AN172" s="392"/>
      <c r="AO172" s="392"/>
      <c r="AP172" s="284"/>
      <c r="AQ172" s="392"/>
      <c r="AR172" s="392"/>
      <c r="AS172" s="392"/>
      <c r="AT172" s="392"/>
      <c r="AU172" s="392"/>
      <c r="AV172" s="392"/>
      <c r="AW172" s="392"/>
      <c r="AX172" s="392"/>
      <c r="AY172" s="392"/>
      <c r="AZ172" s="392"/>
      <c r="BA172" s="392"/>
      <c r="BB172" s="392"/>
      <c r="BC172" s="392"/>
    </row>
    <row r="173" spans="1:55">
      <c r="D173" s="284"/>
      <c r="E173" s="284"/>
      <c r="F173" s="284"/>
      <c r="G173" s="284"/>
      <c r="H173" s="284"/>
      <c r="J173" s="284"/>
      <c r="K173" s="284"/>
      <c r="L173" s="392"/>
      <c r="M173" s="284"/>
      <c r="N173" s="284"/>
      <c r="O173" s="284"/>
      <c r="P173" s="284"/>
      <c r="Q173" s="392"/>
      <c r="R173" s="284"/>
      <c r="T173" s="284"/>
      <c r="U173" s="284"/>
      <c r="V173" s="284"/>
      <c r="W173" s="284"/>
      <c r="X173" s="284"/>
      <c r="Y173" s="392"/>
      <c r="Z173" s="284"/>
      <c r="AA173" s="284"/>
      <c r="AB173" s="392"/>
      <c r="AC173" s="392"/>
      <c r="AD173" s="284"/>
      <c r="AE173" s="392"/>
      <c r="AF173" s="392"/>
      <c r="AG173" s="284"/>
      <c r="AH173" s="284"/>
      <c r="AI173" s="392"/>
      <c r="AJ173" s="284"/>
      <c r="AK173" s="284"/>
      <c r="AL173" s="392"/>
      <c r="AM173" s="392"/>
      <c r="AN173" s="392"/>
      <c r="AO173" s="392"/>
      <c r="AP173" s="284"/>
      <c r="AQ173" s="392"/>
      <c r="AR173" s="284"/>
      <c r="AS173" s="284"/>
      <c r="AT173" s="284"/>
      <c r="AU173" s="284"/>
      <c r="AV173" s="284"/>
      <c r="AW173" s="284"/>
      <c r="AX173" s="284"/>
      <c r="AY173" s="284"/>
      <c r="AZ173" s="284"/>
      <c r="BA173" s="284"/>
      <c r="BB173" s="284"/>
      <c r="BC173" s="284"/>
    </row>
    <row r="174" spans="1:55">
      <c r="B174" s="393"/>
      <c r="C174" s="284"/>
      <c r="D174" s="284"/>
      <c r="E174" s="284"/>
      <c r="F174" s="284"/>
      <c r="G174" s="284"/>
      <c r="H174" s="284"/>
      <c r="J174" s="284"/>
      <c r="K174" s="284"/>
      <c r="L174" s="284"/>
      <c r="M174" s="284"/>
      <c r="N174" s="284"/>
      <c r="O174" s="284"/>
      <c r="P174" s="284"/>
      <c r="Q174" s="284"/>
      <c r="R174" s="284"/>
      <c r="S174" s="284"/>
      <c r="T174" s="284"/>
      <c r="U174" s="284"/>
      <c r="V174" s="284"/>
      <c r="W174" s="284"/>
      <c r="X174" s="284"/>
      <c r="Y174" s="284"/>
      <c r="Z174" s="284"/>
      <c r="AA174" s="284"/>
      <c r="AB174" s="392"/>
      <c r="AC174" s="284"/>
      <c r="AD174" s="392"/>
      <c r="AE174" s="284"/>
      <c r="AF174" s="392"/>
      <c r="AG174" s="284"/>
      <c r="AH174" s="284"/>
      <c r="AI174" s="284"/>
      <c r="AJ174" s="284"/>
      <c r="AK174" s="284"/>
      <c r="AL174" s="392"/>
      <c r="AM174" s="392"/>
      <c r="AN174" s="392"/>
      <c r="AO174" s="284"/>
      <c r="AP174" s="392"/>
      <c r="AQ174" s="284"/>
      <c r="AR174" s="392"/>
      <c r="AS174" s="392"/>
      <c r="AT174" s="392"/>
      <c r="AU174" s="392"/>
      <c r="AV174" s="392"/>
      <c r="AW174" s="392"/>
      <c r="AX174" s="392"/>
      <c r="AY174" s="392"/>
      <c r="AZ174" s="392"/>
      <c r="BA174" s="392"/>
      <c r="BB174" s="392"/>
      <c r="BC174" s="392"/>
    </row>
    <row r="175" spans="1:55">
      <c r="B175" s="284"/>
      <c r="C175" s="284"/>
      <c r="E175" s="284"/>
      <c r="F175" s="284"/>
      <c r="G175" s="284"/>
      <c r="H175" s="284"/>
      <c r="J175" s="284"/>
      <c r="K175" s="284"/>
      <c r="L175" s="284"/>
      <c r="M175" s="284"/>
      <c r="N175" s="284"/>
      <c r="O175" s="284"/>
      <c r="P175" s="392"/>
      <c r="Q175" s="392"/>
      <c r="R175" s="284"/>
      <c r="T175" s="392"/>
      <c r="U175" s="284"/>
      <c r="V175" s="284"/>
      <c r="W175" s="284"/>
      <c r="X175" s="284"/>
      <c r="Y175" s="284"/>
      <c r="Z175" s="284"/>
      <c r="AA175" s="392"/>
      <c r="AB175" s="284"/>
      <c r="AC175" s="284"/>
      <c r="AD175" s="284"/>
      <c r="AE175" s="392"/>
      <c r="AF175" s="284"/>
      <c r="AG175" s="284"/>
      <c r="AH175" s="392"/>
      <c r="AI175" s="284"/>
      <c r="AJ175" s="284"/>
      <c r="AK175" s="392"/>
      <c r="AL175" s="284"/>
      <c r="AM175" s="284"/>
      <c r="AN175" s="284"/>
      <c r="AO175" s="392"/>
      <c r="AP175" s="284"/>
      <c r="AQ175" s="392"/>
      <c r="AR175" s="284"/>
      <c r="AS175" s="284"/>
      <c r="AT175" s="392"/>
      <c r="AU175" s="392"/>
      <c r="AV175" s="392"/>
      <c r="AW175" s="392"/>
      <c r="AX175" s="392"/>
      <c r="AY175" s="392"/>
      <c r="AZ175" s="392"/>
      <c r="BA175" s="392"/>
      <c r="BB175" s="392"/>
      <c r="BC175" s="392"/>
    </row>
    <row r="176" spans="1:55">
      <c r="A176" s="284"/>
      <c r="B176" s="284"/>
      <c r="C176" s="284"/>
      <c r="D176" s="284"/>
      <c r="E176" s="284"/>
      <c r="F176" s="284"/>
      <c r="G176" s="284"/>
      <c r="H176" s="284"/>
      <c r="I176" s="284"/>
      <c r="J176" s="284"/>
      <c r="K176" s="284"/>
      <c r="L176" s="284"/>
      <c r="M176" s="284"/>
      <c r="N176" s="284"/>
      <c r="O176" s="284"/>
      <c r="P176" s="392"/>
      <c r="Q176" s="284"/>
      <c r="R176" s="284"/>
      <c r="T176" s="392"/>
      <c r="U176" s="284"/>
      <c r="V176" s="284"/>
      <c r="W176" s="284"/>
      <c r="X176" s="284"/>
      <c r="Y176" s="284"/>
      <c r="Z176" s="284"/>
      <c r="AA176" s="284"/>
      <c r="AB176" s="392"/>
      <c r="AC176" s="392"/>
      <c r="AD176" s="392"/>
      <c r="AE176" s="284"/>
      <c r="AF176" s="284"/>
      <c r="AG176" s="392"/>
      <c r="AH176" s="284"/>
      <c r="AI176" s="284"/>
      <c r="AJ176" s="284"/>
      <c r="AK176" s="392"/>
      <c r="AL176" s="284"/>
      <c r="AM176" s="392"/>
      <c r="AN176" s="392"/>
      <c r="AO176" s="284"/>
      <c r="AP176" s="392"/>
      <c r="AQ176" s="392"/>
      <c r="AR176" s="392"/>
      <c r="AS176" s="392"/>
      <c r="AT176" s="392"/>
      <c r="AU176" s="392"/>
      <c r="AV176" s="392"/>
      <c r="AW176" s="392"/>
      <c r="AX176" s="392"/>
      <c r="AY176" s="392"/>
      <c r="AZ176" s="392"/>
      <c r="BA176" s="392"/>
      <c r="BB176" s="392"/>
      <c r="BC176" s="392"/>
    </row>
    <row r="177" spans="1:55">
      <c r="A177" s="284"/>
      <c r="B177" s="284"/>
      <c r="C177" s="284"/>
      <c r="E177" s="284"/>
      <c r="F177" s="284"/>
      <c r="G177" s="284"/>
      <c r="H177" s="284"/>
      <c r="J177" s="284"/>
      <c r="K177" s="284"/>
      <c r="L177" s="284"/>
      <c r="M177" s="284"/>
      <c r="N177" s="392"/>
      <c r="O177" s="284"/>
      <c r="P177" s="284"/>
      <c r="Q177" s="392"/>
      <c r="R177" s="284"/>
      <c r="S177" s="284"/>
      <c r="T177" s="284"/>
      <c r="U177" s="284"/>
      <c r="V177" s="392"/>
      <c r="W177" s="392"/>
      <c r="X177" s="284"/>
      <c r="Y177" s="284"/>
      <c r="Z177" s="284"/>
      <c r="AA177" s="284"/>
      <c r="AB177" s="392"/>
      <c r="AC177" s="284"/>
      <c r="AD177" s="392"/>
      <c r="AE177" s="284"/>
      <c r="AF177" s="392"/>
      <c r="AG177" s="284"/>
      <c r="AH177" s="284"/>
      <c r="AI177" s="284"/>
      <c r="AJ177" s="284"/>
      <c r="AK177" s="392"/>
      <c r="AL177" s="284"/>
      <c r="AM177" s="284"/>
      <c r="AN177" s="392"/>
      <c r="AO177" s="392"/>
      <c r="AP177" s="284"/>
      <c r="AQ177" s="284"/>
      <c r="AR177" s="392"/>
      <c r="AS177" s="392"/>
      <c r="AT177" s="392"/>
      <c r="AU177" s="392"/>
      <c r="AV177" s="392"/>
      <c r="AW177" s="392"/>
      <c r="AX177" s="392"/>
      <c r="AY177" s="392"/>
      <c r="AZ177" s="392"/>
      <c r="BA177" s="392"/>
      <c r="BB177" s="392"/>
      <c r="BC177" s="392"/>
    </row>
    <row r="178" spans="1:55">
      <c r="A178" s="284"/>
      <c r="D178" s="392"/>
      <c r="E178" s="284"/>
      <c r="F178" s="284"/>
      <c r="G178" s="284"/>
      <c r="H178" s="284"/>
      <c r="J178" s="284"/>
      <c r="K178" s="284"/>
      <c r="L178" s="284"/>
      <c r="M178" s="392"/>
      <c r="N178" s="284"/>
      <c r="O178" s="284"/>
      <c r="P178" s="392"/>
      <c r="Q178" s="284"/>
      <c r="R178" s="284"/>
      <c r="T178" s="284"/>
      <c r="U178" s="392"/>
      <c r="V178" s="284"/>
      <c r="W178" s="284"/>
      <c r="X178" s="284"/>
      <c r="Y178" s="284"/>
      <c r="Z178" s="284"/>
      <c r="AA178" s="284"/>
      <c r="AB178" s="284"/>
      <c r="AC178" s="284"/>
      <c r="AD178" s="392"/>
      <c r="AE178" s="284"/>
      <c r="AF178" s="392"/>
      <c r="AG178" s="392"/>
      <c r="AH178" s="284"/>
      <c r="AI178" s="284"/>
      <c r="AJ178" s="284"/>
      <c r="AK178" s="284"/>
      <c r="AL178" s="284"/>
      <c r="AM178" s="392"/>
      <c r="AN178" s="392"/>
      <c r="AO178" s="392"/>
      <c r="AP178" s="284"/>
      <c r="AQ178" s="392"/>
      <c r="AR178" s="284"/>
      <c r="AS178" s="284"/>
      <c r="AT178" s="392"/>
      <c r="AU178" s="392"/>
      <c r="AV178" s="392"/>
      <c r="AW178" s="392"/>
      <c r="AX178" s="392"/>
      <c r="AY178" s="392"/>
      <c r="AZ178" s="392"/>
      <c r="BA178" s="392"/>
      <c r="BB178" s="392"/>
      <c r="BC178" s="392"/>
    </row>
    <row r="179" spans="1:55">
      <c r="B179" s="284"/>
      <c r="D179" s="284"/>
      <c r="E179" s="284"/>
      <c r="F179" s="284"/>
      <c r="G179" s="284"/>
      <c r="H179" s="284"/>
      <c r="I179" s="284"/>
      <c r="J179" s="284"/>
      <c r="K179" s="284"/>
      <c r="L179" s="284"/>
      <c r="M179" s="392"/>
      <c r="N179" s="284"/>
      <c r="O179" s="284"/>
      <c r="P179" s="284"/>
      <c r="Q179" s="284"/>
      <c r="R179" s="284"/>
      <c r="S179" s="284"/>
      <c r="T179" s="284"/>
      <c r="U179" s="284"/>
      <c r="V179" s="284"/>
      <c r="W179" s="284"/>
      <c r="X179" s="284"/>
      <c r="Y179" s="284"/>
      <c r="Z179" s="392"/>
      <c r="AA179" s="284"/>
      <c r="AB179" s="284"/>
      <c r="AC179" s="392"/>
      <c r="AD179" s="284"/>
      <c r="AE179" s="284"/>
      <c r="AF179" s="392"/>
      <c r="AG179" s="284"/>
      <c r="AH179" s="392"/>
      <c r="AI179" s="392"/>
      <c r="AJ179" s="284"/>
      <c r="AK179" s="392"/>
      <c r="AL179" s="284"/>
      <c r="AM179" s="284"/>
      <c r="AN179" s="392"/>
      <c r="AO179" s="284"/>
      <c r="AP179" s="284"/>
      <c r="AQ179" s="284"/>
      <c r="AR179" s="284"/>
      <c r="AS179" s="284"/>
      <c r="AT179" s="392"/>
      <c r="AU179" s="284"/>
      <c r="AV179" s="284"/>
      <c r="AW179" s="284"/>
      <c r="AX179" s="284"/>
      <c r="AY179" s="284"/>
      <c r="AZ179" s="284"/>
      <c r="BA179" s="284"/>
      <c r="BB179" s="284"/>
      <c r="BC179" s="284"/>
    </row>
    <row r="180" spans="1:55">
      <c r="A180" s="284"/>
      <c r="B180" s="284"/>
      <c r="C180" s="284"/>
      <c r="D180" s="284"/>
      <c r="E180" s="284"/>
      <c r="F180" s="284"/>
      <c r="G180" s="284"/>
      <c r="H180" s="284"/>
      <c r="J180" s="284"/>
      <c r="K180" s="284"/>
      <c r="L180" s="284"/>
      <c r="M180" s="284"/>
      <c r="N180" s="284"/>
      <c r="O180" s="284"/>
      <c r="P180" s="392"/>
      <c r="Q180" s="284"/>
      <c r="R180" s="284"/>
      <c r="S180" s="284"/>
      <c r="T180" s="284"/>
      <c r="U180" s="392"/>
      <c r="V180" s="284"/>
      <c r="W180" s="284"/>
      <c r="X180" s="284"/>
      <c r="Y180" s="284"/>
      <c r="Z180" s="284"/>
      <c r="AA180" s="284"/>
      <c r="AB180" s="284"/>
      <c r="AC180" s="284"/>
      <c r="AD180" s="284"/>
      <c r="AE180" s="284"/>
      <c r="AF180" s="284"/>
      <c r="AG180" s="284"/>
      <c r="AH180" s="392"/>
      <c r="AI180" s="284"/>
      <c r="AJ180" s="284"/>
      <c r="AK180" s="284"/>
      <c r="AL180" s="392"/>
      <c r="AM180" s="392"/>
      <c r="AN180" s="284"/>
      <c r="AO180" s="284"/>
      <c r="AP180" s="284"/>
      <c r="AQ180" s="392"/>
      <c r="AR180" s="392"/>
      <c r="AS180" s="392"/>
      <c r="AT180" s="392"/>
      <c r="AU180" s="392"/>
      <c r="AV180" s="392"/>
      <c r="AW180" s="392"/>
      <c r="AX180" s="392"/>
      <c r="AY180" s="392"/>
      <c r="AZ180" s="392"/>
      <c r="BA180" s="392"/>
      <c r="BB180" s="392"/>
      <c r="BC180" s="392"/>
    </row>
    <row r="181" spans="1:55">
      <c r="B181" s="284"/>
      <c r="C181" s="284"/>
      <c r="D181" s="284"/>
      <c r="G181" s="392"/>
      <c r="H181" s="284"/>
      <c r="J181" s="392"/>
      <c r="K181" s="284"/>
      <c r="L181" s="392"/>
      <c r="M181" s="284"/>
      <c r="N181" s="392"/>
      <c r="O181" s="392"/>
      <c r="P181" s="284"/>
      <c r="Q181" s="284"/>
      <c r="R181" s="284"/>
      <c r="T181" s="392"/>
      <c r="U181" s="284"/>
      <c r="V181" s="284"/>
      <c r="W181" s="284"/>
      <c r="X181" s="284"/>
      <c r="Y181" s="392"/>
      <c r="Z181" s="284"/>
      <c r="AA181" s="284"/>
      <c r="AB181" s="392"/>
      <c r="AC181" s="392"/>
      <c r="AD181" s="284"/>
      <c r="AE181" s="284"/>
      <c r="AF181" s="392"/>
      <c r="AG181" s="284"/>
      <c r="AH181" s="392"/>
      <c r="AI181" s="284"/>
      <c r="AJ181" s="284"/>
      <c r="AK181" s="392"/>
      <c r="AL181" s="284"/>
      <c r="AM181" s="284"/>
      <c r="AN181" s="392"/>
      <c r="AO181" s="392"/>
      <c r="AP181" s="284"/>
      <c r="AQ181" s="392"/>
      <c r="AR181" s="284"/>
      <c r="AS181" s="284"/>
      <c r="AT181" s="392"/>
      <c r="AU181" s="284"/>
      <c r="AV181" s="284"/>
      <c r="AW181" s="284"/>
      <c r="AX181" s="284"/>
      <c r="AY181" s="284"/>
      <c r="AZ181" s="284"/>
      <c r="BA181" s="284"/>
      <c r="BB181" s="284"/>
      <c r="BC181" s="284"/>
    </row>
    <row r="182" spans="1:55">
      <c r="A182" s="284"/>
      <c r="C182" s="284"/>
      <c r="D182" s="284"/>
      <c r="E182" s="284"/>
      <c r="F182" s="284"/>
      <c r="G182" s="284"/>
      <c r="H182" s="392"/>
      <c r="J182" s="392"/>
      <c r="K182" s="284"/>
      <c r="L182" s="392"/>
      <c r="M182" s="284"/>
      <c r="N182" s="284"/>
      <c r="O182" s="392"/>
      <c r="P182" s="284"/>
      <c r="Q182" s="284"/>
      <c r="R182" s="284"/>
      <c r="T182" s="392"/>
      <c r="U182" s="284"/>
      <c r="V182" s="284"/>
      <c r="W182" s="284"/>
      <c r="X182" s="284"/>
      <c r="Y182" s="284"/>
      <c r="Z182" s="284"/>
      <c r="AA182" s="284"/>
      <c r="AB182" s="284"/>
      <c r="AC182" s="284"/>
      <c r="AD182" s="392"/>
      <c r="AE182" s="392"/>
      <c r="AF182" s="284"/>
      <c r="AG182" s="284"/>
      <c r="AH182" s="392"/>
      <c r="AI182" s="284"/>
      <c r="AJ182" s="284"/>
      <c r="AK182" s="392"/>
      <c r="AL182" s="392"/>
      <c r="AM182" s="392"/>
      <c r="AN182" s="284"/>
      <c r="AO182" s="284"/>
      <c r="AP182" s="284"/>
      <c r="AQ182" s="392"/>
      <c r="AR182" s="284"/>
      <c r="AS182" s="284"/>
      <c r="AT182" s="392"/>
      <c r="AU182" s="284"/>
      <c r="AV182" s="284"/>
      <c r="AW182" s="284"/>
      <c r="AX182" s="284"/>
      <c r="AY182" s="284"/>
      <c r="AZ182" s="284"/>
      <c r="BA182" s="284"/>
      <c r="BB182" s="284"/>
      <c r="BC182" s="284"/>
    </row>
    <row r="183" spans="1:55">
      <c r="B183" s="284"/>
      <c r="D183" s="284"/>
      <c r="E183" s="284"/>
      <c r="F183" s="284"/>
      <c r="G183" s="284"/>
      <c r="H183" s="284"/>
      <c r="I183" s="284"/>
      <c r="J183" s="284"/>
      <c r="K183" s="284"/>
      <c r="L183" s="284"/>
      <c r="M183" s="284"/>
      <c r="N183" s="392"/>
      <c r="O183" s="284"/>
      <c r="P183" s="392"/>
      <c r="Q183" s="284"/>
      <c r="R183" s="284"/>
      <c r="T183" s="284"/>
      <c r="U183" s="284"/>
      <c r="V183" s="392"/>
      <c r="W183" s="284"/>
      <c r="X183" s="284"/>
      <c r="Y183" s="284"/>
      <c r="Z183" s="392"/>
      <c r="AA183" s="284"/>
      <c r="AB183" s="392"/>
      <c r="AC183" s="284"/>
      <c r="AD183" s="392"/>
      <c r="AE183" s="284"/>
      <c r="AF183" s="284"/>
      <c r="AG183" s="284"/>
      <c r="AH183" s="284"/>
      <c r="AI183" s="284"/>
      <c r="AJ183" s="284"/>
      <c r="AK183" s="392"/>
      <c r="AL183" s="392"/>
      <c r="AM183" s="392"/>
      <c r="AN183" s="392"/>
      <c r="AO183" s="284"/>
      <c r="AP183" s="284"/>
      <c r="AQ183" s="392"/>
      <c r="AR183" s="284"/>
      <c r="AS183" s="284"/>
      <c r="AT183" s="284"/>
      <c r="AU183" s="284"/>
      <c r="AV183" s="284"/>
      <c r="AW183" s="284"/>
      <c r="AX183" s="284"/>
      <c r="AY183" s="284"/>
      <c r="AZ183" s="284"/>
      <c r="BA183" s="284"/>
      <c r="BB183" s="284"/>
      <c r="BC183" s="284"/>
    </row>
    <row r="184" spans="1:55">
      <c r="A184" s="284"/>
      <c r="D184" s="284"/>
      <c r="E184" s="284"/>
      <c r="F184" s="284"/>
      <c r="G184" s="284"/>
      <c r="H184" s="284"/>
      <c r="I184" s="284"/>
      <c r="J184" s="284"/>
      <c r="K184" s="284"/>
      <c r="L184" s="392"/>
      <c r="M184" s="284"/>
      <c r="N184" s="284"/>
      <c r="O184" s="284"/>
      <c r="P184" s="392"/>
      <c r="Q184" s="392"/>
      <c r="R184" s="284"/>
      <c r="T184" s="284"/>
      <c r="U184" s="284"/>
      <c r="V184" s="284"/>
      <c r="W184" s="284"/>
      <c r="X184" s="284"/>
      <c r="Y184" s="392"/>
      <c r="Z184" s="284"/>
      <c r="AA184" s="284"/>
      <c r="AB184" s="284"/>
      <c r="AC184" s="392"/>
      <c r="AD184" s="284"/>
      <c r="AE184" s="284"/>
      <c r="AF184" s="284"/>
      <c r="AG184" s="284"/>
      <c r="AH184" s="284"/>
      <c r="AI184" s="284"/>
      <c r="AJ184" s="284"/>
      <c r="AK184" s="284"/>
      <c r="AL184" s="392"/>
      <c r="AM184" s="284"/>
      <c r="AN184" s="284"/>
      <c r="AO184" s="284"/>
      <c r="AP184" s="392"/>
      <c r="AQ184" s="284"/>
      <c r="AR184" s="284"/>
      <c r="AS184" s="284"/>
      <c r="AT184" s="392"/>
      <c r="AU184" s="284"/>
      <c r="AV184" s="284"/>
      <c r="AW184" s="284"/>
      <c r="AX184" s="284"/>
      <c r="AY184" s="284"/>
      <c r="AZ184" s="284"/>
      <c r="BA184" s="284"/>
      <c r="BB184" s="284"/>
      <c r="BC184" s="284"/>
    </row>
    <row r="185" spans="1:55">
      <c r="A185" s="284"/>
      <c r="B185" s="284"/>
      <c r="D185" s="284"/>
      <c r="F185" s="284"/>
      <c r="G185" s="284"/>
      <c r="H185" s="284"/>
      <c r="J185" s="284"/>
      <c r="K185" s="284"/>
      <c r="L185" s="284"/>
      <c r="M185" s="284"/>
      <c r="N185" s="284"/>
      <c r="O185" s="284"/>
      <c r="P185" s="392"/>
      <c r="R185" s="284"/>
      <c r="S185" s="284"/>
      <c r="T185" s="392"/>
      <c r="U185" s="284"/>
      <c r="V185" s="284"/>
      <c r="W185" s="284"/>
      <c r="X185" s="284"/>
      <c r="Y185" s="284"/>
      <c r="Z185" s="392"/>
      <c r="AA185" s="392"/>
      <c r="AB185" s="284"/>
      <c r="AC185" s="284"/>
      <c r="AD185" s="284"/>
      <c r="AE185" s="284"/>
      <c r="AF185" s="284"/>
      <c r="AG185" s="284"/>
      <c r="AH185" s="284"/>
      <c r="AI185" s="392"/>
      <c r="AJ185" s="284"/>
      <c r="AK185" s="392"/>
      <c r="AL185" s="284"/>
      <c r="AM185" s="284"/>
      <c r="AN185" s="392"/>
      <c r="AO185" s="392"/>
      <c r="AP185" s="284"/>
      <c r="AQ185" s="284"/>
      <c r="AR185" s="284"/>
      <c r="AS185" s="284"/>
      <c r="AT185" s="392"/>
      <c r="AU185" s="284"/>
      <c r="AV185" s="284"/>
      <c r="AW185" s="284"/>
      <c r="AX185" s="284"/>
      <c r="AY185" s="284"/>
      <c r="AZ185" s="284"/>
      <c r="BA185" s="284"/>
      <c r="BB185" s="284"/>
      <c r="BC185" s="284"/>
    </row>
    <row r="186" spans="1:55">
      <c r="C186" s="284"/>
      <c r="D186" s="392"/>
      <c r="E186" s="284"/>
      <c r="F186" s="284"/>
      <c r="G186" s="284"/>
      <c r="H186" s="284"/>
      <c r="I186" s="284"/>
      <c r="J186" s="284"/>
      <c r="K186" s="284"/>
      <c r="L186" s="284"/>
      <c r="M186" s="284"/>
      <c r="N186" s="392"/>
      <c r="O186" s="284"/>
      <c r="P186" s="392"/>
      <c r="Q186" s="284"/>
      <c r="R186" s="284"/>
      <c r="T186" s="284"/>
      <c r="U186" s="284"/>
      <c r="V186" s="284"/>
      <c r="W186" s="284"/>
      <c r="X186" s="284"/>
      <c r="Y186" s="284"/>
      <c r="Z186" s="284"/>
      <c r="AA186" s="284"/>
      <c r="AB186" s="284"/>
      <c r="AC186" s="392"/>
      <c r="AD186" s="284"/>
      <c r="AE186" s="284"/>
      <c r="AF186" s="392"/>
      <c r="AG186" s="284"/>
      <c r="AH186" s="284"/>
      <c r="AI186" s="392"/>
      <c r="AJ186" s="284"/>
      <c r="AK186" s="284"/>
      <c r="AL186" s="284"/>
      <c r="AM186" s="392"/>
      <c r="AN186" s="284"/>
      <c r="AO186" s="284"/>
      <c r="AP186" s="392"/>
      <c r="AQ186" s="392"/>
      <c r="AR186" s="392"/>
      <c r="AS186" s="392"/>
      <c r="AT186" s="392"/>
      <c r="AU186" s="392"/>
      <c r="AV186" s="392"/>
      <c r="AW186" s="392"/>
      <c r="AX186" s="392"/>
      <c r="AY186" s="392"/>
      <c r="AZ186" s="392"/>
      <c r="BA186" s="392"/>
      <c r="BB186" s="392"/>
      <c r="BC186" s="392"/>
    </row>
    <row r="187" spans="1:55">
      <c r="B187" s="284"/>
      <c r="E187" s="284"/>
      <c r="F187" s="284"/>
      <c r="G187" s="284"/>
      <c r="H187" s="284"/>
      <c r="J187" s="284"/>
      <c r="K187" s="284"/>
      <c r="L187" s="284"/>
      <c r="M187" s="284"/>
      <c r="N187" s="392"/>
      <c r="O187" s="284"/>
      <c r="P187" s="392"/>
      <c r="Q187" s="392"/>
      <c r="R187" s="284"/>
      <c r="S187" s="284"/>
      <c r="T187" s="392"/>
      <c r="U187" s="284"/>
      <c r="V187" s="284"/>
      <c r="W187" s="284"/>
      <c r="X187" s="284"/>
      <c r="Y187" s="284"/>
      <c r="Z187" s="284"/>
      <c r="AA187" s="392"/>
      <c r="AB187" s="284"/>
      <c r="AC187" s="392"/>
      <c r="AD187" s="284"/>
      <c r="AE187" s="284"/>
      <c r="AF187" s="284"/>
      <c r="AG187" s="284"/>
      <c r="AH187" s="284"/>
      <c r="AI187" s="392"/>
      <c r="AJ187" s="284"/>
      <c r="AK187" s="284"/>
      <c r="AL187" s="392"/>
      <c r="AM187" s="392"/>
      <c r="AN187" s="392"/>
      <c r="AO187" s="392"/>
      <c r="AP187" s="284"/>
      <c r="AQ187" s="284"/>
      <c r="AR187" s="284"/>
      <c r="AS187" s="284"/>
      <c r="AT187" s="392"/>
      <c r="AU187" s="392"/>
      <c r="AV187" s="392"/>
      <c r="AW187" s="392"/>
      <c r="AX187" s="392"/>
      <c r="AY187" s="392"/>
      <c r="AZ187" s="392"/>
      <c r="BA187" s="392"/>
      <c r="BB187" s="392"/>
      <c r="BC187" s="392"/>
    </row>
    <row r="188" spans="1:55">
      <c r="A188" s="284"/>
      <c r="B188" s="284"/>
      <c r="E188" s="284"/>
      <c r="F188" s="284"/>
      <c r="G188" s="284"/>
      <c r="H188" s="284"/>
      <c r="I188" s="284"/>
      <c r="J188" s="284"/>
      <c r="K188" s="284"/>
      <c r="L188" s="284"/>
      <c r="M188" s="284"/>
      <c r="N188" s="284"/>
      <c r="O188" s="284"/>
      <c r="P188" s="392"/>
      <c r="Q188" s="284"/>
      <c r="R188" s="284"/>
      <c r="S188" s="284"/>
      <c r="T188" s="392"/>
      <c r="U188" s="284"/>
      <c r="V188" s="284"/>
      <c r="W188" s="284"/>
      <c r="X188" s="284"/>
      <c r="Y188" s="284"/>
      <c r="Z188" s="284"/>
      <c r="AA188" s="392"/>
      <c r="AB188" s="284"/>
      <c r="AC188" s="284"/>
      <c r="AD188" s="284"/>
      <c r="AE188" s="284"/>
      <c r="AF188" s="284"/>
      <c r="AG188" s="284"/>
      <c r="AH188" s="284"/>
      <c r="AI188" s="284"/>
      <c r="AK188" s="392"/>
      <c r="AL188" s="284"/>
      <c r="AM188" s="284"/>
      <c r="AN188" s="392"/>
      <c r="AO188" s="284"/>
      <c r="AP188" s="392"/>
      <c r="AQ188" s="392"/>
      <c r="AR188" s="284"/>
      <c r="AS188" s="284"/>
      <c r="AT188" s="284"/>
      <c r="AU188" s="284"/>
      <c r="AV188" s="284"/>
      <c r="AW188" s="284"/>
      <c r="AX188" s="284"/>
      <c r="AY188" s="284"/>
      <c r="AZ188" s="284"/>
      <c r="BA188" s="284"/>
      <c r="BB188" s="284"/>
      <c r="BC188" s="284"/>
    </row>
    <row r="189" spans="1:55">
      <c r="A189" s="284"/>
      <c r="D189" s="284"/>
      <c r="E189" s="284"/>
      <c r="F189" s="284"/>
      <c r="G189" s="284"/>
      <c r="H189" s="392"/>
      <c r="J189" s="284"/>
      <c r="K189" s="284"/>
      <c r="L189" s="392"/>
      <c r="M189" s="284"/>
      <c r="N189" s="284"/>
      <c r="O189" s="284"/>
      <c r="P189" s="284"/>
      <c r="Q189" s="392"/>
      <c r="R189" s="284"/>
      <c r="S189" s="284"/>
      <c r="T189" s="392"/>
      <c r="U189" s="284"/>
      <c r="V189" s="284"/>
      <c r="W189" s="392"/>
      <c r="X189" s="284"/>
      <c r="Y189" s="284"/>
      <c r="Z189" s="284"/>
      <c r="AA189" s="284"/>
      <c r="AB189" s="392"/>
      <c r="AC189" s="284"/>
      <c r="AD189" s="392"/>
      <c r="AE189" s="392"/>
      <c r="AF189" s="392"/>
      <c r="AG189" s="392"/>
      <c r="AH189" s="392"/>
      <c r="AI189" s="284"/>
      <c r="AJ189" s="284"/>
      <c r="AK189" s="284"/>
      <c r="AL189" s="284"/>
      <c r="AM189" s="392"/>
      <c r="AN189" s="284"/>
      <c r="AO189" s="392"/>
      <c r="AP189" s="284"/>
      <c r="AQ189" s="284"/>
      <c r="AR189" s="284"/>
      <c r="AS189" s="284"/>
      <c r="AT189" s="284"/>
      <c r="AU189" s="284"/>
      <c r="AV189" s="284"/>
      <c r="AW189" s="284"/>
      <c r="AX189" s="284"/>
      <c r="AY189" s="284"/>
      <c r="AZ189" s="284"/>
      <c r="BA189" s="284"/>
      <c r="BB189" s="284"/>
      <c r="BC189" s="284"/>
    </row>
    <row r="190" spans="1:55">
      <c r="A190" s="284"/>
      <c r="B190" s="284"/>
      <c r="C190" s="284"/>
      <c r="D190" s="284"/>
      <c r="E190" s="284"/>
      <c r="F190" s="284"/>
      <c r="G190" s="284"/>
      <c r="H190" s="284"/>
      <c r="J190" s="284"/>
      <c r="K190" s="284"/>
      <c r="L190" s="284"/>
      <c r="M190" s="284"/>
      <c r="N190" s="392"/>
      <c r="O190" s="284"/>
      <c r="P190" s="392"/>
      <c r="Q190" s="392"/>
      <c r="R190" s="284"/>
      <c r="S190" s="284"/>
      <c r="T190" s="284"/>
      <c r="U190" s="284"/>
      <c r="V190" s="284"/>
      <c r="W190" s="284"/>
      <c r="X190" s="284"/>
      <c r="Y190" s="392"/>
      <c r="Z190" s="284"/>
      <c r="AA190" s="284"/>
      <c r="AB190" s="392"/>
      <c r="AC190" s="392"/>
      <c r="AD190" s="284"/>
      <c r="AE190" s="284"/>
      <c r="AF190" s="284"/>
      <c r="AG190" s="392"/>
      <c r="AH190" s="284"/>
      <c r="AI190" s="284"/>
      <c r="AJ190" s="284"/>
      <c r="AK190" s="392"/>
      <c r="AL190" s="392"/>
      <c r="AM190" s="284"/>
      <c r="AN190" s="284"/>
      <c r="AO190" s="392"/>
      <c r="AP190" s="284"/>
      <c r="AQ190" s="392"/>
      <c r="AR190" s="284"/>
      <c r="AS190" s="284"/>
      <c r="AT190" s="392"/>
      <c r="AU190" s="284"/>
      <c r="AV190" s="284"/>
      <c r="AW190" s="284"/>
      <c r="AX190" s="284"/>
      <c r="AY190" s="284"/>
      <c r="AZ190" s="284"/>
      <c r="BA190" s="284"/>
      <c r="BB190" s="284"/>
      <c r="BC190" s="284"/>
    </row>
    <row r="191" spans="1:55">
      <c r="C191" s="284"/>
      <c r="D191" s="284"/>
      <c r="E191" s="284"/>
      <c r="F191" s="284"/>
      <c r="G191" s="284"/>
      <c r="H191" s="284"/>
      <c r="J191" s="284"/>
      <c r="K191" s="284"/>
      <c r="L191" s="284"/>
      <c r="M191" s="284"/>
      <c r="N191" s="284"/>
      <c r="O191" s="284"/>
      <c r="P191" s="392"/>
      <c r="Q191" s="284"/>
      <c r="R191" s="284"/>
      <c r="T191" s="392"/>
      <c r="U191" s="284"/>
      <c r="V191" s="284"/>
      <c r="W191" s="392"/>
      <c r="X191" s="284"/>
      <c r="Y191" s="284"/>
      <c r="Z191" s="284"/>
      <c r="AA191" s="284"/>
      <c r="AB191" s="284"/>
      <c r="AC191" s="284"/>
      <c r="AD191" s="284"/>
      <c r="AE191" s="284"/>
      <c r="AF191" s="284"/>
      <c r="AG191" s="392"/>
      <c r="AH191" s="284"/>
      <c r="AI191" s="392"/>
      <c r="AJ191" s="284"/>
      <c r="AK191" s="392"/>
      <c r="AL191" s="392"/>
      <c r="AM191" s="392"/>
      <c r="AN191" s="392"/>
      <c r="AO191" s="392"/>
      <c r="AP191" s="284"/>
      <c r="AQ191" s="392"/>
      <c r="AR191" s="284"/>
      <c r="AS191" s="284"/>
      <c r="AT191" s="392"/>
      <c r="AU191" s="392"/>
      <c r="AV191" s="392"/>
      <c r="AW191" s="392"/>
      <c r="AX191" s="392"/>
      <c r="AY191" s="392"/>
      <c r="AZ191" s="392"/>
      <c r="BA191" s="392"/>
      <c r="BB191" s="392"/>
      <c r="BC191" s="392"/>
    </row>
    <row r="192" spans="1:55">
      <c r="B192" s="284"/>
      <c r="C192" s="284"/>
      <c r="D192" s="284"/>
      <c r="E192" s="284"/>
      <c r="F192" s="284"/>
      <c r="G192" s="284"/>
      <c r="H192" s="284"/>
      <c r="J192" s="284"/>
      <c r="K192" s="392"/>
      <c r="L192" s="284"/>
      <c r="M192" s="284"/>
      <c r="N192" s="284"/>
      <c r="O192" s="284"/>
      <c r="P192" s="392"/>
      <c r="Q192" s="284"/>
      <c r="R192" s="284"/>
      <c r="S192" s="284"/>
      <c r="T192" s="392"/>
      <c r="U192" s="284"/>
      <c r="V192" s="284"/>
      <c r="W192" s="392"/>
      <c r="X192" s="284"/>
      <c r="Y192" s="284"/>
      <c r="Z192" s="284"/>
      <c r="AA192" s="284"/>
      <c r="AB192" s="284"/>
      <c r="AC192" s="392"/>
      <c r="AD192" s="284"/>
      <c r="AE192" s="284"/>
      <c r="AF192" s="392"/>
      <c r="AG192" s="393"/>
      <c r="AH192" s="284"/>
      <c r="AI192" s="392"/>
      <c r="AK192" s="392"/>
      <c r="AL192" s="392"/>
      <c r="AM192" s="284"/>
      <c r="AN192" s="284"/>
      <c r="AO192" s="392"/>
      <c r="AP192" s="284"/>
      <c r="AQ192" s="284"/>
      <c r="AR192" s="392"/>
      <c r="AS192" s="392"/>
      <c r="AT192" s="392"/>
      <c r="AU192" s="392"/>
      <c r="AV192" s="392"/>
      <c r="AW192" s="392"/>
      <c r="AX192" s="392"/>
      <c r="AY192" s="392"/>
      <c r="AZ192" s="392"/>
      <c r="BA192" s="392"/>
      <c r="BB192" s="392"/>
      <c r="BC192" s="392"/>
    </row>
    <row r="193" spans="1:55">
      <c r="B193" s="284"/>
      <c r="D193" s="284"/>
      <c r="E193" s="284"/>
      <c r="F193" s="284"/>
      <c r="G193" s="284"/>
      <c r="H193" s="392"/>
      <c r="I193" s="284"/>
      <c r="J193" s="284"/>
      <c r="K193" s="392"/>
      <c r="L193" s="284"/>
      <c r="M193" s="284"/>
      <c r="N193" s="284"/>
      <c r="O193" s="392"/>
      <c r="P193" s="392"/>
      <c r="Q193" s="284"/>
      <c r="R193" s="284"/>
      <c r="S193" s="284"/>
      <c r="T193" s="392"/>
      <c r="U193" s="284"/>
      <c r="V193" s="392"/>
      <c r="W193" s="284"/>
      <c r="X193" s="284"/>
      <c r="Y193" s="284"/>
      <c r="Z193" s="284"/>
      <c r="AA193" s="392"/>
      <c r="AB193" s="284"/>
      <c r="AC193" s="392"/>
      <c r="AD193" s="284"/>
      <c r="AE193" s="392"/>
      <c r="AF193" s="284"/>
      <c r="AG193" s="284"/>
      <c r="AH193" s="392"/>
      <c r="AI193" s="392"/>
      <c r="AJ193" s="284"/>
      <c r="AK193" s="392"/>
      <c r="AL193" s="284"/>
      <c r="AM193" s="392"/>
      <c r="AN193" s="392"/>
      <c r="AO193" s="392"/>
      <c r="AP193" s="392"/>
      <c r="AQ193" s="284"/>
      <c r="AR193" s="284"/>
      <c r="AS193" s="284"/>
      <c r="AT193" s="284"/>
      <c r="AU193" s="284"/>
      <c r="AV193" s="284"/>
      <c r="AW193" s="284"/>
      <c r="AX193" s="284"/>
      <c r="AY193" s="284"/>
      <c r="AZ193" s="284"/>
      <c r="BA193" s="284"/>
      <c r="BB193" s="284"/>
      <c r="BC193" s="284"/>
    </row>
    <row r="194" spans="1:55">
      <c r="B194" s="284"/>
      <c r="C194" s="284"/>
      <c r="D194" s="284"/>
      <c r="E194" s="284"/>
      <c r="F194" s="284"/>
      <c r="G194" s="284"/>
      <c r="H194" s="284"/>
      <c r="J194" s="284"/>
      <c r="K194" s="284"/>
      <c r="L194" s="284"/>
      <c r="M194" s="284"/>
      <c r="N194" s="392"/>
      <c r="O194" s="284"/>
      <c r="P194" s="284"/>
      <c r="Q194" s="284"/>
      <c r="R194" s="284"/>
      <c r="T194" s="393"/>
      <c r="U194" s="284"/>
      <c r="V194" s="284"/>
      <c r="W194" s="284"/>
      <c r="X194" s="284"/>
      <c r="Y194" s="284"/>
      <c r="Z194" s="284"/>
      <c r="AA194" s="392"/>
      <c r="AB194" s="284"/>
      <c r="AC194" s="392"/>
      <c r="AD194" s="284"/>
      <c r="AE194" s="284"/>
      <c r="AF194" s="284"/>
      <c r="AG194" s="284"/>
      <c r="AH194" s="284"/>
      <c r="AI194" s="392"/>
      <c r="AJ194" s="284"/>
      <c r="AK194" s="392"/>
      <c r="AL194" s="284"/>
      <c r="AM194" s="284"/>
      <c r="AN194" s="392"/>
      <c r="AO194" s="284"/>
      <c r="AP194" s="284"/>
      <c r="AQ194" s="284"/>
      <c r="AR194" s="392"/>
      <c r="AS194" s="392"/>
      <c r="AT194" s="392"/>
      <c r="AU194" s="392"/>
      <c r="AV194" s="392"/>
      <c r="AW194" s="392"/>
      <c r="AX194" s="392"/>
      <c r="AY194" s="392"/>
      <c r="AZ194" s="392"/>
      <c r="BA194" s="392"/>
      <c r="BB194" s="392"/>
      <c r="BC194" s="392"/>
    </row>
    <row r="195" spans="1:55">
      <c r="A195" s="284"/>
      <c r="D195" s="284"/>
      <c r="E195" s="284"/>
      <c r="F195" s="392"/>
      <c r="G195" s="284"/>
      <c r="H195" s="284"/>
      <c r="I195" s="284"/>
      <c r="J195" s="284"/>
      <c r="K195" s="284"/>
      <c r="L195" s="284"/>
      <c r="M195" s="392"/>
      <c r="N195" s="392"/>
      <c r="O195" s="284"/>
      <c r="P195" s="284"/>
      <c r="Q195" s="284"/>
      <c r="T195" s="284"/>
      <c r="U195" s="284"/>
      <c r="V195" s="392"/>
      <c r="W195" s="284"/>
      <c r="X195" s="284"/>
      <c r="Y195" s="284"/>
      <c r="Z195" s="284"/>
      <c r="AA195" s="284"/>
      <c r="AB195" s="284"/>
      <c r="AC195" s="284"/>
      <c r="AD195" s="392"/>
      <c r="AE195" s="284"/>
      <c r="AF195" s="284"/>
      <c r="AG195" s="392"/>
      <c r="AH195" s="284"/>
      <c r="AI195" s="284"/>
      <c r="AJ195" s="284"/>
      <c r="AK195" s="392"/>
      <c r="AL195" s="392"/>
      <c r="AM195" s="392"/>
      <c r="AN195" s="392"/>
      <c r="AO195" s="392"/>
      <c r="AP195" s="284"/>
      <c r="AQ195" s="392"/>
      <c r="AR195" s="392"/>
      <c r="AS195" s="392"/>
      <c r="AT195" s="392"/>
      <c r="AU195" s="392"/>
      <c r="AV195" s="392"/>
      <c r="AW195" s="392"/>
      <c r="AX195" s="392"/>
      <c r="AY195" s="392"/>
      <c r="AZ195" s="392"/>
      <c r="BA195" s="392"/>
      <c r="BB195" s="392"/>
      <c r="BC195" s="392"/>
    </row>
    <row r="196" spans="1:55">
      <c r="A196" s="284"/>
      <c r="B196" s="284"/>
      <c r="C196" s="284"/>
      <c r="D196" s="284"/>
      <c r="E196" s="284"/>
      <c r="F196" s="284"/>
      <c r="G196" s="392"/>
      <c r="H196" s="284"/>
      <c r="I196" s="284"/>
      <c r="J196" s="284"/>
      <c r="K196" s="284"/>
      <c r="L196" s="392"/>
      <c r="M196" s="284"/>
      <c r="N196" s="392"/>
      <c r="O196" s="284"/>
      <c r="P196" s="392"/>
      <c r="Q196" s="284"/>
      <c r="R196" s="284"/>
      <c r="S196" s="284"/>
      <c r="T196" s="284"/>
      <c r="U196" s="284"/>
      <c r="V196" s="392"/>
      <c r="W196" s="284"/>
      <c r="X196" s="284"/>
      <c r="Y196" s="392"/>
      <c r="Z196" s="284"/>
      <c r="AA196" s="284"/>
      <c r="AB196" s="284"/>
      <c r="AC196" s="284"/>
      <c r="AD196" s="392"/>
      <c r="AE196" s="392"/>
      <c r="AF196" s="392"/>
      <c r="AG196" s="284"/>
      <c r="AH196" s="284"/>
      <c r="AI196" s="284"/>
      <c r="AK196" s="284"/>
      <c r="AL196" s="392"/>
      <c r="AM196" s="392"/>
      <c r="AN196" s="392"/>
      <c r="AO196" s="284"/>
      <c r="AP196" s="284"/>
      <c r="AQ196" s="284"/>
      <c r="AR196" s="392"/>
      <c r="AS196" s="392"/>
      <c r="AT196" s="392"/>
      <c r="AU196" s="392"/>
      <c r="AV196" s="392"/>
      <c r="AW196" s="392"/>
      <c r="AX196" s="392"/>
      <c r="AY196" s="392"/>
      <c r="AZ196" s="392"/>
      <c r="BA196" s="392"/>
      <c r="BB196" s="392"/>
      <c r="BC196" s="392"/>
    </row>
    <row r="197" spans="1:55">
      <c r="B197" s="284"/>
      <c r="D197" s="284"/>
      <c r="E197" s="284"/>
      <c r="F197" s="284"/>
      <c r="G197" s="392"/>
      <c r="H197" s="284"/>
      <c r="J197" s="284"/>
      <c r="K197" s="284"/>
      <c r="L197" s="284"/>
      <c r="M197" s="284"/>
      <c r="N197" s="284"/>
      <c r="O197" s="284"/>
      <c r="P197" s="284"/>
      <c r="Q197" s="392"/>
      <c r="R197" s="284"/>
      <c r="S197" s="284"/>
      <c r="T197" s="284"/>
      <c r="U197" s="392"/>
      <c r="V197" s="392"/>
      <c r="W197" s="284"/>
      <c r="X197" s="284"/>
      <c r="Y197" s="284"/>
      <c r="Z197" s="284"/>
      <c r="AA197" s="392"/>
      <c r="AB197" s="284"/>
      <c r="AC197" s="284"/>
      <c r="AD197" s="284"/>
      <c r="AE197" s="284"/>
      <c r="AF197" s="284"/>
      <c r="AG197" s="284"/>
      <c r="AH197" s="392"/>
      <c r="AI197" s="284"/>
      <c r="AJ197" s="284"/>
      <c r="AK197" s="284"/>
      <c r="AL197" s="284"/>
      <c r="AM197" s="392"/>
      <c r="AN197" s="392"/>
      <c r="AO197" s="392"/>
      <c r="AP197" s="284"/>
      <c r="AQ197" s="284"/>
      <c r="AR197" s="284"/>
      <c r="AS197" s="284"/>
      <c r="AT197" s="284"/>
      <c r="AU197" s="284"/>
      <c r="AV197" s="284"/>
      <c r="AW197" s="284"/>
      <c r="AX197" s="284"/>
      <c r="AY197" s="284"/>
      <c r="AZ197" s="284"/>
      <c r="BA197" s="284"/>
      <c r="BB197" s="284"/>
      <c r="BC197" s="284"/>
    </row>
    <row r="198" spans="1:55">
      <c r="B198" s="284"/>
      <c r="C198" s="284"/>
      <c r="D198" s="284"/>
      <c r="E198" s="284"/>
      <c r="F198" s="284"/>
      <c r="G198" s="284"/>
      <c r="H198" s="284"/>
      <c r="J198" s="284"/>
      <c r="K198" s="284"/>
      <c r="L198" s="284"/>
      <c r="M198" s="393"/>
      <c r="N198" s="284"/>
      <c r="O198" s="284"/>
      <c r="P198" s="284"/>
      <c r="Q198" s="284"/>
      <c r="R198" s="284"/>
      <c r="S198" s="284"/>
      <c r="T198" s="284"/>
      <c r="U198" s="284"/>
      <c r="V198" s="392"/>
      <c r="W198" s="284"/>
      <c r="X198" s="284"/>
      <c r="Y198" s="284"/>
      <c r="Z198" s="392"/>
      <c r="AA198" s="284"/>
      <c r="AB198" s="284"/>
      <c r="AC198" s="392"/>
      <c r="AD198" s="284"/>
      <c r="AE198" s="284"/>
      <c r="AF198" s="392"/>
      <c r="AG198" s="284"/>
      <c r="AH198" s="392"/>
      <c r="AI198" s="284"/>
      <c r="AJ198" s="284"/>
      <c r="AK198" s="393"/>
      <c r="AL198" s="392"/>
      <c r="AM198" s="284"/>
      <c r="AN198" s="392"/>
      <c r="AO198" s="284"/>
      <c r="AP198" s="392"/>
      <c r="AQ198" s="392"/>
      <c r="AR198" s="392"/>
      <c r="AS198" s="392"/>
      <c r="AT198" s="392"/>
      <c r="AU198" s="392"/>
      <c r="AV198" s="392"/>
      <c r="AW198" s="392"/>
      <c r="AX198" s="392"/>
      <c r="AY198" s="392"/>
      <c r="AZ198" s="392"/>
      <c r="BA198" s="392"/>
      <c r="BB198" s="392"/>
      <c r="BC198" s="392"/>
    </row>
    <row r="199" spans="1:55">
      <c r="B199" s="284"/>
      <c r="C199" s="284"/>
      <c r="D199" s="284"/>
      <c r="E199" s="284"/>
      <c r="G199" s="284"/>
      <c r="H199" s="284"/>
      <c r="I199" s="284"/>
      <c r="J199" s="284"/>
      <c r="K199" s="284"/>
      <c r="L199" s="284"/>
      <c r="M199" s="392"/>
      <c r="N199" s="284"/>
      <c r="O199" s="284"/>
      <c r="P199" s="392"/>
      <c r="Q199" s="284"/>
      <c r="R199" s="392"/>
      <c r="S199" s="284"/>
      <c r="T199" s="392"/>
      <c r="U199" s="392"/>
      <c r="V199" s="393"/>
      <c r="W199" s="284"/>
      <c r="X199" s="284"/>
      <c r="Y199" s="392"/>
      <c r="Z199" s="284"/>
      <c r="AA199" s="284"/>
      <c r="AB199" s="284"/>
      <c r="AC199" s="284"/>
      <c r="AD199" s="284"/>
      <c r="AE199" s="284"/>
      <c r="AF199" s="284"/>
      <c r="AG199" s="392"/>
      <c r="AH199" s="284"/>
      <c r="AI199" s="392"/>
      <c r="AJ199" s="284"/>
      <c r="AK199" s="392"/>
      <c r="AL199" s="284"/>
      <c r="AM199" s="392"/>
      <c r="AN199" s="392"/>
      <c r="AO199" s="284"/>
      <c r="AP199" s="284"/>
      <c r="AQ199" s="392"/>
      <c r="AR199" s="284"/>
      <c r="AS199" s="284"/>
      <c r="AT199" s="392"/>
      <c r="AU199" s="284"/>
      <c r="AV199" s="284"/>
      <c r="AW199" s="284"/>
      <c r="AX199" s="284"/>
      <c r="AY199" s="284"/>
      <c r="AZ199" s="284"/>
      <c r="BA199" s="284"/>
      <c r="BB199" s="284"/>
      <c r="BC199" s="284"/>
    </row>
    <row r="200" spans="1:55">
      <c r="B200" s="284"/>
      <c r="D200" s="284"/>
      <c r="E200" s="284"/>
      <c r="F200" s="284"/>
      <c r="G200" s="284"/>
      <c r="H200" s="284"/>
      <c r="J200" s="284"/>
      <c r="K200" s="284"/>
      <c r="L200" s="284"/>
      <c r="M200" s="284"/>
      <c r="N200" s="284"/>
      <c r="O200" s="284"/>
      <c r="P200" s="284"/>
      <c r="Q200" s="284"/>
      <c r="R200" s="284"/>
      <c r="T200" s="284"/>
      <c r="U200" s="392"/>
      <c r="V200" s="392"/>
      <c r="W200" s="284"/>
      <c r="X200" s="284"/>
      <c r="Y200" s="284"/>
      <c r="Z200" s="284"/>
      <c r="AA200" s="284"/>
      <c r="AB200" s="284"/>
      <c r="AC200" s="284"/>
      <c r="AD200" s="392"/>
      <c r="AE200" s="284"/>
      <c r="AF200" s="284"/>
      <c r="AG200" s="284"/>
      <c r="AH200" s="392"/>
      <c r="AI200" s="392"/>
      <c r="AJ200" s="284"/>
      <c r="AK200" s="392"/>
      <c r="AL200" s="392"/>
      <c r="AM200" s="392"/>
      <c r="AN200" s="392"/>
      <c r="AO200" s="284"/>
      <c r="AP200" s="284"/>
      <c r="AQ200" s="392"/>
      <c r="AR200" s="392"/>
      <c r="AS200" s="392"/>
      <c r="AT200" s="392"/>
      <c r="AU200" s="392"/>
      <c r="AV200" s="392"/>
      <c r="AW200" s="392"/>
      <c r="AX200" s="392"/>
      <c r="AY200" s="392"/>
      <c r="AZ200" s="392"/>
      <c r="BA200" s="392"/>
      <c r="BB200" s="392"/>
      <c r="BC200" s="392"/>
    </row>
    <row r="201" spans="1:55">
      <c r="B201" s="284"/>
      <c r="D201" s="284"/>
      <c r="E201" s="284"/>
      <c r="F201" s="284"/>
      <c r="G201" s="284"/>
      <c r="H201" s="284"/>
      <c r="J201" s="284"/>
      <c r="K201" s="284"/>
      <c r="L201" s="284"/>
      <c r="M201" s="284"/>
      <c r="N201" s="392"/>
      <c r="O201" s="284"/>
      <c r="P201" s="284"/>
      <c r="Q201" s="284"/>
      <c r="R201" s="284"/>
      <c r="T201" s="284"/>
      <c r="U201" s="284"/>
      <c r="V201" s="284"/>
      <c r="W201" s="284"/>
      <c r="X201" s="284"/>
      <c r="Y201" s="284"/>
      <c r="Z201" s="284"/>
      <c r="AA201" s="284"/>
      <c r="AB201" s="392"/>
      <c r="AC201" s="284"/>
      <c r="AD201" s="392"/>
      <c r="AE201" s="284"/>
      <c r="AF201" s="284"/>
      <c r="AG201" s="284"/>
      <c r="AH201" s="284"/>
      <c r="AI201" s="392"/>
      <c r="AJ201" s="284"/>
      <c r="AK201" s="284"/>
      <c r="AL201" s="392"/>
      <c r="AM201" s="284"/>
      <c r="AN201" s="392"/>
      <c r="AO201" s="284"/>
      <c r="AP201" s="284"/>
      <c r="AQ201" s="284"/>
      <c r="AR201" s="284"/>
      <c r="AS201" s="284"/>
      <c r="AT201" s="392"/>
      <c r="AU201" s="284"/>
      <c r="AV201" s="284"/>
      <c r="AW201" s="284"/>
      <c r="AX201" s="284"/>
      <c r="AY201" s="284"/>
      <c r="AZ201" s="284"/>
      <c r="BA201" s="284"/>
      <c r="BB201" s="284"/>
      <c r="BC201" s="284"/>
    </row>
    <row r="202" spans="1:55">
      <c r="B202" s="284"/>
      <c r="C202" s="284"/>
      <c r="D202" s="284"/>
      <c r="E202" s="284"/>
      <c r="F202" s="284"/>
      <c r="G202" s="284"/>
      <c r="H202" s="284"/>
      <c r="J202" s="284"/>
      <c r="K202" s="284"/>
      <c r="L202" s="392"/>
      <c r="M202" s="392"/>
      <c r="N202" s="392"/>
      <c r="O202" s="284"/>
      <c r="P202" s="392"/>
      <c r="Q202" s="284"/>
      <c r="R202" s="284"/>
      <c r="S202" s="284"/>
      <c r="T202" s="392"/>
      <c r="U202" s="284"/>
      <c r="V202" s="284"/>
      <c r="W202" s="284"/>
      <c r="X202" s="284"/>
      <c r="Y202" s="284"/>
      <c r="Z202" s="284"/>
      <c r="AA202" s="392"/>
      <c r="AB202" s="284"/>
      <c r="AC202" s="284"/>
      <c r="AD202" s="284"/>
      <c r="AE202" s="284"/>
      <c r="AF202" s="284"/>
      <c r="AG202" s="284"/>
      <c r="AH202" s="284"/>
      <c r="AI202" s="392"/>
      <c r="AJ202" s="284"/>
      <c r="AK202" s="392"/>
      <c r="AL202" s="284"/>
      <c r="AM202" s="284"/>
      <c r="AN202" s="392"/>
      <c r="AO202" s="392"/>
      <c r="AP202" s="284"/>
      <c r="AQ202" s="392"/>
      <c r="AR202" s="284"/>
      <c r="AS202" s="284"/>
      <c r="AT202" s="392"/>
      <c r="AU202" s="284"/>
      <c r="AV202" s="284"/>
      <c r="AW202" s="284"/>
      <c r="AX202" s="284"/>
      <c r="AY202" s="284"/>
      <c r="AZ202" s="284"/>
      <c r="BA202" s="284"/>
      <c r="BB202" s="284"/>
      <c r="BC202" s="284"/>
    </row>
    <row r="203" spans="1:55">
      <c r="B203" s="284"/>
      <c r="D203" s="284"/>
      <c r="E203" s="284"/>
      <c r="F203" s="284"/>
      <c r="G203" s="284"/>
      <c r="H203" s="284"/>
      <c r="J203" s="284"/>
      <c r="K203" s="284"/>
      <c r="L203" s="284"/>
      <c r="M203" s="284"/>
      <c r="N203" s="284"/>
      <c r="O203" s="284"/>
      <c r="P203" s="284"/>
      <c r="Q203" s="284"/>
      <c r="R203" s="392"/>
      <c r="S203" s="284"/>
      <c r="T203" s="392"/>
      <c r="U203" s="284"/>
      <c r="V203" s="284"/>
      <c r="W203" s="284"/>
      <c r="X203" s="284"/>
      <c r="Y203" s="284"/>
      <c r="Z203" s="284"/>
      <c r="AA203" s="284"/>
      <c r="AB203" s="284"/>
      <c r="AC203" s="284"/>
      <c r="AD203" s="284"/>
      <c r="AE203" s="284"/>
      <c r="AF203" s="284"/>
      <c r="AG203" s="284"/>
      <c r="AH203" s="284"/>
      <c r="AI203" s="284"/>
      <c r="AJ203" s="284"/>
      <c r="AK203" s="392"/>
      <c r="AL203" s="284"/>
      <c r="AM203" s="392"/>
      <c r="AN203" s="392"/>
      <c r="AO203" s="392"/>
      <c r="AP203" s="392"/>
      <c r="AQ203" s="392"/>
      <c r="AR203" s="392"/>
      <c r="AS203" s="392"/>
      <c r="AT203" s="392"/>
      <c r="AU203" s="392"/>
      <c r="AV203" s="392"/>
      <c r="AW203" s="392"/>
      <c r="AX203" s="392"/>
      <c r="AY203" s="392"/>
      <c r="AZ203" s="392"/>
      <c r="BA203" s="392"/>
      <c r="BB203" s="392"/>
      <c r="BC203" s="392"/>
    </row>
    <row r="204" spans="1:55">
      <c r="C204" s="284"/>
      <c r="D204" s="284"/>
      <c r="E204" s="284"/>
      <c r="F204" s="284"/>
      <c r="G204" s="284"/>
      <c r="H204" s="284"/>
      <c r="J204" s="284"/>
      <c r="K204" s="284"/>
      <c r="L204" s="284"/>
      <c r="M204" s="392"/>
      <c r="N204" s="284"/>
      <c r="O204" s="284"/>
      <c r="P204" s="284"/>
      <c r="Q204" s="284"/>
      <c r="R204" s="284"/>
      <c r="S204" s="284"/>
      <c r="T204" s="284"/>
      <c r="U204" s="284"/>
      <c r="V204" s="392"/>
      <c r="W204" s="284"/>
      <c r="X204" s="284"/>
      <c r="Y204" s="284"/>
      <c r="Z204" s="284"/>
      <c r="AA204" s="284"/>
      <c r="AB204" s="284"/>
      <c r="AC204" s="284"/>
      <c r="AD204" s="284"/>
      <c r="AE204" s="284"/>
      <c r="AF204" s="284"/>
      <c r="AG204" s="392"/>
      <c r="AH204" s="284"/>
      <c r="AI204" s="284"/>
      <c r="AJ204" s="284"/>
      <c r="AK204" s="392"/>
      <c r="AL204" s="284"/>
      <c r="AM204" s="392"/>
      <c r="AN204" s="284"/>
      <c r="AO204" s="392"/>
      <c r="AP204" s="284"/>
      <c r="AQ204" s="392"/>
      <c r="AR204" s="392"/>
      <c r="AS204" s="392"/>
      <c r="AT204" s="392"/>
      <c r="AU204" s="392"/>
      <c r="AV204" s="392"/>
      <c r="AW204" s="392"/>
      <c r="AX204" s="392"/>
      <c r="AY204" s="392"/>
      <c r="AZ204" s="392"/>
      <c r="BA204" s="392"/>
      <c r="BB204" s="392"/>
      <c r="BC204" s="392"/>
    </row>
    <row r="205" spans="1:55">
      <c r="A205" s="284"/>
      <c r="B205" s="284"/>
      <c r="D205" s="284"/>
      <c r="E205" s="284"/>
      <c r="F205" s="284"/>
      <c r="G205" s="284"/>
      <c r="H205" s="284"/>
      <c r="J205" s="284"/>
      <c r="K205" s="284"/>
      <c r="L205" s="284"/>
      <c r="M205" s="284"/>
      <c r="N205" s="284"/>
      <c r="O205" s="284"/>
      <c r="P205" s="392"/>
      <c r="Q205" s="284"/>
      <c r="R205" s="284"/>
      <c r="S205" s="284"/>
      <c r="T205" s="392"/>
      <c r="U205" s="284"/>
      <c r="V205" s="392"/>
      <c r="W205" s="284"/>
      <c r="Y205" s="284"/>
      <c r="Z205" s="284"/>
      <c r="AA205" s="392"/>
      <c r="AB205" s="284"/>
      <c r="AC205" s="392"/>
      <c r="AD205" s="392"/>
      <c r="AE205" s="284"/>
      <c r="AF205" s="284"/>
      <c r="AG205" s="284"/>
      <c r="AH205" s="284"/>
      <c r="AI205" s="284"/>
      <c r="AJ205" s="284"/>
      <c r="AK205" s="284"/>
      <c r="AL205" s="284"/>
      <c r="AM205" s="392"/>
      <c r="AN205" s="392"/>
      <c r="AO205" s="284"/>
      <c r="AP205" s="284"/>
      <c r="AQ205" s="284"/>
      <c r="AR205" s="392"/>
      <c r="AS205" s="392"/>
      <c r="AT205" s="392"/>
      <c r="AU205" s="392"/>
      <c r="AV205" s="392"/>
      <c r="AW205" s="392"/>
      <c r="AX205" s="392"/>
      <c r="AY205" s="392"/>
      <c r="AZ205" s="392"/>
      <c r="BA205" s="392"/>
      <c r="BB205" s="392"/>
      <c r="BC205" s="392"/>
    </row>
    <row r="206" spans="1:55">
      <c r="B206" s="284"/>
      <c r="C206" s="284"/>
      <c r="D206" s="284"/>
      <c r="E206" s="284"/>
      <c r="F206" s="284"/>
      <c r="G206" s="284"/>
      <c r="H206" s="284"/>
      <c r="J206" s="284"/>
      <c r="K206" s="284"/>
      <c r="L206" s="284"/>
      <c r="M206" s="392"/>
      <c r="N206" s="392"/>
      <c r="O206" s="392"/>
      <c r="P206" s="392"/>
      <c r="Q206" s="284"/>
      <c r="R206" s="284"/>
      <c r="T206" s="284"/>
      <c r="U206" s="284"/>
      <c r="V206" s="392"/>
      <c r="W206" s="392"/>
      <c r="X206" s="284"/>
      <c r="Y206" s="284"/>
      <c r="Z206" s="392"/>
      <c r="AA206" s="392"/>
      <c r="AB206" s="392"/>
      <c r="AC206" s="392"/>
      <c r="AD206" s="284"/>
      <c r="AE206" s="392"/>
      <c r="AF206" s="284"/>
      <c r="AG206" s="284"/>
      <c r="AH206" s="284"/>
      <c r="AI206" s="284"/>
      <c r="AJ206" s="284"/>
      <c r="AK206" s="392"/>
      <c r="AL206" s="284"/>
      <c r="AM206" s="284"/>
      <c r="AN206" s="284"/>
      <c r="AO206" s="392"/>
      <c r="AP206" s="284"/>
      <c r="AQ206" s="392"/>
      <c r="AR206" s="284"/>
      <c r="AS206" s="284"/>
      <c r="AT206" s="392"/>
      <c r="AU206" s="284"/>
      <c r="AV206" s="284"/>
      <c r="AW206" s="284"/>
      <c r="AX206" s="284"/>
      <c r="AY206" s="284"/>
      <c r="AZ206" s="284"/>
      <c r="BA206" s="284"/>
      <c r="BB206" s="284"/>
      <c r="BC206" s="284"/>
    </row>
    <row r="207" spans="1:55">
      <c r="A207" s="284"/>
      <c r="B207" s="284"/>
      <c r="D207" s="284"/>
      <c r="E207" s="284"/>
      <c r="F207" s="284"/>
      <c r="G207" s="284"/>
      <c r="H207" s="284"/>
      <c r="I207" s="284"/>
      <c r="J207" s="284"/>
      <c r="K207" s="392"/>
      <c r="L207" s="284"/>
      <c r="M207" s="284"/>
      <c r="N207" s="284"/>
      <c r="O207" s="284"/>
      <c r="P207" s="392"/>
      <c r="Q207" s="284"/>
      <c r="R207" s="284"/>
      <c r="T207" s="284"/>
      <c r="U207" s="284"/>
      <c r="V207" s="284"/>
      <c r="W207" s="284"/>
      <c r="X207" s="284"/>
      <c r="Y207" s="284"/>
      <c r="Z207" s="392"/>
      <c r="AA207" s="284"/>
      <c r="AB207" s="392"/>
      <c r="AC207" s="392"/>
      <c r="AD207" s="284"/>
      <c r="AE207" s="392"/>
      <c r="AF207" s="284"/>
      <c r="AG207" s="284"/>
      <c r="AH207" s="284"/>
      <c r="AI207" s="392"/>
      <c r="AJ207" s="284"/>
      <c r="AK207" s="392"/>
      <c r="AL207" s="392"/>
      <c r="AM207" s="284"/>
      <c r="AN207" s="392"/>
      <c r="AO207" s="284"/>
      <c r="AP207" s="392"/>
      <c r="AQ207" s="284"/>
      <c r="AR207" s="284"/>
      <c r="AS207" s="284"/>
      <c r="AT207" s="392"/>
      <c r="AU207" s="392"/>
      <c r="AV207" s="392"/>
      <c r="AW207" s="392"/>
      <c r="AX207" s="392"/>
      <c r="AY207" s="392"/>
      <c r="AZ207" s="392"/>
      <c r="BA207" s="392"/>
      <c r="BB207" s="392"/>
      <c r="BC207" s="392"/>
    </row>
    <row r="208" spans="1:55">
      <c r="B208" s="284"/>
      <c r="D208" s="284"/>
      <c r="E208" s="284"/>
      <c r="F208" s="284"/>
      <c r="G208" s="284"/>
      <c r="H208" s="284"/>
      <c r="J208" s="284"/>
      <c r="K208" s="284"/>
      <c r="L208" s="284"/>
      <c r="M208" s="284"/>
      <c r="N208" s="392"/>
      <c r="O208" s="284"/>
      <c r="P208" s="392"/>
      <c r="Q208" s="284"/>
      <c r="R208" s="284"/>
      <c r="T208" s="392"/>
      <c r="U208" s="284"/>
      <c r="V208" s="392"/>
      <c r="W208" s="284"/>
      <c r="X208" s="284"/>
      <c r="Y208" s="284"/>
      <c r="Z208" s="284"/>
      <c r="AA208" s="284"/>
      <c r="AB208" s="284"/>
      <c r="AC208" s="284"/>
      <c r="AD208" s="284"/>
      <c r="AE208" s="284"/>
      <c r="AF208" s="392"/>
      <c r="AG208" s="392"/>
      <c r="AH208" s="284"/>
      <c r="AI208" s="284"/>
      <c r="AJ208" s="284"/>
      <c r="AK208" s="284"/>
      <c r="AL208" s="392"/>
      <c r="AM208" s="392"/>
      <c r="AN208" s="392"/>
      <c r="AO208" s="392"/>
      <c r="AP208" s="284"/>
      <c r="AQ208" s="392"/>
      <c r="AR208" s="392"/>
      <c r="AS208" s="392"/>
      <c r="AT208" s="392"/>
      <c r="AU208" s="392"/>
      <c r="AV208" s="392"/>
      <c r="AW208" s="392"/>
      <c r="AX208" s="392"/>
      <c r="AY208" s="392"/>
      <c r="AZ208" s="392"/>
      <c r="BA208" s="392"/>
      <c r="BB208" s="392"/>
      <c r="BC208" s="392"/>
    </row>
    <row r="209" spans="1:55">
      <c r="B209" s="284"/>
      <c r="D209" s="284"/>
      <c r="E209" s="392"/>
      <c r="F209" s="284"/>
      <c r="G209" s="392"/>
      <c r="H209" s="284"/>
      <c r="J209" s="284"/>
      <c r="K209" s="392"/>
      <c r="L209" s="284"/>
      <c r="M209" s="284"/>
      <c r="N209" s="392"/>
      <c r="O209" s="284"/>
      <c r="P209" s="284"/>
      <c r="Q209" s="284"/>
      <c r="R209" s="284"/>
      <c r="T209" s="392"/>
      <c r="U209" s="284"/>
      <c r="V209" s="392"/>
      <c r="W209" s="284"/>
      <c r="Y209" s="392"/>
      <c r="Z209" s="284"/>
      <c r="AA209" s="392"/>
      <c r="AB209" s="284"/>
      <c r="AC209" s="284"/>
      <c r="AD209" s="284"/>
      <c r="AE209" s="284"/>
      <c r="AF209" s="284"/>
      <c r="AG209" s="284"/>
      <c r="AH209" s="392"/>
      <c r="AI209" s="392"/>
      <c r="AJ209" s="284"/>
      <c r="AK209" s="392"/>
      <c r="AL209" s="284"/>
      <c r="AM209" s="393"/>
      <c r="AN209" s="284"/>
      <c r="AO209" s="392"/>
      <c r="AP209" s="284"/>
      <c r="AQ209" s="284"/>
      <c r="AR209" s="284"/>
      <c r="AS209" s="284"/>
      <c r="AT209" s="284"/>
      <c r="AU209" s="284"/>
      <c r="AV209" s="284"/>
      <c r="AW209" s="284"/>
      <c r="AX209" s="284"/>
      <c r="AY209" s="284"/>
      <c r="AZ209" s="284"/>
      <c r="BA209" s="284"/>
      <c r="BB209" s="284"/>
      <c r="BC209" s="284"/>
    </row>
    <row r="210" spans="1:55">
      <c r="B210" s="284"/>
      <c r="C210" s="284"/>
      <c r="D210" s="284"/>
      <c r="E210" s="284"/>
      <c r="F210" s="284"/>
      <c r="G210" s="284"/>
      <c r="H210" s="284"/>
      <c r="J210" s="284"/>
      <c r="K210" s="284"/>
      <c r="L210" s="284"/>
      <c r="M210" s="284"/>
      <c r="N210" s="392"/>
      <c r="O210" s="284"/>
      <c r="P210" s="284"/>
      <c r="Q210" s="284"/>
      <c r="R210" s="284"/>
      <c r="T210" s="392"/>
      <c r="U210" s="392"/>
      <c r="V210" s="392"/>
      <c r="W210" s="284"/>
      <c r="X210" s="284"/>
      <c r="Y210" s="392"/>
      <c r="Z210" s="284"/>
      <c r="AA210" s="392"/>
      <c r="AB210" s="284"/>
      <c r="AC210" s="284"/>
      <c r="AD210" s="284"/>
      <c r="AE210" s="284"/>
      <c r="AF210" s="284"/>
      <c r="AG210" s="284"/>
      <c r="AH210" s="284"/>
      <c r="AI210" s="392"/>
      <c r="AJ210" s="284"/>
      <c r="AK210" s="284"/>
      <c r="AL210" s="392"/>
      <c r="AM210" s="284"/>
      <c r="AN210" s="392"/>
      <c r="AO210" s="392"/>
      <c r="AP210" s="284"/>
      <c r="AQ210" s="284"/>
      <c r="AR210" s="284"/>
      <c r="AS210" s="284"/>
      <c r="AT210" s="392"/>
      <c r="AU210" s="284"/>
      <c r="AV210" s="284"/>
      <c r="AW210" s="284"/>
      <c r="AX210" s="284"/>
      <c r="AY210" s="284"/>
      <c r="AZ210" s="284"/>
      <c r="BA210" s="284"/>
      <c r="BB210" s="284"/>
      <c r="BC210" s="284"/>
    </row>
    <row r="211" spans="1:55">
      <c r="A211" s="284"/>
      <c r="B211" s="284"/>
      <c r="D211" s="284"/>
      <c r="E211" s="284"/>
      <c r="F211" s="284"/>
      <c r="G211" s="284"/>
      <c r="H211" s="284"/>
      <c r="I211" s="284"/>
      <c r="J211" s="284"/>
      <c r="K211" s="284"/>
      <c r="L211" s="284"/>
      <c r="M211" s="284"/>
      <c r="N211" s="392"/>
      <c r="O211" s="284"/>
      <c r="P211" s="284"/>
      <c r="Q211" s="392"/>
      <c r="R211" s="284"/>
      <c r="T211" s="284"/>
      <c r="U211" s="284"/>
      <c r="V211" s="284"/>
      <c r="W211" s="284"/>
      <c r="X211" s="284"/>
      <c r="Y211" s="284"/>
      <c r="Z211" s="284"/>
      <c r="AA211" s="284"/>
      <c r="AB211" s="392"/>
      <c r="AC211" s="392"/>
      <c r="AD211" s="284"/>
      <c r="AE211" s="284"/>
      <c r="AF211" s="392"/>
      <c r="AG211" s="284"/>
      <c r="AH211" s="284"/>
      <c r="AI211" s="284"/>
      <c r="AJ211" s="284"/>
      <c r="AK211" s="392"/>
      <c r="AL211" s="284"/>
      <c r="AM211" s="392"/>
      <c r="AN211" s="392"/>
      <c r="AO211" s="392"/>
      <c r="AP211" s="284"/>
      <c r="AQ211" s="392"/>
      <c r="AR211" s="284"/>
      <c r="AS211" s="284"/>
      <c r="AT211" s="392"/>
      <c r="AU211" s="284"/>
      <c r="AV211" s="284"/>
      <c r="AW211" s="284"/>
      <c r="AX211" s="284"/>
      <c r="AY211" s="284"/>
      <c r="AZ211" s="284"/>
      <c r="BA211" s="284"/>
      <c r="BB211" s="284"/>
      <c r="BC211" s="284"/>
    </row>
    <row r="212" spans="1:55">
      <c r="B212" s="284"/>
      <c r="C212" s="284"/>
      <c r="D212" s="284"/>
      <c r="E212" s="284"/>
      <c r="F212" s="284"/>
      <c r="G212" s="284"/>
      <c r="H212" s="284"/>
      <c r="I212" s="284"/>
      <c r="J212" s="284"/>
      <c r="K212" s="284"/>
      <c r="L212" s="284"/>
      <c r="M212" s="392"/>
      <c r="N212" s="284"/>
      <c r="O212" s="284"/>
      <c r="P212" s="284"/>
      <c r="Q212" s="392"/>
      <c r="R212" s="284"/>
      <c r="S212" s="284"/>
      <c r="T212" s="284"/>
      <c r="U212" s="284"/>
      <c r="V212" s="284"/>
      <c r="W212" s="392"/>
      <c r="X212" s="284"/>
      <c r="Y212" s="392"/>
      <c r="Z212" s="284"/>
      <c r="AA212" s="392"/>
      <c r="AB212" s="284"/>
      <c r="AC212" s="392"/>
      <c r="AD212" s="284"/>
      <c r="AE212" s="284"/>
      <c r="AF212" s="392"/>
      <c r="AG212" s="284"/>
      <c r="AH212" s="284"/>
      <c r="AI212" s="392"/>
      <c r="AJ212" s="284"/>
      <c r="AK212" s="392"/>
      <c r="AL212" s="392"/>
      <c r="AM212" s="284"/>
      <c r="AN212" s="284"/>
      <c r="AO212" s="392"/>
      <c r="AP212" s="284"/>
      <c r="AQ212" s="284"/>
      <c r="AR212" s="284"/>
      <c r="AS212" s="284"/>
      <c r="AT212" s="392"/>
      <c r="AU212" s="392"/>
      <c r="AV212" s="392"/>
      <c r="AW212" s="392"/>
      <c r="AX212" s="392"/>
      <c r="AY212" s="392"/>
      <c r="AZ212" s="392"/>
      <c r="BA212" s="392"/>
      <c r="BB212" s="392"/>
      <c r="BC212" s="392"/>
    </row>
    <row r="213" spans="1:55">
      <c r="A213" s="212"/>
      <c r="C213" s="284"/>
      <c r="D213" s="284"/>
      <c r="E213" s="284"/>
      <c r="G213" s="284"/>
      <c r="H213" s="392"/>
      <c r="J213" s="284"/>
      <c r="K213" s="284"/>
      <c r="L213" s="284"/>
      <c r="M213" s="284"/>
      <c r="N213" s="284"/>
      <c r="O213" s="284"/>
      <c r="P213" s="284"/>
      <c r="Q213" s="284"/>
      <c r="R213" s="284"/>
      <c r="S213" s="284"/>
      <c r="T213" s="392"/>
      <c r="U213" s="284"/>
      <c r="V213" s="392"/>
      <c r="W213" s="284"/>
      <c r="X213" s="284"/>
      <c r="Y213" s="284"/>
      <c r="Z213" s="284"/>
      <c r="AA213" s="392"/>
      <c r="AB213" s="284"/>
      <c r="AC213" s="284"/>
      <c r="AD213" s="284"/>
      <c r="AE213" s="284"/>
      <c r="AF213" s="284"/>
      <c r="AG213" s="392"/>
      <c r="AH213" s="284"/>
      <c r="AI213" s="284"/>
      <c r="AJ213" s="284"/>
      <c r="AK213" s="392"/>
      <c r="AL213" s="392"/>
      <c r="AM213" s="392"/>
      <c r="AN213" s="392"/>
      <c r="AO213" s="392"/>
      <c r="AP213" s="284"/>
      <c r="AQ213" s="284"/>
      <c r="AR213" s="284"/>
      <c r="AS213" s="284"/>
      <c r="AT213" s="392"/>
      <c r="AU213" s="284"/>
      <c r="AV213" s="284"/>
      <c r="AW213" s="284"/>
      <c r="AX213" s="284"/>
      <c r="AY213" s="284"/>
      <c r="AZ213" s="284"/>
      <c r="BA213" s="284"/>
      <c r="BB213" s="284"/>
      <c r="BC213" s="284"/>
    </row>
    <row r="214" spans="1:55">
      <c r="A214" s="284"/>
      <c r="C214" s="284"/>
      <c r="D214" s="392"/>
      <c r="E214" s="284"/>
      <c r="F214" s="284"/>
      <c r="G214" s="284"/>
      <c r="H214" s="392"/>
      <c r="J214" s="284"/>
      <c r="K214" s="284"/>
      <c r="L214" s="284"/>
      <c r="M214" s="284"/>
      <c r="N214" s="284"/>
      <c r="O214" s="284"/>
      <c r="P214" s="284"/>
      <c r="Q214" s="392"/>
      <c r="R214" s="284"/>
      <c r="T214" s="284"/>
      <c r="U214" s="392"/>
      <c r="V214" s="392"/>
      <c r="W214" s="284"/>
      <c r="X214" s="284"/>
      <c r="Y214" s="284"/>
      <c r="Z214" s="284"/>
      <c r="AA214" s="284"/>
      <c r="AB214" s="392"/>
      <c r="AC214" s="284"/>
      <c r="AD214" s="284"/>
      <c r="AE214" s="284"/>
      <c r="AF214" s="284"/>
      <c r="AG214" s="284"/>
      <c r="AH214" s="392"/>
      <c r="AI214" s="392"/>
      <c r="AK214" s="284"/>
      <c r="AL214" s="284"/>
      <c r="AM214" s="284"/>
      <c r="AN214" s="392"/>
      <c r="AO214" s="284"/>
      <c r="AP214" s="284"/>
      <c r="AQ214" s="284"/>
      <c r="AR214" s="284"/>
      <c r="AS214" s="284"/>
      <c r="AT214" s="284"/>
      <c r="AU214" s="284"/>
      <c r="AV214" s="284"/>
      <c r="AW214" s="284"/>
      <c r="AX214" s="284"/>
      <c r="AY214" s="284"/>
      <c r="AZ214" s="284"/>
      <c r="BA214" s="284"/>
      <c r="BB214" s="284"/>
      <c r="BC214" s="284"/>
    </row>
    <row r="215" spans="1:55">
      <c r="B215" s="284"/>
      <c r="C215" s="284"/>
      <c r="D215" s="284"/>
      <c r="E215" s="284"/>
      <c r="F215" s="392"/>
      <c r="G215" s="284"/>
      <c r="H215" s="284"/>
      <c r="J215" s="284"/>
      <c r="K215" s="392"/>
      <c r="L215" s="284"/>
      <c r="M215" s="284"/>
      <c r="N215" s="392"/>
      <c r="O215" s="284"/>
      <c r="P215" s="284"/>
      <c r="Q215" s="284"/>
      <c r="R215" s="392"/>
      <c r="T215" s="392"/>
      <c r="U215" s="392"/>
      <c r="V215" s="284"/>
      <c r="W215" s="284"/>
      <c r="X215" s="284"/>
      <c r="Y215" s="392"/>
      <c r="Z215" s="284"/>
      <c r="AA215" s="392"/>
      <c r="AB215" s="284"/>
      <c r="AC215" s="392"/>
      <c r="AD215" s="284"/>
      <c r="AE215" s="284"/>
      <c r="AF215" s="392"/>
      <c r="AG215" s="284"/>
      <c r="AH215" s="284"/>
      <c r="AI215" s="392"/>
      <c r="AK215" s="392"/>
      <c r="AL215" s="284"/>
      <c r="AM215" s="284"/>
      <c r="AN215" s="392"/>
      <c r="AO215" s="392"/>
      <c r="AP215" s="392"/>
      <c r="AQ215" s="392"/>
      <c r="AR215" s="392"/>
      <c r="AS215" s="392"/>
      <c r="AT215" s="392"/>
      <c r="AU215" s="392"/>
      <c r="AV215" s="392"/>
      <c r="AW215" s="392"/>
      <c r="AX215" s="392"/>
      <c r="AY215" s="392"/>
      <c r="AZ215" s="392"/>
      <c r="BA215" s="392"/>
      <c r="BB215" s="392"/>
      <c r="BC215" s="392"/>
    </row>
    <row r="216" spans="1:55">
      <c r="A216" s="284"/>
      <c r="B216" s="284"/>
      <c r="D216" s="284"/>
      <c r="E216" s="284"/>
      <c r="F216" s="284"/>
      <c r="G216" s="284"/>
      <c r="H216" s="284"/>
      <c r="I216" s="284"/>
      <c r="J216" s="284"/>
      <c r="K216" s="284"/>
      <c r="L216" s="284"/>
      <c r="M216" s="284"/>
      <c r="N216" s="284"/>
      <c r="O216" s="284"/>
      <c r="P216" s="392"/>
      <c r="Q216" s="284"/>
      <c r="R216" s="284"/>
      <c r="T216" s="284"/>
      <c r="U216" s="392"/>
      <c r="V216" s="392"/>
      <c r="W216" s="284"/>
      <c r="X216" s="284"/>
      <c r="Y216" s="392"/>
      <c r="Z216" s="392"/>
      <c r="AA216" s="284"/>
      <c r="AB216" s="392"/>
      <c r="AC216" s="392"/>
      <c r="AD216" s="284"/>
      <c r="AE216" s="284"/>
      <c r="AF216" s="284"/>
      <c r="AG216" s="392"/>
      <c r="AH216" s="284"/>
      <c r="AI216" s="284"/>
      <c r="AJ216" s="284"/>
      <c r="AK216" s="392"/>
      <c r="AL216" s="392"/>
      <c r="AM216" s="392"/>
      <c r="AN216" s="392"/>
      <c r="AO216" s="392"/>
      <c r="AP216" s="284"/>
      <c r="AQ216" s="392"/>
      <c r="AR216" s="284"/>
      <c r="AS216" s="284"/>
      <c r="AT216" s="392"/>
      <c r="AU216" s="284"/>
      <c r="AV216" s="284"/>
      <c r="AW216" s="284"/>
      <c r="AX216" s="284"/>
      <c r="AY216" s="284"/>
      <c r="AZ216" s="284"/>
      <c r="BA216" s="284"/>
      <c r="BB216" s="284"/>
      <c r="BC216" s="284"/>
    </row>
    <row r="217" spans="1:55">
      <c r="B217" s="284"/>
      <c r="C217" s="284"/>
      <c r="E217" s="284"/>
      <c r="G217" s="284"/>
      <c r="H217" s="284"/>
      <c r="I217" s="284"/>
      <c r="J217" s="284"/>
      <c r="K217" s="284"/>
      <c r="L217" s="284"/>
      <c r="M217" s="284"/>
      <c r="N217" s="284"/>
      <c r="O217" s="392"/>
      <c r="P217" s="284"/>
      <c r="Q217" s="284"/>
      <c r="R217" s="284"/>
      <c r="T217" s="284"/>
      <c r="U217" s="284"/>
      <c r="V217" s="284"/>
      <c r="W217" s="284"/>
      <c r="Y217" s="392"/>
      <c r="Z217" s="392"/>
      <c r="AA217" s="392"/>
      <c r="AB217" s="392"/>
      <c r="AC217" s="284"/>
      <c r="AD217" s="284"/>
      <c r="AE217" s="284"/>
      <c r="AF217" s="392"/>
      <c r="AG217" s="392"/>
      <c r="AH217" s="392"/>
      <c r="AI217" s="284"/>
      <c r="AJ217" s="284"/>
      <c r="AK217" s="392"/>
      <c r="AL217" s="284"/>
      <c r="AM217" s="392"/>
      <c r="AN217" s="284"/>
      <c r="AO217" s="392"/>
      <c r="AP217" s="284"/>
      <c r="AQ217" s="392"/>
      <c r="AR217" s="284"/>
      <c r="AS217" s="284"/>
      <c r="AT217" s="392"/>
      <c r="AU217" s="284"/>
      <c r="AV217" s="284"/>
      <c r="AW217" s="284"/>
      <c r="AX217" s="284"/>
      <c r="AY217" s="284"/>
      <c r="AZ217" s="284"/>
      <c r="BA217" s="284"/>
      <c r="BB217" s="284"/>
      <c r="BC217" s="284"/>
    </row>
    <row r="218" spans="1:55">
      <c r="A218" s="284"/>
      <c r="E218" s="284"/>
      <c r="F218" s="284"/>
      <c r="H218" s="392"/>
      <c r="J218" s="392"/>
      <c r="K218" s="284"/>
      <c r="L218" s="392"/>
      <c r="M218" s="284"/>
      <c r="N218" s="392"/>
      <c r="O218" s="392"/>
      <c r="P218" s="392"/>
      <c r="Q218" s="284"/>
      <c r="R218" s="284"/>
      <c r="T218" s="284"/>
      <c r="U218" s="284"/>
      <c r="V218" s="392"/>
      <c r="W218" s="284"/>
      <c r="X218" s="284"/>
      <c r="Y218" s="284"/>
      <c r="Z218" s="284"/>
      <c r="AA218" s="284"/>
      <c r="AB218" s="284"/>
      <c r="AC218" s="284"/>
      <c r="AD218" s="284"/>
      <c r="AE218" s="284"/>
      <c r="AF218" s="392"/>
      <c r="AG218" s="392"/>
      <c r="AH218" s="284"/>
      <c r="AI218" s="284"/>
      <c r="AJ218" s="284"/>
      <c r="AK218" s="284"/>
      <c r="AL218" s="284"/>
      <c r="AM218" s="284"/>
      <c r="AN218" s="392"/>
      <c r="AO218" s="284"/>
      <c r="AP218" s="392"/>
      <c r="AQ218" s="392"/>
      <c r="AR218" s="392"/>
      <c r="AS218" s="392"/>
      <c r="AT218" s="392"/>
      <c r="AU218" s="392"/>
      <c r="AV218" s="392"/>
      <c r="AW218" s="392"/>
      <c r="AX218" s="392"/>
      <c r="AY218" s="392"/>
      <c r="AZ218" s="392"/>
      <c r="BA218" s="392"/>
      <c r="BB218" s="392"/>
      <c r="BC218" s="392"/>
    </row>
    <row r="219" spans="1:55">
      <c r="D219" s="284"/>
      <c r="E219" s="284"/>
      <c r="G219" s="284"/>
      <c r="H219" s="284"/>
      <c r="I219" s="284"/>
      <c r="J219" s="284"/>
      <c r="K219" s="284"/>
      <c r="L219" s="284"/>
      <c r="M219" s="284"/>
      <c r="N219" s="284"/>
      <c r="O219" s="284"/>
      <c r="P219" s="284"/>
      <c r="Q219" s="284"/>
      <c r="R219" s="284"/>
      <c r="T219" s="284"/>
      <c r="U219" s="284"/>
      <c r="V219" s="284"/>
      <c r="W219" s="284"/>
      <c r="Y219" s="392"/>
      <c r="Z219" s="284"/>
      <c r="AA219" s="284"/>
      <c r="AB219" s="392"/>
      <c r="AC219" s="284"/>
      <c r="AD219" s="392"/>
      <c r="AE219" s="392"/>
      <c r="AF219" s="392"/>
      <c r="AG219" s="392"/>
      <c r="AH219" s="284"/>
      <c r="AI219" s="392"/>
      <c r="AJ219" s="284"/>
      <c r="AK219" s="392"/>
      <c r="AL219" s="284"/>
      <c r="AM219" s="284"/>
      <c r="AN219" s="392"/>
      <c r="AO219" s="392"/>
      <c r="AP219" s="284"/>
      <c r="AQ219" s="392"/>
      <c r="AR219" s="284"/>
      <c r="AS219" s="284"/>
      <c r="AT219" s="392"/>
      <c r="AU219" s="284"/>
      <c r="AV219" s="284"/>
      <c r="AW219" s="284"/>
      <c r="AX219" s="284"/>
      <c r="AY219" s="284"/>
      <c r="AZ219" s="284"/>
      <c r="BA219" s="284"/>
      <c r="BB219" s="284"/>
      <c r="BC219" s="284"/>
    </row>
    <row r="220" spans="1:55">
      <c r="C220" s="284"/>
      <c r="D220" s="284"/>
      <c r="E220" s="284"/>
      <c r="F220" s="284"/>
      <c r="G220" s="284"/>
      <c r="H220" s="284"/>
      <c r="I220" s="284"/>
      <c r="J220" s="284"/>
      <c r="K220" s="392"/>
      <c r="L220" s="284"/>
      <c r="M220" s="284"/>
      <c r="N220" s="284"/>
      <c r="O220" s="284"/>
      <c r="P220" s="392"/>
      <c r="Q220" s="284"/>
      <c r="R220" s="284"/>
      <c r="T220" s="284"/>
      <c r="U220" s="392"/>
      <c r="V220" s="392"/>
      <c r="W220" s="284"/>
      <c r="X220" s="284"/>
      <c r="Y220" s="284"/>
      <c r="Z220" s="284"/>
      <c r="AA220" s="284"/>
      <c r="AB220" s="284"/>
      <c r="AC220" s="392"/>
      <c r="AD220" s="284"/>
      <c r="AE220" s="284"/>
      <c r="AF220" s="284"/>
      <c r="AG220" s="284"/>
      <c r="AH220" s="392"/>
      <c r="AI220" s="284"/>
      <c r="AJ220" s="284"/>
      <c r="AK220" s="284"/>
      <c r="AL220" s="392"/>
      <c r="AM220" s="284"/>
      <c r="AN220" s="284"/>
      <c r="AO220" s="284"/>
      <c r="AP220" s="284"/>
      <c r="AQ220" s="392"/>
      <c r="AR220" s="392"/>
      <c r="AS220" s="392"/>
      <c r="AT220" s="392"/>
      <c r="AU220" s="392"/>
      <c r="AV220" s="392"/>
      <c r="AW220" s="392"/>
      <c r="AX220" s="392"/>
      <c r="AY220" s="392"/>
      <c r="AZ220" s="392"/>
      <c r="BA220" s="392"/>
      <c r="BB220" s="392"/>
      <c r="BC220" s="392"/>
    </row>
    <row r="221" spans="1:55">
      <c r="A221" s="284"/>
      <c r="B221" s="284"/>
      <c r="D221" s="392"/>
      <c r="E221" s="284"/>
      <c r="G221" s="284"/>
      <c r="H221" s="284"/>
      <c r="J221" s="284"/>
      <c r="K221" s="284"/>
      <c r="L221" s="284"/>
      <c r="M221" s="284"/>
      <c r="N221" s="284"/>
      <c r="O221" s="284"/>
      <c r="P221" s="284"/>
      <c r="Q221" s="393"/>
      <c r="R221" s="284"/>
      <c r="T221" s="392"/>
      <c r="U221" s="390"/>
      <c r="V221" s="284"/>
      <c r="W221" s="284"/>
      <c r="X221" s="284"/>
      <c r="Y221" s="284"/>
      <c r="Z221" s="284"/>
      <c r="AA221" s="284"/>
      <c r="AB221" s="284"/>
      <c r="AC221" s="392"/>
      <c r="AD221" s="284"/>
      <c r="AE221" s="284"/>
      <c r="AF221" s="284"/>
      <c r="AG221" s="392"/>
      <c r="AH221" s="284"/>
      <c r="AI221" s="392"/>
      <c r="AJ221" s="284"/>
      <c r="AK221" s="392"/>
      <c r="AL221" s="392"/>
      <c r="AM221" s="284"/>
      <c r="AN221" s="392"/>
      <c r="AO221" s="284"/>
      <c r="AP221" s="284"/>
      <c r="AQ221" s="392"/>
      <c r="AR221" s="284"/>
      <c r="AS221" s="284"/>
      <c r="AT221" s="392"/>
      <c r="AU221" s="392"/>
      <c r="AV221" s="392"/>
      <c r="AW221" s="392"/>
      <c r="AX221" s="392"/>
      <c r="AY221" s="392"/>
      <c r="AZ221" s="392"/>
      <c r="BA221" s="392"/>
      <c r="BB221" s="392"/>
      <c r="BC221" s="392"/>
    </row>
    <row r="222" spans="1:55">
      <c r="B222" s="284"/>
      <c r="D222" s="392"/>
      <c r="F222" s="284"/>
      <c r="G222" s="284"/>
      <c r="H222" s="284"/>
      <c r="J222" s="284"/>
      <c r="L222" s="284"/>
      <c r="M222" s="392"/>
      <c r="N222" s="284"/>
      <c r="O222" s="284"/>
      <c r="P222" s="284"/>
      <c r="Q222" s="284"/>
      <c r="R222" s="284"/>
      <c r="T222" s="284"/>
      <c r="U222" s="284"/>
      <c r="V222" s="284"/>
      <c r="W222" s="284"/>
      <c r="X222" s="284"/>
      <c r="Y222" s="284"/>
      <c r="Z222" s="392"/>
      <c r="AA222" s="284"/>
      <c r="AB222" s="392"/>
      <c r="AC222" s="392"/>
      <c r="AD222" s="392"/>
      <c r="AE222" s="284"/>
      <c r="AF222" s="284"/>
      <c r="AG222" s="284"/>
      <c r="AH222" s="284"/>
      <c r="AI222" s="284"/>
      <c r="AJ222" s="284"/>
      <c r="AK222" s="284"/>
      <c r="AL222" s="284"/>
      <c r="AM222" s="392"/>
      <c r="AN222" s="284"/>
      <c r="AO222" s="284"/>
      <c r="AP222" s="284"/>
      <c r="AQ222" s="392"/>
      <c r="AR222" s="284"/>
      <c r="AS222" s="284"/>
      <c r="AT222" s="284"/>
      <c r="AU222" s="392"/>
      <c r="AV222" s="392"/>
      <c r="AW222" s="392"/>
      <c r="AX222" s="392"/>
      <c r="AY222" s="392"/>
      <c r="AZ222" s="392"/>
      <c r="BA222" s="392"/>
      <c r="BB222" s="392"/>
      <c r="BC222" s="392"/>
    </row>
    <row r="223" spans="1:55">
      <c r="C223" s="284"/>
      <c r="D223" s="284"/>
      <c r="E223" s="284"/>
      <c r="F223" s="284"/>
      <c r="G223" s="284"/>
      <c r="H223" s="284"/>
      <c r="J223" s="284"/>
      <c r="K223" s="284"/>
      <c r="L223" s="284"/>
      <c r="M223" s="284"/>
      <c r="N223" s="392"/>
      <c r="O223" s="284"/>
      <c r="P223" s="284"/>
      <c r="Q223" s="392"/>
      <c r="R223" s="284"/>
      <c r="T223" s="284"/>
      <c r="U223" s="284"/>
      <c r="V223" s="284"/>
      <c r="W223" s="392"/>
      <c r="X223" s="284"/>
      <c r="Y223" s="284"/>
      <c r="Z223" s="284"/>
      <c r="AA223" s="284"/>
      <c r="AB223" s="392"/>
      <c r="AC223" s="284"/>
      <c r="AD223" s="284"/>
      <c r="AE223" s="284"/>
      <c r="AF223" s="284"/>
      <c r="AG223" s="392"/>
      <c r="AH223" s="392"/>
      <c r="AI223" s="392"/>
      <c r="AJ223" s="284"/>
      <c r="AK223" s="284"/>
      <c r="AL223" s="284"/>
      <c r="AM223" s="392"/>
      <c r="AN223" s="392"/>
      <c r="AO223" s="392"/>
      <c r="AP223" s="392"/>
      <c r="AQ223" s="392"/>
      <c r="AR223" s="392"/>
      <c r="AS223" s="392"/>
      <c r="AT223" s="392"/>
      <c r="AU223" s="392"/>
      <c r="AV223" s="392"/>
      <c r="AW223" s="392"/>
      <c r="AX223" s="392"/>
      <c r="AY223" s="392"/>
      <c r="AZ223" s="392"/>
      <c r="BA223" s="392"/>
      <c r="BB223" s="392"/>
      <c r="BC223" s="392"/>
    </row>
    <row r="224" spans="1:55">
      <c r="B224" s="392"/>
      <c r="C224" s="284"/>
      <c r="D224" s="284"/>
      <c r="E224" s="284"/>
      <c r="G224" s="284"/>
      <c r="H224" s="284"/>
      <c r="J224" s="284"/>
      <c r="K224" s="392"/>
      <c r="L224" s="284"/>
      <c r="M224" s="284"/>
      <c r="N224" s="284"/>
      <c r="O224" s="284"/>
      <c r="P224" s="284"/>
      <c r="Q224" s="284"/>
      <c r="R224" s="284"/>
      <c r="S224" s="284"/>
      <c r="T224" s="284"/>
      <c r="U224" s="392"/>
      <c r="V224" s="392"/>
      <c r="W224" s="284"/>
      <c r="X224" s="284"/>
      <c r="Y224" s="284"/>
      <c r="Z224" s="284"/>
      <c r="AA224" s="284"/>
      <c r="AB224" s="284"/>
      <c r="AC224" s="392"/>
      <c r="AD224" s="284"/>
      <c r="AE224" s="284"/>
      <c r="AF224" s="392"/>
      <c r="AG224" s="284"/>
      <c r="AH224" s="392"/>
      <c r="AI224" s="284"/>
      <c r="AJ224" s="284"/>
      <c r="AK224" s="392"/>
      <c r="AL224" s="284"/>
      <c r="AM224" s="392"/>
      <c r="AN224" s="392"/>
      <c r="AO224" s="392"/>
      <c r="AP224" s="284"/>
      <c r="AQ224" s="392"/>
      <c r="AR224" s="284"/>
      <c r="AS224" s="284"/>
      <c r="AT224" s="392"/>
      <c r="AU224" s="284"/>
      <c r="AV224" s="284"/>
      <c r="AW224" s="284"/>
      <c r="AX224" s="284"/>
      <c r="AY224" s="284"/>
      <c r="AZ224" s="284"/>
      <c r="BA224" s="284"/>
      <c r="BB224" s="284"/>
      <c r="BC224" s="284"/>
    </row>
    <row r="225" spans="1:55">
      <c r="A225" s="284"/>
      <c r="B225" s="284"/>
      <c r="D225" s="284"/>
      <c r="E225" s="284"/>
      <c r="F225" s="284"/>
      <c r="G225" s="284"/>
      <c r="H225" s="284"/>
      <c r="J225" s="284"/>
      <c r="K225" s="284"/>
      <c r="L225" s="284"/>
      <c r="M225" s="392"/>
      <c r="N225" s="284"/>
      <c r="O225" s="284"/>
      <c r="P225" s="284"/>
      <c r="Q225" s="284"/>
      <c r="R225" s="284"/>
      <c r="S225" s="284"/>
      <c r="T225" s="284"/>
      <c r="U225" s="392"/>
      <c r="V225" s="392"/>
      <c r="W225" s="392"/>
      <c r="X225" s="284"/>
      <c r="Y225" s="284"/>
      <c r="Z225" s="284"/>
      <c r="AA225" s="284"/>
      <c r="AB225" s="392"/>
      <c r="AC225" s="284"/>
      <c r="AD225" s="284"/>
      <c r="AE225" s="284"/>
      <c r="AF225" s="284"/>
      <c r="AG225" s="284"/>
      <c r="AH225" s="284"/>
      <c r="AI225" s="392"/>
      <c r="AJ225" s="284"/>
      <c r="AK225" s="392"/>
      <c r="AL225" s="284"/>
      <c r="AM225" s="392"/>
      <c r="AN225" s="284"/>
      <c r="AO225" s="392"/>
      <c r="AP225" s="284"/>
      <c r="AQ225" s="284"/>
      <c r="AR225" s="284"/>
      <c r="AS225" s="284"/>
      <c r="AT225" s="284"/>
      <c r="AU225" s="284"/>
      <c r="AV225" s="284"/>
      <c r="AW225" s="284"/>
      <c r="AX225" s="284"/>
      <c r="AY225" s="284"/>
      <c r="AZ225" s="284"/>
      <c r="BA225" s="284"/>
      <c r="BB225" s="284"/>
      <c r="BC225" s="284"/>
    </row>
    <row r="226" spans="1:55">
      <c r="A226" s="284"/>
      <c r="B226" s="284"/>
      <c r="C226" s="284"/>
      <c r="D226" s="284"/>
      <c r="E226" s="284"/>
      <c r="F226" s="284"/>
      <c r="G226" s="284"/>
      <c r="H226" s="284"/>
      <c r="J226" s="284"/>
      <c r="K226" s="284"/>
      <c r="L226" s="392"/>
      <c r="M226" s="392"/>
      <c r="N226" s="284"/>
      <c r="O226" s="392"/>
      <c r="P226" s="392"/>
      <c r="Q226" s="284"/>
      <c r="R226" s="284"/>
      <c r="T226" s="284"/>
      <c r="U226" s="284"/>
      <c r="V226" s="284"/>
      <c r="W226" s="284"/>
      <c r="X226" s="284"/>
      <c r="Y226" s="392"/>
      <c r="Z226" s="284"/>
      <c r="AA226" s="284"/>
      <c r="AB226" s="392"/>
      <c r="AC226" s="392"/>
      <c r="AD226" s="392"/>
      <c r="AE226" s="284"/>
      <c r="AF226" s="284"/>
      <c r="AG226" s="284"/>
      <c r="AH226" s="392"/>
      <c r="AI226" s="284"/>
      <c r="AJ226" s="284"/>
      <c r="AK226" s="284"/>
      <c r="AL226" s="392"/>
      <c r="AM226" s="392"/>
      <c r="AN226" s="392"/>
      <c r="AO226" s="392"/>
      <c r="AP226" s="392"/>
      <c r="AQ226" s="392"/>
      <c r="AR226" s="284"/>
      <c r="AS226" s="284"/>
      <c r="AT226" s="392"/>
      <c r="AU226" s="284"/>
      <c r="AV226" s="284"/>
      <c r="AW226" s="284"/>
      <c r="AX226" s="284"/>
      <c r="AY226" s="284"/>
      <c r="AZ226" s="284"/>
      <c r="BA226" s="284"/>
      <c r="BB226" s="284"/>
      <c r="BC226" s="284"/>
    </row>
    <row r="227" spans="1:55">
      <c r="B227" s="284"/>
      <c r="C227" s="284"/>
      <c r="D227" s="284"/>
      <c r="E227" s="284"/>
      <c r="F227" s="284"/>
      <c r="G227" s="284"/>
      <c r="H227" s="392"/>
      <c r="J227" s="284"/>
      <c r="K227" s="284"/>
      <c r="L227" s="284"/>
      <c r="M227" s="284"/>
      <c r="N227" s="284"/>
      <c r="O227" s="284"/>
      <c r="P227" s="284"/>
      <c r="Q227" s="284"/>
      <c r="R227" s="284"/>
      <c r="T227" s="392"/>
      <c r="U227" s="392"/>
      <c r="V227" s="392"/>
      <c r="W227" s="284"/>
      <c r="X227" s="284"/>
      <c r="Y227" s="284"/>
      <c r="Z227" s="392"/>
      <c r="AA227" s="284"/>
      <c r="AB227" s="284"/>
      <c r="AC227" s="284"/>
      <c r="AD227" s="284"/>
      <c r="AE227" s="284"/>
      <c r="AF227" s="392"/>
      <c r="AG227" s="284"/>
      <c r="AH227" s="392"/>
      <c r="AI227" s="392"/>
      <c r="AJ227" s="284"/>
      <c r="AK227" s="284"/>
      <c r="AL227" s="392"/>
      <c r="AM227" s="392"/>
      <c r="AN227" s="284"/>
      <c r="AO227" s="392"/>
      <c r="AP227" s="284"/>
      <c r="AQ227" s="392"/>
      <c r="AR227" s="284"/>
      <c r="AS227" s="284"/>
      <c r="AT227" s="392"/>
      <c r="AU227" s="284"/>
      <c r="AV227" s="284"/>
      <c r="AW227" s="284"/>
      <c r="AX227" s="284"/>
      <c r="AY227" s="284"/>
      <c r="AZ227" s="284"/>
      <c r="BA227" s="284"/>
      <c r="BB227" s="284"/>
      <c r="BC227" s="284"/>
    </row>
    <row r="228" spans="1:55">
      <c r="D228" s="284"/>
      <c r="E228" s="284"/>
      <c r="G228" s="284"/>
      <c r="H228" s="284"/>
      <c r="J228" s="284"/>
      <c r="K228" s="284"/>
      <c r="L228" s="284"/>
      <c r="M228" s="284"/>
      <c r="N228" s="284"/>
      <c r="O228" s="284"/>
      <c r="P228" s="284"/>
      <c r="Q228" s="284"/>
      <c r="R228" s="284"/>
      <c r="T228" s="284"/>
      <c r="U228" s="284"/>
      <c r="V228" s="392"/>
      <c r="W228" s="284"/>
      <c r="X228" s="284"/>
      <c r="Y228" s="284"/>
      <c r="Z228" s="284"/>
      <c r="AA228" s="284"/>
      <c r="AB228" s="284"/>
      <c r="AC228" s="284"/>
      <c r="AD228" s="284"/>
      <c r="AE228" s="284"/>
      <c r="AF228" s="284"/>
      <c r="AG228" s="392"/>
      <c r="AH228" s="284"/>
      <c r="AI228" s="284"/>
      <c r="AK228" s="392"/>
      <c r="AL228" s="392"/>
      <c r="AM228" s="284"/>
      <c r="AN228" s="392"/>
      <c r="AO228" s="284"/>
      <c r="AP228" s="284"/>
      <c r="AQ228" s="392"/>
      <c r="AR228" s="284"/>
      <c r="AS228" s="284"/>
      <c r="AT228" s="392"/>
      <c r="AU228" s="284"/>
      <c r="AV228" s="284"/>
      <c r="AW228" s="284"/>
      <c r="AX228" s="284"/>
      <c r="AY228" s="284"/>
      <c r="AZ228" s="284"/>
      <c r="BA228" s="284"/>
      <c r="BB228" s="284"/>
      <c r="BC228" s="284"/>
    </row>
    <row r="229" spans="1:55">
      <c r="A229" s="284"/>
      <c r="B229" s="284"/>
      <c r="D229" s="284"/>
      <c r="E229" s="284"/>
      <c r="F229" s="284"/>
      <c r="G229" s="392"/>
      <c r="H229" s="284"/>
      <c r="J229" s="284"/>
      <c r="K229" s="284"/>
      <c r="L229" s="284"/>
      <c r="M229" s="284"/>
      <c r="N229" s="392"/>
      <c r="O229" s="284"/>
      <c r="P229" s="284"/>
      <c r="Q229" s="284"/>
      <c r="R229" s="284"/>
      <c r="T229" s="284"/>
      <c r="U229" s="392"/>
      <c r="V229" s="284"/>
      <c r="W229" s="284"/>
      <c r="X229" s="284"/>
      <c r="Y229" s="284"/>
      <c r="Z229" s="284"/>
      <c r="AA229" s="284"/>
      <c r="AB229" s="284"/>
      <c r="AC229" s="392"/>
      <c r="AD229" s="284"/>
      <c r="AE229" s="284"/>
      <c r="AF229" s="392"/>
      <c r="AG229" s="284"/>
      <c r="AH229" s="392"/>
      <c r="AI229" s="392"/>
      <c r="AJ229" s="284"/>
      <c r="AK229" s="392"/>
      <c r="AL229" s="392"/>
      <c r="AM229" s="284"/>
      <c r="AN229" s="392"/>
      <c r="AO229" s="392"/>
      <c r="AP229" s="392"/>
      <c r="AQ229" s="392"/>
      <c r="AR229" s="392"/>
      <c r="AS229" s="392"/>
      <c r="AT229" s="392"/>
      <c r="AU229" s="392"/>
      <c r="AV229" s="392"/>
      <c r="AW229" s="392"/>
      <c r="AX229" s="392"/>
      <c r="AY229" s="392"/>
      <c r="AZ229" s="392"/>
      <c r="BA229" s="392"/>
      <c r="BB229" s="392"/>
      <c r="BC229" s="392"/>
    </row>
    <row r="230" spans="1:55">
      <c r="C230" s="284"/>
      <c r="F230" s="284"/>
      <c r="G230" s="284"/>
      <c r="H230" s="284"/>
      <c r="J230" s="284"/>
      <c r="K230" s="284"/>
      <c r="L230" s="284"/>
      <c r="M230" s="284"/>
      <c r="N230" s="284"/>
      <c r="O230" s="284"/>
      <c r="P230" s="392"/>
      <c r="Q230" s="284"/>
      <c r="R230" s="284"/>
      <c r="T230" s="392"/>
      <c r="U230" s="392"/>
      <c r="V230" s="392"/>
      <c r="W230" s="284"/>
      <c r="X230" s="284"/>
      <c r="Y230" s="284"/>
      <c r="Z230" s="392"/>
      <c r="AA230" s="392"/>
      <c r="AB230" s="392"/>
      <c r="AC230" s="392"/>
      <c r="AD230" s="284"/>
      <c r="AE230" s="284"/>
      <c r="AF230" s="392"/>
      <c r="AG230" s="392"/>
      <c r="AH230" s="392"/>
      <c r="AI230" s="392"/>
      <c r="AJ230" s="284"/>
      <c r="AK230" s="284"/>
      <c r="AL230" s="392"/>
      <c r="AM230" s="392"/>
      <c r="AN230" s="284"/>
      <c r="AO230" s="392"/>
      <c r="AP230" s="284"/>
      <c r="AQ230" s="392"/>
      <c r="AR230" s="392"/>
      <c r="AS230" s="392"/>
      <c r="AT230" s="392"/>
      <c r="AU230" s="392"/>
      <c r="AV230" s="392"/>
      <c r="AW230" s="392"/>
      <c r="AX230" s="392"/>
      <c r="AY230" s="392"/>
      <c r="AZ230" s="392"/>
      <c r="BA230" s="392"/>
      <c r="BB230" s="392"/>
      <c r="BC230" s="392"/>
    </row>
    <row r="231" spans="1:55">
      <c r="A231" s="284"/>
      <c r="C231" s="284"/>
      <c r="D231" s="284"/>
      <c r="E231" s="284"/>
      <c r="F231" s="284"/>
      <c r="G231" s="284"/>
      <c r="H231" s="284"/>
      <c r="J231" s="392"/>
      <c r="K231" s="284"/>
      <c r="L231" s="392"/>
      <c r="M231" s="284"/>
      <c r="N231" s="284"/>
      <c r="O231" s="392"/>
      <c r="P231" s="284"/>
      <c r="Q231" s="392"/>
      <c r="R231" s="284"/>
      <c r="T231" s="392"/>
      <c r="U231" s="284"/>
      <c r="V231" s="284"/>
      <c r="W231" s="284"/>
      <c r="Y231" s="392"/>
      <c r="Z231" s="392"/>
      <c r="AA231" s="284"/>
      <c r="AB231" s="284"/>
      <c r="AC231" s="392"/>
      <c r="AD231" s="284"/>
      <c r="AE231" s="284"/>
      <c r="AF231" s="392"/>
      <c r="AG231" s="392"/>
      <c r="AH231" s="284"/>
      <c r="AI231" s="284"/>
      <c r="AJ231" s="284"/>
      <c r="AK231" s="284"/>
      <c r="AL231" s="284"/>
      <c r="AM231" s="284"/>
      <c r="AN231" s="392"/>
      <c r="AO231" s="392"/>
      <c r="AP231" s="284"/>
      <c r="AQ231" s="284"/>
      <c r="AR231" s="284"/>
      <c r="AS231" s="284"/>
      <c r="AT231" s="284"/>
      <c r="AU231" s="284"/>
      <c r="AV231" s="284"/>
      <c r="AW231" s="284"/>
      <c r="AX231" s="284"/>
      <c r="AY231" s="284"/>
      <c r="AZ231" s="284"/>
      <c r="BA231" s="284"/>
      <c r="BB231" s="284"/>
      <c r="BC231" s="284"/>
    </row>
    <row r="232" spans="1:55">
      <c r="B232" s="284"/>
      <c r="C232" s="284"/>
      <c r="D232" s="284"/>
      <c r="E232" s="284"/>
      <c r="F232" s="392"/>
      <c r="G232" s="392"/>
      <c r="H232" s="284"/>
      <c r="I232" s="284"/>
      <c r="J232" s="284"/>
      <c r="K232" s="284"/>
      <c r="L232" s="284"/>
      <c r="M232" s="284"/>
      <c r="N232" s="284"/>
      <c r="O232" s="284"/>
      <c r="P232" s="284"/>
      <c r="Q232" s="284"/>
      <c r="R232" s="284"/>
      <c r="T232" s="392"/>
      <c r="U232" s="284"/>
      <c r="V232" s="392"/>
      <c r="W232" s="392"/>
      <c r="X232" s="284"/>
      <c r="Y232" s="284"/>
      <c r="Z232" s="284"/>
      <c r="AA232" s="284"/>
      <c r="AB232" s="284"/>
      <c r="AC232" s="392"/>
      <c r="AD232" s="284"/>
      <c r="AE232" s="392"/>
      <c r="AF232" s="284"/>
      <c r="AG232" s="284"/>
      <c r="AH232" s="392"/>
      <c r="AI232" s="392"/>
      <c r="AJ232" s="284"/>
      <c r="AK232" s="284"/>
      <c r="AL232" s="392"/>
      <c r="AM232" s="392"/>
      <c r="AN232" s="392"/>
      <c r="AO232" s="392"/>
      <c r="AP232" s="284"/>
      <c r="AQ232" s="392"/>
      <c r="AR232" s="284"/>
      <c r="AS232" s="284"/>
      <c r="AT232" s="392"/>
      <c r="AU232" s="393"/>
      <c r="AV232" s="393"/>
      <c r="AW232" s="393"/>
      <c r="AX232" s="393"/>
      <c r="AY232" s="393"/>
      <c r="AZ232" s="393"/>
      <c r="BA232" s="393"/>
      <c r="BB232" s="393"/>
      <c r="BC232" s="393"/>
    </row>
    <row r="233" spans="1:55">
      <c r="C233" s="284"/>
      <c r="D233" s="284"/>
      <c r="E233" s="284"/>
      <c r="F233" s="284"/>
      <c r="G233" s="284"/>
      <c r="H233" s="284"/>
      <c r="J233" s="284"/>
      <c r="K233" s="392"/>
      <c r="L233" s="284"/>
      <c r="M233" s="284"/>
      <c r="N233" s="392"/>
      <c r="O233" s="284"/>
      <c r="P233" s="392"/>
      <c r="Q233" s="284"/>
      <c r="R233" s="392"/>
      <c r="S233" s="284"/>
      <c r="T233" s="284"/>
      <c r="U233" s="392"/>
      <c r="V233" s="392"/>
      <c r="W233" s="284"/>
      <c r="X233" s="284"/>
      <c r="Y233" s="284"/>
      <c r="Z233" s="284"/>
      <c r="AA233" s="284"/>
      <c r="AB233" s="392"/>
      <c r="AC233" s="393"/>
      <c r="AD233" s="284"/>
      <c r="AE233" s="284"/>
      <c r="AF233" s="284"/>
      <c r="AG233" s="392"/>
      <c r="AH233" s="392"/>
      <c r="AI233" s="284"/>
      <c r="AJ233" s="284"/>
      <c r="AK233" s="392"/>
      <c r="AL233" s="284"/>
      <c r="AM233" s="284"/>
      <c r="AN233" s="392"/>
      <c r="AO233" s="392"/>
      <c r="AP233" s="392"/>
      <c r="AQ233" s="392"/>
      <c r="AR233" s="392"/>
      <c r="AS233" s="392"/>
      <c r="AT233" s="392"/>
      <c r="AU233" s="392"/>
      <c r="AV233" s="392"/>
      <c r="AW233" s="392"/>
      <c r="AX233" s="392"/>
      <c r="AY233" s="392"/>
      <c r="AZ233" s="392"/>
      <c r="BA233" s="392"/>
      <c r="BB233" s="392"/>
      <c r="BC233" s="392"/>
    </row>
    <row r="234" spans="1:55">
      <c r="A234" s="284"/>
      <c r="B234" s="284"/>
      <c r="D234" s="284"/>
      <c r="E234" s="284"/>
      <c r="F234" s="284"/>
      <c r="G234" s="284"/>
      <c r="H234" s="284"/>
      <c r="I234" s="284"/>
      <c r="J234" s="284"/>
      <c r="K234" s="284"/>
      <c r="L234" s="284"/>
      <c r="M234" s="392"/>
      <c r="N234" s="284"/>
      <c r="O234" s="392"/>
      <c r="P234" s="284"/>
      <c r="Q234" s="284"/>
      <c r="R234" s="392"/>
      <c r="T234" s="392"/>
      <c r="U234" s="284"/>
      <c r="V234" s="284"/>
      <c r="W234" s="284"/>
      <c r="X234" s="284"/>
      <c r="Y234" s="392"/>
      <c r="Z234" s="284"/>
      <c r="AA234" s="392"/>
      <c r="AB234" s="284"/>
      <c r="AC234" s="392"/>
      <c r="AD234" s="392"/>
      <c r="AE234" s="284"/>
      <c r="AF234" s="284"/>
      <c r="AG234" s="392"/>
      <c r="AH234" s="392"/>
      <c r="AI234" s="284"/>
      <c r="AJ234" s="284"/>
      <c r="AK234" s="284"/>
      <c r="AL234" s="284"/>
      <c r="AM234" s="284"/>
      <c r="AN234" s="392"/>
      <c r="AO234" s="392"/>
      <c r="AP234" s="284"/>
      <c r="AQ234" s="392"/>
      <c r="AR234" s="284"/>
      <c r="AS234" s="284"/>
      <c r="AT234" s="284"/>
      <c r="AU234" s="284"/>
      <c r="AV234" s="284"/>
      <c r="AW234" s="284"/>
      <c r="AX234" s="284"/>
      <c r="AY234" s="284"/>
      <c r="AZ234" s="284"/>
      <c r="BA234" s="284"/>
      <c r="BB234" s="284"/>
      <c r="BC234" s="284"/>
    </row>
    <row r="235" spans="1:55">
      <c r="A235" s="284"/>
      <c r="B235" s="284"/>
      <c r="D235" s="284"/>
      <c r="E235" s="284"/>
      <c r="F235" s="284"/>
      <c r="G235" s="284"/>
      <c r="H235" s="284"/>
      <c r="J235" s="284"/>
      <c r="K235" s="284"/>
      <c r="L235" s="284"/>
      <c r="M235" s="284"/>
      <c r="N235" s="392"/>
      <c r="O235" s="284"/>
      <c r="P235" s="392"/>
      <c r="Q235" s="284"/>
      <c r="R235" s="284"/>
      <c r="T235" s="392"/>
      <c r="U235" s="284"/>
      <c r="V235" s="284"/>
      <c r="W235" s="284"/>
      <c r="X235" s="284"/>
      <c r="Y235" s="284"/>
      <c r="Z235" s="392"/>
      <c r="AA235" s="392"/>
      <c r="AB235" s="284"/>
      <c r="AC235" s="392"/>
      <c r="AD235" s="284"/>
      <c r="AE235" s="284"/>
      <c r="AF235" s="284"/>
      <c r="AG235" s="284"/>
      <c r="AH235" s="284"/>
      <c r="AI235" s="284"/>
      <c r="AJ235" s="284"/>
      <c r="AK235" s="284"/>
      <c r="AL235" s="284"/>
      <c r="AM235" s="284"/>
      <c r="AN235" s="284"/>
      <c r="AO235" s="392"/>
      <c r="AP235" s="284"/>
      <c r="AQ235" s="392"/>
      <c r="AR235" s="284"/>
      <c r="AS235" s="284"/>
      <c r="AT235" s="284"/>
      <c r="AU235" s="284"/>
      <c r="AV235" s="284"/>
      <c r="AW235" s="284"/>
      <c r="AX235" s="284"/>
      <c r="AY235" s="284"/>
      <c r="AZ235" s="284"/>
      <c r="BA235" s="284"/>
      <c r="BB235" s="284"/>
      <c r="BC235" s="284"/>
    </row>
    <row r="236" spans="1:55">
      <c r="D236" s="284"/>
      <c r="E236" s="284"/>
      <c r="F236" s="284"/>
      <c r="G236" s="284"/>
      <c r="H236" s="284"/>
      <c r="J236" s="284"/>
      <c r="K236" s="284"/>
      <c r="L236" s="284"/>
      <c r="M236" s="284"/>
      <c r="N236" s="284"/>
      <c r="O236" s="284"/>
      <c r="P236" s="392"/>
      <c r="Q236" s="284"/>
      <c r="R236" s="284"/>
      <c r="S236" s="284"/>
      <c r="T236" s="284"/>
      <c r="U236" s="392"/>
      <c r="V236" s="392"/>
      <c r="W236" s="284"/>
      <c r="Y236" s="392"/>
      <c r="Z236" s="284"/>
      <c r="AA236" s="284"/>
      <c r="AB236" s="284"/>
      <c r="AC236" s="392"/>
      <c r="AD236" s="284"/>
      <c r="AE236" s="392"/>
      <c r="AF236" s="284"/>
      <c r="AG236" s="284"/>
      <c r="AH236" s="284"/>
      <c r="AI236" s="284"/>
      <c r="AJ236" s="284"/>
      <c r="AK236" s="392"/>
      <c r="AL236" s="284"/>
      <c r="AM236" s="392"/>
      <c r="AN236" s="284"/>
      <c r="AO236" s="284"/>
      <c r="AP236" s="284"/>
      <c r="AQ236" s="392"/>
      <c r="AR236" s="284"/>
      <c r="AS236" s="284"/>
      <c r="AT236" s="284"/>
      <c r="AU236" s="284"/>
      <c r="AV236" s="284"/>
      <c r="AW236" s="284"/>
      <c r="AX236" s="284"/>
      <c r="AY236" s="284"/>
      <c r="AZ236" s="284"/>
      <c r="BA236" s="284"/>
      <c r="BB236" s="284"/>
      <c r="BC236" s="284"/>
    </row>
    <row r="237" spans="1:55">
      <c r="B237" s="284"/>
      <c r="C237" s="284"/>
      <c r="D237" s="284"/>
      <c r="E237" s="284"/>
      <c r="F237" s="284"/>
      <c r="G237" s="284"/>
      <c r="H237" s="284"/>
      <c r="I237" s="284"/>
      <c r="J237" s="284"/>
      <c r="K237" s="284"/>
      <c r="L237" s="284"/>
      <c r="M237" s="284"/>
      <c r="N237" s="392"/>
      <c r="O237" s="284"/>
      <c r="P237" s="392"/>
      <c r="Q237" s="284"/>
      <c r="R237" s="284"/>
      <c r="S237" s="284"/>
      <c r="T237" s="284"/>
      <c r="U237" s="284"/>
      <c r="V237" s="392"/>
      <c r="W237" s="284"/>
      <c r="X237" s="284"/>
      <c r="Y237" s="284"/>
      <c r="Z237" s="284"/>
      <c r="AA237" s="392"/>
      <c r="AB237" s="284"/>
      <c r="AC237" s="392"/>
      <c r="AD237" s="284"/>
      <c r="AE237" s="392"/>
      <c r="AF237" s="392"/>
      <c r="AG237" s="284"/>
      <c r="AH237" s="284"/>
      <c r="AI237" s="284"/>
      <c r="AJ237" s="284"/>
      <c r="AK237" s="392"/>
      <c r="AL237" s="284"/>
      <c r="AM237" s="392"/>
      <c r="AN237" s="392"/>
      <c r="AO237" s="392"/>
      <c r="AP237" s="284"/>
      <c r="AQ237" s="284"/>
      <c r="AR237" s="284"/>
      <c r="AS237" s="284"/>
      <c r="AT237" s="392"/>
      <c r="AU237" s="284"/>
      <c r="AV237" s="284"/>
      <c r="AW237" s="284"/>
      <c r="AX237" s="284"/>
      <c r="AY237" s="284"/>
      <c r="AZ237" s="284"/>
      <c r="BA237" s="284"/>
      <c r="BB237" s="284"/>
      <c r="BC237" s="284"/>
    </row>
    <row r="238" spans="1:55">
      <c r="B238" s="392"/>
      <c r="D238" s="284"/>
      <c r="E238" s="284"/>
      <c r="G238" s="284"/>
      <c r="H238" s="284"/>
      <c r="J238" s="284"/>
      <c r="K238" s="392"/>
      <c r="L238" s="284"/>
      <c r="M238" s="284"/>
      <c r="N238" s="284"/>
      <c r="O238" s="392"/>
      <c r="P238" s="392"/>
      <c r="Q238" s="284"/>
      <c r="R238" s="284"/>
      <c r="T238" s="284"/>
      <c r="U238" s="284"/>
      <c r="V238" s="392"/>
      <c r="W238" s="284"/>
      <c r="X238" s="284"/>
      <c r="Y238" s="284"/>
      <c r="Z238" s="284"/>
      <c r="AA238" s="392"/>
      <c r="AB238" s="392"/>
      <c r="AC238" s="284"/>
      <c r="AD238" s="284"/>
      <c r="AE238" s="392"/>
      <c r="AF238" s="284"/>
      <c r="AG238" s="284"/>
      <c r="AH238" s="392"/>
      <c r="AI238" s="284"/>
      <c r="AJ238" s="284"/>
      <c r="AK238" s="392"/>
      <c r="AL238" s="392"/>
      <c r="AM238" s="284"/>
      <c r="AN238" s="284"/>
      <c r="AO238" s="284"/>
      <c r="AP238" s="392"/>
      <c r="AQ238" s="392"/>
      <c r="AR238" s="284"/>
      <c r="AS238" s="284"/>
      <c r="AT238" s="392"/>
      <c r="AU238" s="284"/>
      <c r="AV238" s="284"/>
      <c r="AW238" s="284"/>
      <c r="AX238" s="284"/>
      <c r="AY238" s="284"/>
      <c r="AZ238" s="284"/>
      <c r="BA238" s="284"/>
      <c r="BB238" s="284"/>
      <c r="BC238" s="284"/>
    </row>
    <row r="239" spans="1:55">
      <c r="B239" s="284"/>
      <c r="C239" s="284"/>
      <c r="D239" s="284"/>
      <c r="E239" s="284"/>
      <c r="F239" s="284"/>
      <c r="G239" s="284"/>
      <c r="H239" s="284"/>
      <c r="J239" s="392"/>
      <c r="K239" s="284"/>
      <c r="L239" s="392"/>
      <c r="M239" s="284"/>
      <c r="N239" s="284"/>
      <c r="O239" s="392"/>
      <c r="P239" s="284"/>
      <c r="Q239" s="284"/>
      <c r="R239" s="392"/>
      <c r="T239" s="284"/>
      <c r="U239" s="284"/>
      <c r="V239" s="392"/>
      <c r="W239" s="284"/>
      <c r="X239" s="284"/>
      <c r="Y239" s="392"/>
      <c r="Z239" s="284"/>
      <c r="AA239" s="284"/>
      <c r="AB239" s="284"/>
      <c r="AC239" s="284"/>
      <c r="AD239" s="392"/>
      <c r="AE239" s="284"/>
      <c r="AF239" s="284"/>
      <c r="AG239" s="284"/>
      <c r="AH239" s="392"/>
      <c r="AI239" s="284"/>
      <c r="AJ239" s="284"/>
      <c r="AK239" s="284"/>
      <c r="AL239" s="392"/>
      <c r="AM239" s="392"/>
      <c r="AN239" s="392"/>
      <c r="AO239" s="393"/>
      <c r="AP239" s="284"/>
      <c r="AQ239" s="284"/>
      <c r="AR239" s="284"/>
      <c r="AS239" s="284"/>
      <c r="AT239" s="392"/>
      <c r="AU239" s="284"/>
      <c r="AV239" s="284"/>
      <c r="AW239" s="284"/>
      <c r="AX239" s="284"/>
      <c r="AY239" s="284"/>
      <c r="AZ239" s="284"/>
      <c r="BA239" s="284"/>
      <c r="BB239" s="284"/>
      <c r="BC239" s="284"/>
    </row>
    <row r="240" spans="1:55">
      <c r="A240" s="284"/>
      <c r="B240" s="284"/>
      <c r="C240" s="284"/>
      <c r="D240" s="284"/>
      <c r="E240" s="284"/>
      <c r="G240" s="284"/>
      <c r="H240" s="284"/>
      <c r="J240" s="284"/>
      <c r="K240" s="392"/>
      <c r="L240" s="284"/>
      <c r="M240" s="284"/>
      <c r="N240" s="284"/>
      <c r="O240" s="284"/>
      <c r="P240" s="392"/>
      <c r="Q240" s="284"/>
      <c r="R240" s="284"/>
      <c r="S240" s="284"/>
      <c r="T240" s="392"/>
      <c r="U240" s="392"/>
      <c r="V240" s="392"/>
      <c r="W240" s="284"/>
      <c r="Y240" s="284"/>
      <c r="Z240" s="284"/>
      <c r="AA240" s="392"/>
      <c r="AB240" s="284"/>
      <c r="AC240" s="392"/>
      <c r="AD240" s="284"/>
      <c r="AE240" s="392"/>
      <c r="AF240" s="284"/>
      <c r="AG240" s="284"/>
      <c r="AH240" s="284"/>
      <c r="AI240" s="284"/>
      <c r="AJ240" s="284"/>
      <c r="AK240" s="284"/>
      <c r="AL240" s="284"/>
      <c r="AM240" s="284"/>
      <c r="AN240" s="284"/>
      <c r="AO240" s="392"/>
      <c r="AP240" s="284"/>
      <c r="AQ240" s="284"/>
      <c r="AR240" s="284"/>
      <c r="AS240" s="284"/>
      <c r="AT240" s="392"/>
      <c r="AU240" s="284"/>
      <c r="AV240" s="284"/>
      <c r="AW240" s="284"/>
      <c r="AX240" s="284"/>
      <c r="AY240" s="284"/>
      <c r="AZ240" s="284"/>
      <c r="BA240" s="284"/>
      <c r="BB240" s="284"/>
      <c r="BC240" s="284"/>
    </row>
    <row r="241" spans="1:55">
      <c r="A241" s="284"/>
      <c r="B241" s="284"/>
      <c r="D241" s="284"/>
      <c r="G241" s="392"/>
      <c r="H241" s="284"/>
      <c r="J241" s="284"/>
      <c r="K241" s="284"/>
      <c r="L241" s="284"/>
      <c r="M241" s="392"/>
      <c r="N241" s="284"/>
      <c r="O241" s="284"/>
      <c r="P241" s="284"/>
      <c r="Q241" s="284"/>
      <c r="R241" s="284"/>
      <c r="T241" s="284"/>
      <c r="U241" s="284"/>
      <c r="V241" s="284"/>
      <c r="W241" s="284"/>
      <c r="X241" s="284"/>
      <c r="Y241" s="284"/>
      <c r="Z241" s="284"/>
      <c r="AA241" s="392"/>
      <c r="AB241" s="392"/>
      <c r="AC241" s="284"/>
      <c r="AD241" s="284"/>
      <c r="AE241" s="284"/>
      <c r="AF241" s="284"/>
      <c r="AG241" s="284"/>
      <c r="AH241" s="284"/>
      <c r="AI241" s="392"/>
      <c r="AJ241" s="284"/>
      <c r="AK241" s="284"/>
      <c r="AL241" s="284"/>
      <c r="AM241" s="284"/>
      <c r="AN241" s="392"/>
      <c r="AO241" s="392"/>
      <c r="AP241" s="284"/>
      <c r="AQ241" s="392"/>
      <c r="AR241" s="284"/>
      <c r="AS241" s="284"/>
      <c r="AT241" s="392"/>
      <c r="AU241" s="284"/>
      <c r="AV241" s="284"/>
      <c r="AW241" s="284"/>
      <c r="AX241" s="284"/>
      <c r="AY241" s="284"/>
      <c r="AZ241" s="284"/>
      <c r="BA241" s="284"/>
      <c r="BB241" s="284"/>
      <c r="BC241" s="284"/>
    </row>
    <row r="242" spans="1:55">
      <c r="A242" s="284"/>
      <c r="D242" s="284"/>
      <c r="E242" s="284"/>
      <c r="F242" s="284"/>
      <c r="G242" s="284"/>
      <c r="H242" s="284"/>
      <c r="J242" s="393"/>
      <c r="K242" s="392"/>
      <c r="L242" s="284"/>
      <c r="M242" s="392"/>
      <c r="N242" s="284"/>
      <c r="O242" s="284"/>
      <c r="P242" s="284"/>
      <c r="Q242" s="284"/>
      <c r="R242" s="284"/>
      <c r="S242" s="284"/>
      <c r="T242" s="284"/>
      <c r="U242" s="284"/>
      <c r="V242" s="284"/>
      <c r="W242" s="284"/>
      <c r="X242" s="284"/>
      <c r="Y242" s="284"/>
      <c r="Z242" s="284"/>
      <c r="AA242" s="284"/>
      <c r="AB242" s="284"/>
      <c r="AC242" s="392"/>
      <c r="AD242" s="392"/>
      <c r="AE242" s="284"/>
      <c r="AF242" s="392"/>
      <c r="AG242" s="284"/>
      <c r="AH242" s="392"/>
      <c r="AI242" s="284"/>
      <c r="AJ242" s="284"/>
      <c r="AK242" s="392"/>
      <c r="AL242" s="284"/>
      <c r="AM242" s="392"/>
      <c r="AN242" s="392"/>
      <c r="AO242" s="392"/>
      <c r="AP242" s="284"/>
      <c r="AQ242" s="392"/>
      <c r="AR242" s="284"/>
      <c r="AS242" s="284"/>
      <c r="AT242" s="284"/>
      <c r="AU242" s="284"/>
      <c r="AV242" s="284"/>
      <c r="AW242" s="284"/>
      <c r="AX242" s="284"/>
      <c r="AY242" s="284"/>
      <c r="AZ242" s="284"/>
      <c r="BA242" s="284"/>
      <c r="BB242" s="284"/>
      <c r="BC242" s="284"/>
    </row>
    <row r="243" spans="1:55">
      <c r="B243" s="284"/>
      <c r="D243" s="284"/>
      <c r="F243" s="284"/>
      <c r="G243" s="284"/>
      <c r="H243" s="284"/>
      <c r="J243" s="392"/>
      <c r="K243" s="392"/>
      <c r="L243" s="392"/>
      <c r="M243" s="284"/>
      <c r="N243" s="284"/>
      <c r="O243" s="392"/>
      <c r="P243" s="284"/>
      <c r="Q243" s="284"/>
      <c r="R243" s="392"/>
      <c r="T243" s="284"/>
      <c r="U243" s="284"/>
      <c r="V243" s="392"/>
      <c r="W243" s="284"/>
      <c r="Y243" s="284"/>
      <c r="Z243" s="284"/>
      <c r="AA243" s="284"/>
      <c r="AB243" s="284"/>
      <c r="AC243" s="284"/>
      <c r="AD243" s="284"/>
      <c r="AE243" s="284"/>
      <c r="AF243" s="284"/>
      <c r="AG243" s="284"/>
      <c r="AH243" s="284"/>
      <c r="AI243" s="392"/>
      <c r="AJ243" s="284"/>
      <c r="AK243" s="284"/>
      <c r="AL243" s="392"/>
      <c r="AM243" s="284"/>
      <c r="AN243" s="284"/>
      <c r="AO243" s="284"/>
      <c r="AP243" s="284"/>
      <c r="AQ243" s="392"/>
      <c r="AR243" s="284"/>
      <c r="AS243" s="284"/>
      <c r="AT243" s="284"/>
      <c r="AU243" s="392"/>
      <c r="AV243" s="392"/>
      <c r="AW243" s="392"/>
      <c r="AX243" s="392"/>
      <c r="AY243" s="392"/>
      <c r="AZ243" s="392"/>
      <c r="BA243" s="392"/>
      <c r="BB243" s="392"/>
      <c r="BC243" s="392"/>
    </row>
    <row r="244" spans="1:55">
      <c r="A244" s="284"/>
      <c r="B244" s="284"/>
      <c r="C244" s="284"/>
      <c r="D244" s="284"/>
      <c r="E244" s="284"/>
      <c r="F244" s="284"/>
      <c r="G244" s="284"/>
      <c r="H244" s="284"/>
      <c r="I244" s="284"/>
      <c r="J244" s="284"/>
      <c r="K244" s="392"/>
      <c r="L244" s="284"/>
      <c r="M244" s="284"/>
      <c r="N244" s="284"/>
      <c r="O244" s="392"/>
      <c r="P244" s="392"/>
      <c r="Q244" s="392"/>
      <c r="R244" s="284"/>
      <c r="S244" s="284"/>
      <c r="T244" s="392"/>
      <c r="U244" s="284"/>
      <c r="V244" s="392"/>
      <c r="W244" s="284"/>
      <c r="X244" s="284"/>
      <c r="Y244" s="284"/>
      <c r="Z244" s="392"/>
      <c r="AA244" s="284"/>
      <c r="AB244" s="392"/>
      <c r="AC244" s="284"/>
      <c r="AD244" s="284"/>
      <c r="AE244" s="284"/>
      <c r="AF244" s="392"/>
      <c r="AG244" s="392"/>
      <c r="AH244" s="392"/>
      <c r="AI244" s="284"/>
      <c r="AJ244" s="284"/>
      <c r="AK244" s="284"/>
      <c r="AL244" s="284"/>
      <c r="AM244" s="284"/>
      <c r="AN244" s="392"/>
      <c r="AO244" s="392"/>
      <c r="AP244" s="392"/>
      <c r="AQ244" s="284"/>
      <c r="AR244" s="284"/>
      <c r="AS244" s="284"/>
      <c r="AT244" s="392"/>
      <c r="AU244" s="284"/>
      <c r="AV244" s="284"/>
      <c r="AW244" s="284"/>
      <c r="AX244" s="284"/>
      <c r="AY244" s="284"/>
      <c r="AZ244" s="284"/>
      <c r="BA244" s="284"/>
      <c r="BB244" s="284"/>
      <c r="BC244" s="284"/>
    </row>
    <row r="245" spans="1:55">
      <c r="B245" s="284"/>
      <c r="C245" s="284"/>
      <c r="D245" s="284"/>
      <c r="E245" s="284"/>
      <c r="F245" s="284"/>
      <c r="G245" s="284"/>
      <c r="H245" s="284"/>
      <c r="J245" s="284"/>
      <c r="K245" s="284"/>
      <c r="L245" s="284"/>
      <c r="M245" s="284"/>
      <c r="N245" s="284"/>
      <c r="O245" s="284"/>
      <c r="P245" s="284"/>
      <c r="R245" s="284"/>
      <c r="S245" s="284"/>
      <c r="T245" s="284"/>
      <c r="U245" s="392"/>
      <c r="V245" s="284"/>
      <c r="W245" s="284"/>
      <c r="X245" s="284"/>
      <c r="Y245" s="284"/>
      <c r="Z245" s="284"/>
      <c r="AA245" s="284"/>
      <c r="AB245" s="392"/>
      <c r="AC245" s="392"/>
      <c r="AD245" s="392"/>
      <c r="AE245" s="284"/>
      <c r="AF245" s="284"/>
      <c r="AG245" s="392"/>
      <c r="AH245" s="284"/>
      <c r="AI245" s="284"/>
      <c r="AJ245" s="284"/>
      <c r="AK245" s="284"/>
      <c r="AL245" s="284"/>
      <c r="AM245" s="392"/>
      <c r="AN245" s="392"/>
      <c r="AO245" s="284"/>
      <c r="AP245" s="392"/>
      <c r="AQ245" s="392"/>
      <c r="AR245" s="392"/>
      <c r="AS245" s="392"/>
      <c r="AT245" s="392"/>
      <c r="AU245" s="392"/>
      <c r="AV245" s="392"/>
      <c r="AW245" s="392"/>
      <c r="AX245" s="392"/>
      <c r="AY245" s="392"/>
      <c r="AZ245" s="392"/>
      <c r="BA245" s="392"/>
      <c r="BB245" s="392"/>
      <c r="BC245" s="392"/>
    </row>
    <row r="246" spans="1:55">
      <c r="A246" s="284"/>
      <c r="B246" s="284"/>
      <c r="D246" s="392"/>
      <c r="E246" s="284"/>
      <c r="F246" s="284"/>
      <c r="G246" s="284"/>
      <c r="H246" s="392"/>
      <c r="J246" s="284"/>
      <c r="K246" s="284"/>
      <c r="L246" s="392"/>
      <c r="M246" s="284"/>
      <c r="N246" s="392"/>
      <c r="O246" s="284"/>
      <c r="P246" s="393"/>
      <c r="Q246" s="284"/>
      <c r="R246" s="284"/>
      <c r="T246" s="392"/>
      <c r="U246" s="392"/>
      <c r="V246" s="284"/>
      <c r="W246" s="284"/>
      <c r="X246" s="284"/>
      <c r="Y246" s="284"/>
      <c r="Z246" s="284"/>
      <c r="AA246" s="284"/>
      <c r="AB246" s="284"/>
      <c r="AC246" s="393"/>
      <c r="AD246" s="284"/>
      <c r="AE246" s="284"/>
      <c r="AF246" s="392"/>
      <c r="AG246" s="284"/>
      <c r="AH246" s="392"/>
      <c r="AI246" s="284"/>
      <c r="AJ246" s="284"/>
      <c r="AK246" s="392"/>
      <c r="AL246" s="284"/>
      <c r="AM246" s="392"/>
      <c r="AN246" s="284"/>
      <c r="AO246" s="284"/>
      <c r="AP246" s="392"/>
      <c r="AQ246" s="284"/>
      <c r="AR246" s="284"/>
      <c r="AS246" s="284"/>
      <c r="AT246" s="284"/>
      <c r="AU246" s="392"/>
      <c r="AV246" s="392"/>
      <c r="AW246" s="392"/>
      <c r="AX246" s="392"/>
      <c r="AY246" s="392"/>
      <c r="AZ246" s="392"/>
      <c r="BA246" s="392"/>
      <c r="BB246" s="392"/>
      <c r="BC246" s="392"/>
    </row>
    <row r="247" spans="1:55">
      <c r="D247" s="392"/>
      <c r="E247" s="284"/>
      <c r="F247" s="284"/>
      <c r="G247" s="284"/>
      <c r="H247" s="284"/>
      <c r="J247" s="284"/>
      <c r="K247" s="284"/>
      <c r="L247" s="284"/>
      <c r="M247" s="284"/>
      <c r="N247" s="392"/>
      <c r="O247" s="284"/>
      <c r="P247" s="284"/>
      <c r="Q247" s="284"/>
      <c r="T247" s="284"/>
      <c r="U247" s="392"/>
      <c r="V247" s="284"/>
      <c r="W247" s="284"/>
      <c r="Y247" s="284"/>
      <c r="Z247" s="284"/>
      <c r="AA247" s="284"/>
      <c r="AB247" s="284"/>
      <c r="AC247" s="392"/>
      <c r="AD247" s="284"/>
      <c r="AE247" s="284"/>
      <c r="AF247" s="392"/>
      <c r="AG247" s="284"/>
      <c r="AH247" s="284"/>
      <c r="AI247" s="284"/>
      <c r="AJ247" s="284"/>
      <c r="AK247" s="392"/>
      <c r="AL247" s="284"/>
      <c r="AM247" s="284"/>
      <c r="AN247" s="392"/>
      <c r="AO247" s="392"/>
      <c r="AP247" s="284"/>
      <c r="AQ247" s="284"/>
      <c r="AR247" s="284"/>
      <c r="AS247" s="284"/>
      <c r="AT247" s="392"/>
      <c r="AU247" s="284"/>
      <c r="AV247" s="284"/>
      <c r="AW247" s="284"/>
      <c r="AX247" s="284"/>
      <c r="AY247" s="284"/>
      <c r="AZ247" s="284"/>
      <c r="BA247" s="284"/>
      <c r="BB247" s="284"/>
      <c r="BC247" s="284"/>
    </row>
    <row r="248" spans="1:55">
      <c r="D248" s="284"/>
      <c r="E248" s="284"/>
      <c r="G248" s="284"/>
      <c r="H248" s="284"/>
      <c r="J248" s="392"/>
      <c r="K248" s="392"/>
      <c r="L248" s="392"/>
      <c r="M248" s="284"/>
      <c r="N248" s="284"/>
      <c r="O248" s="392"/>
      <c r="P248" s="392"/>
      <c r="Q248" s="284"/>
      <c r="R248" s="284"/>
      <c r="S248" s="284"/>
      <c r="T248" s="284"/>
      <c r="U248" s="284"/>
      <c r="V248" s="284"/>
      <c r="W248" s="392"/>
      <c r="X248" s="284"/>
      <c r="Y248" s="284"/>
      <c r="Z248" s="284"/>
      <c r="AA248" s="392"/>
      <c r="AB248" s="284"/>
      <c r="AC248" s="392"/>
      <c r="AD248" s="284"/>
      <c r="AE248" s="284"/>
      <c r="AF248" s="284"/>
      <c r="AG248" s="392"/>
      <c r="AH248" s="284"/>
      <c r="AI248" s="284"/>
      <c r="AK248" s="392"/>
      <c r="AL248" s="284"/>
      <c r="AM248" s="284"/>
      <c r="AN248" s="392"/>
      <c r="AO248" s="392"/>
      <c r="AP248" s="392"/>
      <c r="AQ248" s="392"/>
      <c r="AR248" s="392"/>
      <c r="AS248" s="392"/>
      <c r="AT248" s="392"/>
      <c r="AU248" s="392"/>
      <c r="AV248" s="392"/>
      <c r="AW248" s="392"/>
      <c r="AX248" s="392"/>
      <c r="AY248" s="392"/>
      <c r="AZ248" s="392"/>
      <c r="BA248" s="392"/>
      <c r="BB248" s="392"/>
      <c r="BC248" s="392"/>
    </row>
    <row r="249" spans="1:55">
      <c r="B249" s="393"/>
      <c r="C249" s="284"/>
      <c r="D249" s="284"/>
      <c r="E249" s="284"/>
      <c r="F249" s="284"/>
      <c r="G249" s="284"/>
      <c r="H249" s="284"/>
      <c r="J249" s="284"/>
      <c r="L249" s="284"/>
      <c r="M249" s="284"/>
      <c r="N249" s="392"/>
      <c r="O249" s="284"/>
      <c r="P249" s="392"/>
      <c r="Q249" s="284"/>
      <c r="R249" s="284"/>
      <c r="T249" s="284"/>
      <c r="U249" s="284"/>
      <c r="V249" s="284"/>
      <c r="W249" s="284"/>
      <c r="X249" s="284"/>
      <c r="Y249" s="393"/>
      <c r="Z249" s="284"/>
      <c r="AA249" s="392"/>
      <c r="AB249" s="284"/>
      <c r="AC249" s="284"/>
      <c r="AD249" s="284"/>
      <c r="AE249" s="284"/>
      <c r="AF249" s="392"/>
      <c r="AG249" s="284"/>
      <c r="AH249" s="284"/>
      <c r="AI249" s="392"/>
      <c r="AJ249" s="284"/>
      <c r="AK249" s="284"/>
      <c r="AL249" s="392"/>
      <c r="AM249" s="284"/>
      <c r="AN249" s="284"/>
      <c r="AO249" s="392"/>
      <c r="AP249" s="284"/>
      <c r="AQ249" s="284"/>
      <c r="AR249" s="284"/>
      <c r="AS249" s="284"/>
      <c r="AT249" s="392"/>
      <c r="AU249" s="284"/>
      <c r="AV249" s="284"/>
      <c r="AW249" s="284"/>
      <c r="AX249" s="284"/>
      <c r="AY249" s="284"/>
      <c r="AZ249" s="284"/>
      <c r="BA249" s="284"/>
      <c r="BB249" s="284"/>
      <c r="BC249" s="284"/>
    </row>
    <row r="250" spans="1:55">
      <c r="B250" s="284"/>
      <c r="D250" s="284"/>
      <c r="E250" s="284"/>
      <c r="F250" s="284"/>
      <c r="G250" s="284"/>
      <c r="H250" s="284"/>
      <c r="J250" s="392"/>
      <c r="K250" s="284"/>
      <c r="L250" s="392"/>
      <c r="M250" s="392"/>
      <c r="N250" s="392"/>
      <c r="O250" s="392"/>
      <c r="P250" s="284"/>
      <c r="Q250" s="284"/>
      <c r="R250" s="284"/>
      <c r="S250" s="284"/>
      <c r="T250" s="392"/>
      <c r="U250" s="392"/>
      <c r="V250" s="392"/>
      <c r="W250" s="284"/>
      <c r="X250" s="284"/>
      <c r="Y250" s="284"/>
      <c r="Z250" s="284"/>
      <c r="AA250" s="284"/>
      <c r="AB250" s="284"/>
      <c r="AC250" s="284"/>
      <c r="AD250" s="284"/>
      <c r="AE250" s="284"/>
      <c r="AF250" s="392"/>
      <c r="AG250" s="284"/>
      <c r="AH250" s="284"/>
      <c r="AI250" s="284"/>
      <c r="AK250" s="284"/>
      <c r="AL250" s="284"/>
      <c r="AM250" s="392"/>
      <c r="AN250" s="284"/>
      <c r="AO250" s="284"/>
      <c r="AP250" s="284"/>
      <c r="AQ250" s="392"/>
      <c r="AR250" s="284"/>
      <c r="AS250" s="284"/>
      <c r="AT250" s="392"/>
      <c r="AU250" s="392"/>
      <c r="AV250" s="392"/>
      <c r="AW250" s="392"/>
      <c r="AX250" s="392"/>
      <c r="AY250" s="392"/>
      <c r="AZ250" s="392"/>
      <c r="BA250" s="392"/>
      <c r="BB250" s="392"/>
      <c r="BC250" s="392"/>
    </row>
    <row r="251" spans="1:55">
      <c r="A251" s="284"/>
      <c r="B251" s="284"/>
      <c r="D251" s="284"/>
      <c r="F251" s="284"/>
      <c r="G251" s="284"/>
      <c r="H251" s="284"/>
      <c r="J251" s="284"/>
      <c r="K251" s="284"/>
      <c r="L251" s="284"/>
      <c r="M251" s="284"/>
      <c r="N251" s="284"/>
      <c r="O251" s="284"/>
      <c r="P251" s="392"/>
      <c r="Q251" s="284"/>
      <c r="R251" s="392"/>
      <c r="S251" s="284"/>
      <c r="T251" s="284"/>
      <c r="U251" s="392"/>
      <c r="V251" s="284"/>
      <c r="W251" s="284"/>
      <c r="X251" s="284"/>
      <c r="Y251" s="392"/>
      <c r="Z251" s="284"/>
      <c r="AA251" s="284"/>
      <c r="AB251" s="392"/>
      <c r="AC251" s="392"/>
      <c r="AD251" s="284"/>
      <c r="AE251" s="284"/>
      <c r="AF251" s="284"/>
      <c r="AG251" s="284"/>
      <c r="AH251" s="284"/>
      <c r="AI251" s="392"/>
      <c r="AJ251" s="284"/>
      <c r="AK251" s="284"/>
      <c r="AL251" s="392"/>
      <c r="AM251" s="284"/>
      <c r="AN251" s="284"/>
      <c r="AO251" s="392"/>
      <c r="AP251" s="284"/>
      <c r="AQ251" s="392"/>
      <c r="AR251" s="284"/>
      <c r="AS251" s="284"/>
      <c r="AT251" s="392"/>
      <c r="AU251" s="284"/>
      <c r="AV251" s="284"/>
      <c r="AW251" s="284"/>
      <c r="AX251" s="284"/>
      <c r="AY251" s="284"/>
      <c r="AZ251" s="284"/>
      <c r="BA251" s="284"/>
      <c r="BB251" s="284"/>
      <c r="BC251" s="284"/>
    </row>
    <row r="252" spans="1:55">
      <c r="A252" s="284"/>
      <c r="B252" s="284"/>
      <c r="C252" s="284"/>
      <c r="D252" s="284"/>
      <c r="E252" s="284"/>
      <c r="F252" s="284"/>
      <c r="G252" s="284"/>
      <c r="H252" s="392"/>
      <c r="I252" s="284"/>
      <c r="J252" s="284"/>
      <c r="K252" s="284"/>
      <c r="L252" s="284"/>
      <c r="M252" s="284"/>
      <c r="N252" s="284"/>
      <c r="O252" s="284"/>
      <c r="P252" s="392"/>
      <c r="Q252" s="284"/>
      <c r="R252" s="284"/>
      <c r="T252" s="284"/>
      <c r="U252" s="392"/>
      <c r="V252" s="284"/>
      <c r="W252" s="284"/>
      <c r="X252" s="284"/>
      <c r="Y252" s="284"/>
      <c r="Z252" s="392"/>
      <c r="AA252" s="284"/>
      <c r="AB252" s="284"/>
      <c r="AC252" s="392"/>
      <c r="AD252" s="284"/>
      <c r="AE252" s="284"/>
      <c r="AF252" s="284"/>
      <c r="AG252" s="284"/>
      <c r="AH252" s="392"/>
      <c r="AI252" s="284"/>
      <c r="AJ252" s="284"/>
      <c r="AK252" s="392"/>
      <c r="AL252" s="392"/>
      <c r="AM252" s="284"/>
      <c r="AN252" s="392"/>
      <c r="AO252" s="284"/>
      <c r="AP252" s="392"/>
      <c r="AQ252" s="392"/>
      <c r="AR252" s="392"/>
      <c r="AS252" s="392"/>
      <c r="AT252" s="392"/>
      <c r="AU252" s="392"/>
      <c r="AV252" s="392"/>
      <c r="AW252" s="392"/>
      <c r="AX252" s="392"/>
      <c r="AY252" s="392"/>
      <c r="AZ252" s="392"/>
      <c r="BA252" s="392"/>
      <c r="BB252" s="392"/>
      <c r="BC252" s="392"/>
    </row>
    <row r="253" spans="1:55">
      <c r="D253" s="284"/>
      <c r="E253" s="284"/>
      <c r="F253" s="284"/>
      <c r="G253" s="284"/>
      <c r="H253" s="284"/>
      <c r="I253" s="284"/>
      <c r="J253" s="284"/>
      <c r="K253" s="392"/>
      <c r="L253" s="284"/>
      <c r="M253" s="284"/>
      <c r="N253" s="392"/>
      <c r="O253" s="392"/>
      <c r="P253" s="284"/>
      <c r="Q253" s="284"/>
      <c r="R253" s="284"/>
      <c r="S253" s="284"/>
      <c r="T253" s="392"/>
      <c r="U253" s="392"/>
      <c r="V253" s="284"/>
      <c r="W253" s="284"/>
      <c r="Y253" s="392"/>
      <c r="Z253" s="284"/>
      <c r="AA253" s="284"/>
      <c r="AB253" s="392"/>
      <c r="AC253" s="392"/>
      <c r="AD253" s="284"/>
      <c r="AE253" s="284"/>
      <c r="AF253" s="284"/>
      <c r="AG253" s="284"/>
      <c r="AH253" s="392"/>
      <c r="AI253" s="284"/>
      <c r="AJ253" s="284"/>
      <c r="AK253" s="392"/>
      <c r="AL253" s="284"/>
      <c r="AM253" s="392"/>
      <c r="AN253" s="392"/>
      <c r="AO253" s="284"/>
      <c r="AP253" s="284"/>
      <c r="AQ253" s="392"/>
      <c r="AR253" s="284"/>
      <c r="AS253" s="284"/>
      <c r="AT253" s="392"/>
      <c r="AU253" s="284"/>
      <c r="AV253" s="284"/>
      <c r="AW253" s="284"/>
      <c r="AX253" s="284"/>
      <c r="AY253" s="284"/>
      <c r="AZ253" s="284"/>
      <c r="BA253" s="284"/>
      <c r="BB253" s="284"/>
      <c r="BC253" s="284"/>
    </row>
    <row r="254" spans="1:55">
      <c r="A254" s="284"/>
      <c r="B254" s="284"/>
      <c r="C254" s="284"/>
      <c r="D254" s="284"/>
      <c r="E254" s="284"/>
      <c r="G254" s="284"/>
      <c r="H254" s="284"/>
      <c r="I254" s="284"/>
      <c r="J254" s="284"/>
      <c r="K254" s="284"/>
      <c r="L254" s="284"/>
      <c r="M254" s="284"/>
      <c r="N254" s="392"/>
      <c r="O254" s="284"/>
      <c r="P254" s="284"/>
      <c r="Q254" s="284"/>
      <c r="R254" s="392"/>
      <c r="S254" s="284"/>
      <c r="T254" s="284"/>
      <c r="U254" s="284"/>
      <c r="V254" s="392"/>
      <c r="W254" s="284"/>
      <c r="Y254" s="284"/>
      <c r="Z254" s="284"/>
      <c r="AA254" s="284"/>
      <c r="AB254" s="284"/>
      <c r="AC254" s="392"/>
      <c r="AD254" s="284"/>
      <c r="AE254" s="284"/>
      <c r="AF254" s="392"/>
      <c r="AG254" s="392"/>
      <c r="AH254" s="392"/>
      <c r="AI254" s="392"/>
      <c r="AJ254" s="284"/>
      <c r="AK254" s="392"/>
      <c r="AL254" s="284"/>
      <c r="AM254" s="392"/>
      <c r="AN254" s="392"/>
      <c r="AO254" s="392"/>
      <c r="AP254" s="284"/>
      <c r="AQ254" s="284"/>
      <c r="AR254" s="284"/>
      <c r="AS254" s="284"/>
      <c r="AT254" s="284"/>
      <c r="AU254" s="392"/>
      <c r="AV254" s="392"/>
      <c r="AW254" s="392"/>
      <c r="AX254" s="392"/>
      <c r="AY254" s="392"/>
      <c r="AZ254" s="392"/>
      <c r="BA254" s="392"/>
      <c r="BB254" s="392"/>
      <c r="BC254" s="392"/>
    </row>
    <row r="255" spans="1:55">
      <c r="B255" s="284"/>
      <c r="D255" s="284"/>
      <c r="E255" s="284"/>
      <c r="F255" s="392"/>
      <c r="G255" s="284"/>
      <c r="H255" s="284"/>
      <c r="I255" s="284"/>
      <c r="J255" s="284"/>
      <c r="K255" s="284"/>
      <c r="L255" s="284"/>
      <c r="M255" s="392"/>
      <c r="N255" s="284"/>
      <c r="O255" s="284"/>
      <c r="P255" s="284"/>
      <c r="Q255" s="284"/>
      <c r="R255" s="284"/>
      <c r="T255" s="284"/>
      <c r="U255" s="284"/>
      <c r="V255" s="284"/>
      <c r="W255" s="284"/>
      <c r="X255" s="284"/>
      <c r="Y255" s="284"/>
      <c r="Z255" s="392"/>
      <c r="AA255" s="284"/>
      <c r="AB255" s="284"/>
      <c r="AC255" s="392"/>
      <c r="AD255" s="284"/>
      <c r="AE255" s="284"/>
      <c r="AF255" s="392"/>
      <c r="AG255" s="284"/>
      <c r="AH255" s="392"/>
      <c r="AI255" s="392"/>
      <c r="AJ255" s="284"/>
      <c r="AK255" s="284"/>
      <c r="AL255" s="284"/>
      <c r="AM255" s="284"/>
      <c r="AN255" s="392"/>
      <c r="AO255" s="284"/>
      <c r="AP255" s="284"/>
      <c r="AQ255" s="392"/>
      <c r="AR255" s="284"/>
      <c r="AS255" s="284"/>
      <c r="AT255" s="284"/>
      <c r="AU255" s="284"/>
      <c r="AV255" s="284"/>
      <c r="AW255" s="284"/>
      <c r="AX255" s="284"/>
      <c r="AY255" s="284"/>
      <c r="AZ255" s="284"/>
      <c r="BA255" s="284"/>
      <c r="BB255" s="284"/>
      <c r="BC255" s="284"/>
    </row>
    <row r="256" spans="1:55">
      <c r="B256" s="284"/>
      <c r="C256" s="284"/>
      <c r="D256" s="284"/>
      <c r="E256" s="284"/>
      <c r="F256" s="390"/>
      <c r="G256" s="284"/>
      <c r="H256" s="284"/>
      <c r="J256" s="284"/>
      <c r="K256" s="284"/>
      <c r="L256" s="284"/>
      <c r="M256" s="284"/>
      <c r="N256" s="392"/>
      <c r="O256" s="284"/>
      <c r="P256" s="284"/>
      <c r="Q256" s="284"/>
      <c r="R256" s="284"/>
      <c r="T256" s="284"/>
      <c r="U256" s="284"/>
      <c r="V256" s="284"/>
      <c r="W256" s="284"/>
      <c r="Y256" s="392"/>
      <c r="Z256" s="284"/>
      <c r="AA256" s="284"/>
      <c r="AB256" s="284"/>
      <c r="AC256" s="392"/>
      <c r="AD256" s="284"/>
      <c r="AE256" s="284"/>
      <c r="AF256" s="284"/>
      <c r="AG256" s="392"/>
      <c r="AH256" s="392"/>
      <c r="AI256" s="392"/>
      <c r="AJ256" s="284"/>
      <c r="AK256" s="392"/>
      <c r="AL256" s="284"/>
      <c r="AM256" s="284"/>
      <c r="AN256" s="284"/>
      <c r="AO256" s="284"/>
      <c r="AP256" s="284"/>
      <c r="AQ256" s="392"/>
      <c r="AR256" s="284"/>
      <c r="AS256" s="284"/>
      <c r="AT256" s="392"/>
      <c r="AU256" s="392"/>
      <c r="AV256" s="392"/>
      <c r="AW256" s="392"/>
      <c r="AX256" s="392"/>
      <c r="AY256" s="392"/>
      <c r="AZ256" s="392"/>
      <c r="BA256" s="392"/>
      <c r="BB256" s="392"/>
      <c r="BC256" s="392"/>
    </row>
    <row r="257" spans="1:55">
      <c r="B257" s="284"/>
      <c r="C257" s="284"/>
      <c r="D257" s="284"/>
      <c r="E257" s="284"/>
      <c r="F257" s="392"/>
      <c r="G257" s="284"/>
      <c r="H257" s="392"/>
      <c r="J257" s="284"/>
      <c r="K257" s="284"/>
      <c r="L257" s="284"/>
      <c r="M257" s="392"/>
      <c r="N257" s="392"/>
      <c r="O257" s="284"/>
      <c r="P257" s="284"/>
      <c r="Q257" s="284"/>
      <c r="R257" s="284"/>
      <c r="T257" s="392"/>
      <c r="U257" s="392"/>
      <c r="V257" s="284"/>
      <c r="W257" s="284"/>
      <c r="X257" s="284"/>
      <c r="Y257" s="284"/>
      <c r="Z257" s="284"/>
      <c r="AA257" s="284"/>
      <c r="AB257" s="284"/>
      <c r="AC257" s="284"/>
      <c r="AD257" s="284"/>
      <c r="AE257" s="284"/>
      <c r="AF257" s="392"/>
      <c r="AG257" s="392"/>
      <c r="AH257" s="392"/>
      <c r="AI257" s="284"/>
      <c r="AJ257" s="284"/>
      <c r="AK257" s="392"/>
      <c r="AL257" s="392"/>
      <c r="AM257" s="392"/>
      <c r="AN257" s="284"/>
      <c r="AO257" s="392"/>
      <c r="AP257" s="392"/>
      <c r="AQ257" s="392"/>
      <c r="AR257" s="392"/>
      <c r="AS257" s="392"/>
      <c r="AT257" s="392"/>
      <c r="AU257" s="392"/>
      <c r="AV257" s="392"/>
      <c r="AW257" s="392"/>
      <c r="AX257" s="392"/>
      <c r="AY257" s="392"/>
      <c r="AZ257" s="392"/>
      <c r="BA257" s="392"/>
      <c r="BB257" s="392"/>
      <c r="BC257" s="392"/>
    </row>
    <row r="258" spans="1:55">
      <c r="D258" s="284"/>
      <c r="E258" s="284"/>
      <c r="F258" s="284"/>
      <c r="G258" s="284"/>
      <c r="H258" s="284"/>
      <c r="I258" s="284"/>
      <c r="J258" s="284"/>
      <c r="K258" s="284"/>
      <c r="L258" s="284"/>
      <c r="M258" s="284"/>
      <c r="N258" s="284"/>
      <c r="O258" s="284"/>
      <c r="P258" s="284"/>
      <c r="Q258" s="392"/>
      <c r="R258" s="284"/>
      <c r="T258" s="392"/>
      <c r="U258" s="284"/>
      <c r="V258" s="392"/>
      <c r="W258" s="284"/>
      <c r="X258" s="284"/>
      <c r="Y258" s="392"/>
      <c r="Z258" s="284"/>
      <c r="AA258" s="284"/>
      <c r="AB258" s="392"/>
      <c r="AC258" s="284"/>
      <c r="AD258" s="392"/>
      <c r="AE258" s="284"/>
      <c r="AF258" s="392"/>
      <c r="AG258" s="392"/>
      <c r="AH258" s="284"/>
      <c r="AI258" s="284"/>
      <c r="AJ258" s="284"/>
      <c r="AK258" s="284"/>
      <c r="AL258" s="284"/>
      <c r="AM258" s="284"/>
      <c r="AN258" s="284"/>
      <c r="AO258" s="392"/>
      <c r="AP258" s="284"/>
      <c r="AQ258" s="284"/>
      <c r="AR258" s="284"/>
      <c r="AS258" s="284"/>
      <c r="AT258" s="392"/>
      <c r="AU258" s="284"/>
      <c r="AV258" s="284"/>
      <c r="AW258" s="284"/>
      <c r="AX258" s="284"/>
      <c r="AY258" s="284"/>
      <c r="AZ258" s="284"/>
      <c r="BA258" s="284"/>
      <c r="BB258" s="284"/>
      <c r="BC258" s="284"/>
    </row>
    <row r="259" spans="1:55">
      <c r="C259" s="284"/>
      <c r="D259" s="284"/>
      <c r="F259" s="284"/>
      <c r="G259" s="284"/>
      <c r="H259" s="284"/>
      <c r="J259" s="284"/>
      <c r="L259" s="284"/>
      <c r="M259" s="284"/>
      <c r="N259" s="392"/>
      <c r="O259" s="284"/>
      <c r="P259" s="284"/>
      <c r="Q259" s="392"/>
      <c r="R259" s="284"/>
      <c r="T259" s="392"/>
      <c r="U259" s="392"/>
      <c r="V259" s="284"/>
      <c r="W259" s="284"/>
      <c r="X259" s="284"/>
      <c r="Y259" s="284"/>
      <c r="Z259" s="392"/>
      <c r="AA259" s="284"/>
      <c r="AB259" s="284"/>
      <c r="AC259" s="284"/>
      <c r="AD259" s="392"/>
      <c r="AE259" s="284"/>
      <c r="AF259" s="392"/>
      <c r="AG259" s="284"/>
      <c r="AH259" s="284"/>
      <c r="AI259" s="392"/>
      <c r="AJ259" s="284"/>
      <c r="AK259" s="392"/>
      <c r="AL259" s="392"/>
      <c r="AM259" s="284"/>
      <c r="AN259" s="284"/>
      <c r="AO259" s="392"/>
      <c r="AP259" s="284"/>
      <c r="AQ259" s="392"/>
      <c r="AR259" s="284"/>
      <c r="AS259" s="284"/>
      <c r="AT259" s="284"/>
      <c r="AU259" s="284"/>
      <c r="AV259" s="284"/>
      <c r="AW259" s="284"/>
      <c r="AX259" s="284"/>
      <c r="AY259" s="284"/>
      <c r="AZ259" s="284"/>
      <c r="BA259" s="284"/>
      <c r="BB259" s="284"/>
      <c r="BC259" s="284"/>
    </row>
    <row r="260" spans="1:55">
      <c r="A260" s="284"/>
      <c r="B260" s="392"/>
      <c r="D260" s="284"/>
      <c r="E260" s="284"/>
      <c r="F260" s="284"/>
      <c r="G260" s="284"/>
      <c r="H260" s="284"/>
      <c r="J260" s="284"/>
      <c r="K260" s="284"/>
      <c r="L260" s="392"/>
      <c r="M260" s="284"/>
      <c r="N260" s="284"/>
      <c r="O260" s="284"/>
      <c r="P260" s="392"/>
      <c r="Q260" s="284"/>
      <c r="R260" s="284"/>
      <c r="S260" s="284"/>
      <c r="T260" s="392"/>
      <c r="U260" s="392"/>
      <c r="V260" s="392"/>
      <c r="W260" s="392"/>
      <c r="X260" s="284"/>
      <c r="Y260" s="284"/>
      <c r="Z260" s="284"/>
      <c r="AA260" s="392"/>
      <c r="AB260" s="392"/>
      <c r="AC260" s="392"/>
      <c r="AD260" s="392"/>
      <c r="AE260" s="392"/>
      <c r="AF260" s="392"/>
      <c r="AG260" s="284"/>
      <c r="AH260" s="284"/>
      <c r="AI260" s="392"/>
      <c r="AK260" s="284"/>
      <c r="AL260" s="392"/>
      <c r="AM260" s="284"/>
      <c r="AN260" s="284"/>
      <c r="AO260" s="284"/>
      <c r="AP260" s="392"/>
      <c r="AQ260" s="392"/>
      <c r="AR260" s="392"/>
      <c r="AS260" s="392"/>
      <c r="AT260" s="392"/>
      <c r="AU260" s="392"/>
      <c r="AV260" s="392"/>
      <c r="AW260" s="392"/>
      <c r="AX260" s="392"/>
      <c r="AY260" s="392"/>
      <c r="AZ260" s="392"/>
      <c r="BA260" s="392"/>
      <c r="BB260" s="392"/>
      <c r="BC260" s="392"/>
    </row>
    <row r="261" spans="1:55">
      <c r="B261" s="284"/>
      <c r="C261" s="284"/>
      <c r="D261" s="284"/>
      <c r="E261" s="284"/>
      <c r="G261" s="284"/>
      <c r="H261" s="284"/>
      <c r="J261" s="284"/>
      <c r="K261" s="284"/>
      <c r="L261" s="284"/>
      <c r="M261" s="284"/>
      <c r="N261" s="392"/>
      <c r="O261" s="284"/>
      <c r="P261" s="392"/>
      <c r="Q261" s="284"/>
      <c r="R261" s="284"/>
      <c r="T261" s="392"/>
      <c r="U261" s="284"/>
      <c r="V261" s="392"/>
      <c r="W261" s="284"/>
      <c r="X261" s="284"/>
      <c r="Y261" s="284"/>
      <c r="Z261" s="284"/>
      <c r="AA261" s="284"/>
      <c r="AB261" s="392"/>
      <c r="AC261" s="284"/>
      <c r="AD261" s="284"/>
      <c r="AE261" s="284"/>
      <c r="AF261" s="284"/>
      <c r="AG261" s="284"/>
      <c r="AH261" s="284"/>
      <c r="AI261" s="392"/>
      <c r="AJ261" s="284"/>
      <c r="AK261" s="392"/>
      <c r="AL261" s="284"/>
      <c r="AM261" s="392"/>
      <c r="AN261" s="392"/>
      <c r="AO261" s="284"/>
      <c r="AP261" s="284"/>
      <c r="AQ261" s="392"/>
      <c r="AR261" s="284"/>
      <c r="AS261" s="284"/>
      <c r="AT261" s="392"/>
      <c r="AU261" s="392"/>
      <c r="AV261" s="392"/>
      <c r="AW261" s="392"/>
      <c r="AX261" s="392"/>
      <c r="AY261" s="392"/>
      <c r="AZ261" s="392"/>
      <c r="BA261" s="392"/>
      <c r="BB261" s="392"/>
      <c r="BC261" s="392"/>
    </row>
    <row r="262" spans="1:55">
      <c r="B262" s="284"/>
      <c r="C262" s="284"/>
      <c r="D262" s="392"/>
      <c r="E262" s="284"/>
      <c r="F262" s="284"/>
      <c r="G262" s="284"/>
      <c r="H262" s="284"/>
      <c r="J262" s="284"/>
      <c r="K262" s="284"/>
      <c r="L262" s="284"/>
      <c r="M262" s="284"/>
      <c r="N262" s="284"/>
      <c r="O262" s="284"/>
      <c r="P262" s="284"/>
      <c r="Q262" s="284"/>
      <c r="R262" s="284"/>
      <c r="T262" s="392"/>
      <c r="U262" s="392"/>
      <c r="V262" s="284"/>
      <c r="W262" s="284"/>
      <c r="X262" s="284"/>
      <c r="Y262" s="284"/>
      <c r="Z262" s="392"/>
      <c r="AA262" s="284"/>
      <c r="AB262" s="392"/>
      <c r="AC262" s="284"/>
      <c r="AD262" s="284"/>
      <c r="AE262" s="284"/>
      <c r="AF262" s="284"/>
      <c r="AG262" s="284"/>
      <c r="AH262" s="392"/>
      <c r="AI262" s="284"/>
      <c r="AJ262" s="284"/>
      <c r="AK262" s="284"/>
      <c r="AL262" s="392"/>
      <c r="AM262" s="284"/>
      <c r="AN262" s="284"/>
      <c r="AO262" s="392"/>
      <c r="AP262" s="392"/>
      <c r="AQ262" s="284"/>
      <c r="AR262" s="284"/>
      <c r="AS262" s="284"/>
      <c r="AT262" s="284"/>
      <c r="AU262" s="392"/>
      <c r="AV262" s="392"/>
      <c r="AW262" s="392"/>
      <c r="AX262" s="392"/>
      <c r="AY262" s="392"/>
      <c r="AZ262" s="392"/>
      <c r="BA262" s="392"/>
      <c r="BB262" s="392"/>
      <c r="BC262" s="392"/>
    </row>
    <row r="263" spans="1:55">
      <c r="A263" s="284"/>
      <c r="B263" s="284"/>
      <c r="D263" s="284"/>
      <c r="E263" s="284"/>
      <c r="F263" s="284"/>
      <c r="G263" s="284"/>
      <c r="H263" s="284"/>
      <c r="J263" s="284"/>
      <c r="K263" s="284"/>
      <c r="L263" s="284"/>
      <c r="M263" s="392"/>
      <c r="N263" s="284"/>
      <c r="O263" s="392"/>
      <c r="P263" s="284"/>
      <c r="Q263" s="284"/>
      <c r="R263" s="284"/>
      <c r="S263" s="284"/>
      <c r="T263" s="392"/>
      <c r="U263" s="284"/>
      <c r="V263" s="284"/>
      <c r="W263" s="284"/>
      <c r="X263" s="284"/>
      <c r="Y263" s="392"/>
      <c r="Z263" s="284"/>
      <c r="AA263" s="392"/>
      <c r="AB263" s="284"/>
      <c r="AC263" s="392"/>
      <c r="AD263" s="284"/>
      <c r="AE263" s="284"/>
      <c r="AF263" s="284"/>
      <c r="AG263" s="284"/>
      <c r="AH263" s="392"/>
      <c r="AI263" s="284"/>
      <c r="AJ263" s="284"/>
      <c r="AK263" s="284"/>
      <c r="AL263" s="392"/>
      <c r="AM263" s="284"/>
      <c r="AN263" s="392"/>
      <c r="AO263" s="392"/>
      <c r="AP263" s="284"/>
      <c r="AQ263" s="284"/>
      <c r="AR263" s="284"/>
      <c r="AS263" s="284"/>
      <c r="AT263" s="392"/>
      <c r="AU263" s="284"/>
      <c r="AV263" s="284"/>
      <c r="AW263" s="284"/>
      <c r="AX263" s="284"/>
      <c r="AY263" s="284"/>
      <c r="AZ263" s="284"/>
      <c r="BA263" s="284"/>
      <c r="BB263" s="284"/>
      <c r="BC263" s="284"/>
    </row>
    <row r="264" spans="1:55">
      <c r="B264" s="284"/>
      <c r="C264" s="284"/>
      <c r="E264" s="284"/>
      <c r="F264" s="284"/>
      <c r="G264" s="284"/>
      <c r="H264" s="284"/>
      <c r="I264" s="284"/>
      <c r="J264" s="284"/>
      <c r="K264" s="284"/>
      <c r="L264" s="284"/>
      <c r="M264" s="392"/>
      <c r="N264" s="392"/>
      <c r="O264" s="284"/>
      <c r="P264" s="392"/>
      <c r="Q264" s="284"/>
      <c r="R264" s="284"/>
      <c r="S264" s="284"/>
      <c r="T264" s="284"/>
      <c r="U264" s="284"/>
      <c r="V264" s="284"/>
      <c r="W264" s="392"/>
      <c r="X264" s="284"/>
      <c r="Y264" s="284"/>
      <c r="Z264" s="392"/>
      <c r="AA264" s="284"/>
      <c r="AB264" s="284"/>
      <c r="AC264" s="284"/>
      <c r="AD264" s="284"/>
      <c r="AE264" s="284"/>
      <c r="AF264" s="392"/>
      <c r="AG264" s="284"/>
      <c r="AH264" s="392"/>
      <c r="AI264" s="392"/>
      <c r="AJ264" s="284"/>
      <c r="AK264" s="392"/>
      <c r="AL264" s="284"/>
      <c r="AM264" s="284"/>
      <c r="AN264" s="392"/>
      <c r="AO264" s="392"/>
      <c r="AP264" s="284"/>
      <c r="AQ264" s="392"/>
      <c r="AR264" s="284"/>
      <c r="AS264" s="284"/>
      <c r="AT264" s="284"/>
      <c r="AU264" s="284"/>
      <c r="AV264" s="284"/>
      <c r="AW264" s="284"/>
      <c r="AX264" s="284"/>
      <c r="AY264" s="284"/>
      <c r="AZ264" s="284"/>
      <c r="BA264" s="284"/>
      <c r="BB264" s="284"/>
      <c r="BC264" s="284"/>
    </row>
    <row r="265" spans="1:55">
      <c r="B265" s="284"/>
      <c r="C265" s="284"/>
      <c r="D265" s="284"/>
      <c r="E265" s="284"/>
      <c r="F265" s="392"/>
      <c r="G265" s="284"/>
      <c r="H265" s="284"/>
      <c r="J265" s="284"/>
      <c r="K265" s="284"/>
      <c r="L265" s="284"/>
      <c r="M265" s="392"/>
      <c r="N265" s="392"/>
      <c r="O265" s="284"/>
      <c r="P265" s="284"/>
      <c r="Q265" s="284"/>
      <c r="T265" s="392"/>
      <c r="U265" s="392"/>
      <c r="V265" s="284"/>
      <c r="W265" s="284"/>
      <c r="X265" s="284"/>
      <c r="Y265" s="284"/>
      <c r="Z265" s="284"/>
      <c r="AA265" s="284"/>
      <c r="AB265" s="284"/>
      <c r="AC265" s="392"/>
      <c r="AD265" s="284"/>
      <c r="AE265" s="284"/>
      <c r="AF265" s="392"/>
      <c r="AG265" s="392"/>
      <c r="AH265" s="284"/>
      <c r="AI265" s="392"/>
      <c r="AJ265" s="284"/>
      <c r="AK265" s="392"/>
      <c r="AL265" s="284"/>
      <c r="AM265" s="284"/>
      <c r="AN265" s="392"/>
      <c r="AO265" s="284"/>
      <c r="AP265" s="284"/>
      <c r="AQ265" s="392"/>
      <c r="AR265" s="284"/>
      <c r="AS265" s="284"/>
      <c r="AT265" s="392"/>
      <c r="AU265" s="284"/>
      <c r="AV265" s="284"/>
      <c r="AW265" s="284"/>
      <c r="AX265" s="284"/>
      <c r="AY265" s="284"/>
      <c r="AZ265" s="284"/>
      <c r="BA265" s="284"/>
      <c r="BB265" s="284"/>
      <c r="BC265" s="284"/>
    </row>
    <row r="266" spans="1:55">
      <c r="B266" s="284"/>
      <c r="D266" s="392"/>
      <c r="E266" s="284"/>
      <c r="G266" s="284"/>
      <c r="H266" s="284"/>
      <c r="I266" s="284"/>
      <c r="J266" s="284"/>
      <c r="K266" s="284"/>
      <c r="L266" s="284"/>
      <c r="M266" s="284"/>
      <c r="N266" s="392"/>
      <c r="O266" s="284"/>
      <c r="P266" s="284"/>
      <c r="Q266" s="284"/>
      <c r="R266" s="284"/>
      <c r="T266" s="392"/>
      <c r="U266" s="392"/>
      <c r="V266" s="284"/>
      <c r="W266" s="284"/>
      <c r="X266" s="284"/>
      <c r="Y266" s="284"/>
      <c r="Z266" s="392"/>
      <c r="AA266" s="284"/>
      <c r="AB266" s="284"/>
      <c r="AC266" s="392"/>
      <c r="AD266" s="284"/>
      <c r="AE266" s="284"/>
      <c r="AF266" s="284"/>
      <c r="AG266" s="392"/>
      <c r="AH266" s="284"/>
      <c r="AI266" s="284"/>
      <c r="AJ266" s="284"/>
      <c r="AK266" s="392"/>
      <c r="AL266" s="392"/>
      <c r="AM266" s="284"/>
      <c r="AN266" s="392"/>
      <c r="AO266" s="284"/>
      <c r="AP266" s="284"/>
      <c r="AQ266" s="393"/>
      <c r="AR266" s="284"/>
      <c r="AS266" s="284"/>
      <c r="AT266" s="392"/>
      <c r="AU266" s="284"/>
      <c r="AV266" s="284"/>
      <c r="AW266" s="284"/>
      <c r="AX266" s="284"/>
      <c r="AY266" s="284"/>
      <c r="AZ266" s="284"/>
      <c r="BA266" s="284"/>
      <c r="BB266" s="284"/>
      <c r="BC266" s="284"/>
    </row>
    <row r="267" spans="1:55">
      <c r="B267" s="284"/>
      <c r="D267" s="392"/>
      <c r="E267" s="284"/>
      <c r="F267" s="284"/>
      <c r="G267" s="284"/>
      <c r="H267" s="284"/>
      <c r="J267" s="284"/>
      <c r="K267" s="284"/>
      <c r="L267" s="284"/>
      <c r="M267" s="284"/>
      <c r="N267" s="284"/>
      <c r="O267" s="284"/>
      <c r="P267" s="284"/>
      <c r="Q267" s="284"/>
      <c r="R267" s="284"/>
      <c r="S267" s="284"/>
      <c r="T267" s="284"/>
      <c r="U267" s="284"/>
      <c r="V267" s="284"/>
      <c r="W267" s="284"/>
      <c r="X267" s="284"/>
      <c r="Y267" s="284"/>
      <c r="Z267" s="284"/>
      <c r="AA267" s="284"/>
      <c r="AB267" s="392"/>
      <c r="AC267" s="284"/>
      <c r="AD267" s="284"/>
      <c r="AE267" s="284"/>
      <c r="AF267" s="284"/>
      <c r="AG267" s="392"/>
      <c r="AH267" s="392"/>
      <c r="AI267" s="392"/>
      <c r="AK267" s="392"/>
      <c r="AL267" s="392"/>
      <c r="AM267" s="392"/>
      <c r="AN267" s="284"/>
      <c r="AO267" s="392"/>
      <c r="AP267" s="284"/>
      <c r="AQ267" s="392"/>
      <c r="AR267" s="284"/>
      <c r="AS267" s="284"/>
      <c r="AT267" s="284"/>
      <c r="AU267" s="284"/>
      <c r="AV267" s="284"/>
      <c r="AW267" s="284"/>
      <c r="AX267" s="284"/>
      <c r="AY267" s="284"/>
      <c r="AZ267" s="284"/>
      <c r="BA267" s="284"/>
      <c r="BB267" s="284"/>
      <c r="BC267" s="284"/>
    </row>
    <row r="268" spans="1:55">
      <c r="A268" s="284"/>
      <c r="B268" s="284"/>
      <c r="C268" s="284"/>
      <c r="E268" s="284"/>
      <c r="F268" s="284"/>
      <c r="G268" s="284"/>
      <c r="H268" s="284"/>
      <c r="J268" s="284"/>
      <c r="K268" s="284"/>
      <c r="L268" s="392"/>
      <c r="M268" s="284"/>
      <c r="N268" s="284"/>
      <c r="O268" s="284"/>
      <c r="P268" s="284"/>
      <c r="Q268" s="284"/>
      <c r="R268" s="392"/>
      <c r="S268" s="284"/>
      <c r="T268" s="392"/>
      <c r="U268" s="284"/>
      <c r="V268" s="284"/>
      <c r="W268" s="284"/>
      <c r="Y268" s="392"/>
      <c r="Z268" s="284"/>
      <c r="AA268" s="284"/>
      <c r="AB268" s="392"/>
      <c r="AC268" s="392"/>
      <c r="AD268" s="284"/>
      <c r="AE268" s="284"/>
      <c r="AF268" s="284"/>
      <c r="AG268" s="284"/>
      <c r="AH268" s="392"/>
      <c r="AI268" s="284"/>
      <c r="AJ268" s="284"/>
      <c r="AK268" s="284"/>
      <c r="AL268" s="284"/>
      <c r="AM268" s="392"/>
      <c r="AN268" s="284"/>
      <c r="AO268" s="284"/>
      <c r="AP268" s="284"/>
      <c r="AQ268" s="284"/>
      <c r="AR268" s="284"/>
      <c r="AS268" s="284"/>
      <c r="AT268" s="392"/>
      <c r="AU268" s="392"/>
      <c r="AV268" s="392"/>
      <c r="AW268" s="392"/>
      <c r="AX268" s="392"/>
      <c r="AY268" s="392"/>
      <c r="AZ268" s="392"/>
      <c r="BA268" s="392"/>
      <c r="BB268" s="392"/>
      <c r="BC268" s="392"/>
    </row>
    <row r="269" spans="1:55">
      <c r="C269" s="284"/>
      <c r="D269" s="284"/>
      <c r="E269" s="284"/>
      <c r="F269" s="284"/>
      <c r="G269" s="284"/>
      <c r="H269" s="284"/>
      <c r="J269" s="284"/>
      <c r="K269" s="284"/>
      <c r="L269" s="284"/>
      <c r="M269" s="284"/>
      <c r="N269" s="284"/>
      <c r="O269" s="284"/>
      <c r="P269" s="392"/>
      <c r="Q269" s="392"/>
      <c r="R269" s="284"/>
      <c r="T269" s="392"/>
      <c r="U269" s="284"/>
      <c r="V269" s="284"/>
      <c r="W269" s="392"/>
      <c r="X269" s="284"/>
      <c r="Y269" s="284"/>
      <c r="Z269" s="284"/>
      <c r="AA269" s="284"/>
      <c r="AB269" s="284"/>
      <c r="AC269" s="392"/>
      <c r="AD269" s="284"/>
      <c r="AE269" s="284"/>
      <c r="AF269" s="392"/>
      <c r="AG269" s="284"/>
      <c r="AH269" s="392"/>
      <c r="AI269" s="284"/>
      <c r="AJ269" s="284"/>
      <c r="AK269" s="392"/>
      <c r="AL269" s="284"/>
      <c r="AM269" s="392"/>
      <c r="AN269" s="284"/>
      <c r="AO269" s="284"/>
      <c r="AP269" s="284"/>
      <c r="AQ269" s="284"/>
      <c r="AR269" s="284"/>
      <c r="AS269" s="284"/>
      <c r="AT269" s="392"/>
      <c r="AU269" s="284"/>
      <c r="AV269" s="284"/>
      <c r="AW269" s="284"/>
      <c r="AX269" s="284"/>
      <c r="AY269" s="284"/>
      <c r="AZ269" s="284"/>
      <c r="BA269" s="284"/>
      <c r="BB269" s="284"/>
      <c r="BC269" s="284"/>
    </row>
    <row r="270" spans="1:55">
      <c r="B270" s="284"/>
      <c r="D270" s="284"/>
      <c r="E270" s="284"/>
      <c r="F270" s="284"/>
      <c r="G270" s="284"/>
      <c r="H270" s="284"/>
      <c r="J270" s="392"/>
      <c r="K270" s="284"/>
      <c r="L270" s="392"/>
      <c r="M270" s="392"/>
      <c r="N270" s="284"/>
      <c r="O270" s="392"/>
      <c r="P270" s="284"/>
      <c r="Q270" s="284"/>
      <c r="R270" s="284"/>
      <c r="T270" s="284"/>
      <c r="U270" s="392"/>
      <c r="V270" s="284"/>
      <c r="W270" s="284"/>
      <c r="X270" s="284"/>
      <c r="Y270" s="284"/>
      <c r="Z270" s="284"/>
      <c r="AA270" s="392"/>
      <c r="AB270" s="284"/>
      <c r="AC270" s="392"/>
      <c r="AD270" s="392"/>
      <c r="AE270" s="284"/>
      <c r="AF270" s="392"/>
      <c r="AG270" s="392"/>
      <c r="AH270" s="284"/>
      <c r="AI270" s="392"/>
      <c r="AJ270" s="284"/>
      <c r="AK270" s="392"/>
      <c r="AL270" s="284"/>
      <c r="AM270" s="392"/>
      <c r="AN270" s="392"/>
      <c r="AO270" s="392"/>
      <c r="AP270" s="284"/>
      <c r="AQ270" s="284"/>
      <c r="AR270" s="284"/>
      <c r="AS270" s="284"/>
      <c r="AT270" s="392"/>
      <c r="AU270" s="392"/>
      <c r="AV270" s="392"/>
      <c r="AW270" s="392"/>
      <c r="AX270" s="392"/>
      <c r="AY270" s="392"/>
      <c r="AZ270" s="392"/>
      <c r="BA270" s="392"/>
      <c r="BB270" s="392"/>
      <c r="BC270" s="392"/>
    </row>
    <row r="271" spans="1:55">
      <c r="A271" s="284"/>
      <c r="D271" s="284"/>
      <c r="E271" s="284"/>
      <c r="G271" s="284"/>
      <c r="H271" s="284"/>
      <c r="J271" s="284"/>
      <c r="K271" s="284"/>
      <c r="L271" s="284"/>
      <c r="M271" s="392"/>
      <c r="N271" s="284"/>
      <c r="O271" s="284"/>
      <c r="P271" s="284"/>
      <c r="Q271" s="392"/>
      <c r="R271" s="284"/>
      <c r="T271" s="284"/>
      <c r="U271" s="284"/>
      <c r="V271" s="392"/>
      <c r="W271" s="284"/>
      <c r="X271" s="284"/>
      <c r="Y271" s="392"/>
      <c r="Z271" s="284"/>
      <c r="AA271" s="392"/>
      <c r="AB271" s="284"/>
      <c r="AC271" s="392"/>
      <c r="AD271" s="284"/>
      <c r="AE271" s="284"/>
      <c r="AF271" s="284"/>
      <c r="AG271" s="284"/>
      <c r="AH271" s="284"/>
      <c r="AI271" s="284"/>
      <c r="AK271" s="392"/>
      <c r="AL271" s="392"/>
      <c r="AM271" s="284"/>
      <c r="AN271" s="392"/>
      <c r="AO271" s="392"/>
      <c r="AP271" s="284"/>
      <c r="AQ271" s="392"/>
      <c r="AR271" s="284"/>
      <c r="AS271" s="284"/>
      <c r="AT271" s="284"/>
      <c r="AU271" s="392"/>
      <c r="AV271" s="392"/>
      <c r="AW271" s="392"/>
      <c r="AX271" s="392"/>
      <c r="AY271" s="392"/>
      <c r="AZ271" s="392"/>
      <c r="BA271" s="392"/>
      <c r="BB271" s="392"/>
      <c r="BC271" s="392"/>
    </row>
    <row r="272" spans="1:55">
      <c r="D272" s="392"/>
      <c r="F272" s="284"/>
      <c r="G272" s="284"/>
      <c r="H272" s="284"/>
      <c r="J272" s="284"/>
      <c r="K272" s="392"/>
      <c r="L272" s="284"/>
      <c r="M272" s="284"/>
      <c r="N272" s="284"/>
      <c r="O272" s="284"/>
      <c r="P272" s="392"/>
      <c r="Q272" s="284"/>
      <c r="R272" s="284"/>
      <c r="T272" s="284"/>
      <c r="U272" s="392"/>
      <c r="V272" s="284"/>
      <c r="W272" s="284"/>
      <c r="X272" s="284"/>
      <c r="Y272" s="284"/>
      <c r="Z272" s="284"/>
      <c r="AA272" s="284"/>
      <c r="AB272" s="284"/>
      <c r="AC272" s="284"/>
      <c r="AD272" s="284"/>
      <c r="AE272" s="284"/>
      <c r="AF272" s="284"/>
      <c r="AG272" s="392"/>
      <c r="AH272" s="392"/>
      <c r="AI272" s="393"/>
      <c r="AJ272" s="284"/>
      <c r="AK272" s="392"/>
      <c r="AL272" s="392"/>
      <c r="AM272" s="284"/>
      <c r="AN272" s="284"/>
      <c r="AO272" s="392"/>
      <c r="AP272" s="392"/>
      <c r="AQ272" s="392"/>
      <c r="AR272" s="284"/>
      <c r="AS272" s="284"/>
      <c r="AT272" s="284"/>
      <c r="AU272" s="284"/>
      <c r="AV272" s="284"/>
      <c r="AW272" s="284"/>
      <c r="AX272" s="284"/>
      <c r="AY272" s="284"/>
      <c r="AZ272" s="284"/>
      <c r="BA272" s="284"/>
      <c r="BB272" s="284"/>
      <c r="BC272" s="284"/>
    </row>
    <row r="273" spans="1:55">
      <c r="B273" s="284"/>
      <c r="D273" s="284"/>
      <c r="E273" s="284"/>
      <c r="F273" s="284"/>
      <c r="G273" s="284"/>
      <c r="H273" s="284"/>
      <c r="K273" s="392"/>
      <c r="L273" s="284"/>
      <c r="M273" s="284"/>
      <c r="N273" s="392"/>
      <c r="O273" s="284"/>
      <c r="P273" s="284"/>
      <c r="Q273" s="392"/>
      <c r="S273" s="284"/>
      <c r="T273" s="392"/>
      <c r="U273" s="284"/>
      <c r="V273" s="284"/>
      <c r="W273" s="392"/>
      <c r="X273" s="284"/>
      <c r="Y273" s="392"/>
      <c r="Z273" s="284"/>
      <c r="AA273" s="284"/>
      <c r="AB273" s="284"/>
      <c r="AC273" s="284"/>
      <c r="AD273" s="284"/>
      <c r="AE273" s="284"/>
      <c r="AF273" s="392"/>
      <c r="AG273" s="392"/>
      <c r="AH273" s="392"/>
      <c r="AI273" s="392"/>
      <c r="AJ273" s="284"/>
      <c r="AK273" s="284"/>
      <c r="AL273" s="284"/>
      <c r="AM273" s="392"/>
      <c r="AN273" s="392"/>
      <c r="AO273" s="392"/>
      <c r="AP273" s="392"/>
      <c r="AQ273" s="392"/>
      <c r="AR273" s="392"/>
      <c r="AS273" s="392"/>
      <c r="AT273" s="392"/>
      <c r="AU273" s="392"/>
      <c r="AV273" s="392"/>
      <c r="AW273" s="392"/>
      <c r="AX273" s="392"/>
      <c r="AY273" s="392"/>
      <c r="AZ273" s="392"/>
      <c r="BA273" s="392"/>
      <c r="BB273" s="392"/>
      <c r="BC273" s="392"/>
    </row>
    <row r="274" spans="1:55">
      <c r="A274" s="284"/>
      <c r="B274" s="284"/>
      <c r="D274" s="284"/>
      <c r="E274" s="392"/>
      <c r="F274" s="284"/>
      <c r="G274" s="284"/>
      <c r="H274" s="284"/>
      <c r="J274" s="284"/>
      <c r="K274" s="284"/>
      <c r="L274" s="284"/>
      <c r="M274" s="392"/>
      <c r="N274" s="392"/>
      <c r="O274" s="284"/>
      <c r="P274" s="284"/>
      <c r="Q274" s="284"/>
      <c r="R274" s="392"/>
      <c r="T274" s="284"/>
      <c r="U274" s="284"/>
      <c r="V274" s="284"/>
      <c r="W274" s="392"/>
      <c r="X274" s="284"/>
      <c r="Y274" s="284"/>
      <c r="Z274" s="284"/>
      <c r="AA274" s="284"/>
      <c r="AB274" s="392"/>
      <c r="AC274" s="392"/>
      <c r="AD274" s="284"/>
      <c r="AE274" s="284"/>
      <c r="AF274" s="284"/>
      <c r="AG274" s="284"/>
      <c r="AH274" s="392"/>
      <c r="AI274" s="284"/>
      <c r="AJ274" s="284"/>
      <c r="AK274" s="284"/>
      <c r="AL274" s="284"/>
      <c r="AM274" s="284"/>
      <c r="AN274" s="392"/>
      <c r="AO274" s="392"/>
      <c r="AP274" s="392"/>
      <c r="AQ274" s="392"/>
      <c r="AR274" s="284"/>
      <c r="AS274" s="284"/>
      <c r="AT274" s="284"/>
      <c r="AU274" s="392"/>
      <c r="AV274" s="392"/>
      <c r="AW274" s="392"/>
      <c r="AX274" s="392"/>
      <c r="AY274" s="392"/>
      <c r="AZ274" s="392"/>
      <c r="BA274" s="392"/>
      <c r="BB274" s="392"/>
      <c r="BC274" s="392"/>
    </row>
    <row r="275" spans="1:55">
      <c r="B275" s="284"/>
      <c r="D275" s="284"/>
      <c r="E275" s="284"/>
      <c r="F275" s="284"/>
      <c r="G275" s="284"/>
      <c r="H275" s="284"/>
      <c r="J275" s="284"/>
      <c r="K275" s="284"/>
      <c r="L275" s="284"/>
      <c r="M275" s="284"/>
      <c r="N275" s="284"/>
      <c r="O275" s="284"/>
      <c r="P275" s="284"/>
      <c r="Q275" s="284"/>
      <c r="R275" s="392"/>
      <c r="S275" s="284"/>
      <c r="T275" s="284"/>
      <c r="U275" s="284"/>
      <c r="V275" s="392"/>
      <c r="W275" s="284"/>
      <c r="Y275" s="284"/>
      <c r="Z275" s="284"/>
      <c r="AA275" s="284"/>
      <c r="AB275" s="392"/>
      <c r="AC275" s="392"/>
      <c r="AD275" s="284"/>
      <c r="AE275" s="393"/>
      <c r="AF275" s="392"/>
      <c r="AG275" s="284"/>
      <c r="AH275" s="284"/>
      <c r="AI275" s="284"/>
      <c r="AJ275" s="284"/>
      <c r="AK275" s="284"/>
      <c r="AL275" s="392"/>
      <c r="AM275" s="284"/>
      <c r="AN275" s="392"/>
      <c r="AO275" s="392"/>
      <c r="AP275" s="392"/>
      <c r="AQ275" s="392"/>
      <c r="AR275" s="284"/>
      <c r="AS275" s="284"/>
      <c r="AT275" s="284"/>
      <c r="AU275" s="284"/>
      <c r="AV275" s="284"/>
      <c r="AW275" s="284"/>
      <c r="AX275" s="284"/>
      <c r="AY275" s="284"/>
      <c r="AZ275" s="284"/>
      <c r="BA275" s="284"/>
      <c r="BB275" s="284"/>
      <c r="BC275" s="284"/>
    </row>
    <row r="276" spans="1:55">
      <c r="B276" s="284"/>
      <c r="D276" s="284"/>
      <c r="E276" s="284"/>
      <c r="G276" s="284"/>
      <c r="H276" s="284"/>
      <c r="J276" s="392"/>
      <c r="K276" s="392"/>
      <c r="L276" s="284"/>
      <c r="M276" s="284"/>
      <c r="N276" s="392"/>
      <c r="O276" s="284"/>
      <c r="P276" s="284"/>
      <c r="Q276" s="284"/>
      <c r="R276" s="392"/>
      <c r="T276" s="284"/>
      <c r="U276" s="284"/>
      <c r="V276" s="392"/>
      <c r="W276" s="284"/>
      <c r="Y276" s="392"/>
      <c r="Z276" s="284"/>
      <c r="AA276" s="284"/>
      <c r="AB276" s="284"/>
      <c r="AC276" s="392"/>
      <c r="AD276" s="284"/>
      <c r="AE276" s="392"/>
      <c r="AF276" s="284"/>
      <c r="AG276" s="392"/>
      <c r="AH276" s="284"/>
      <c r="AI276" s="284"/>
      <c r="AJ276" s="284"/>
      <c r="AK276" s="392"/>
      <c r="AL276" s="392"/>
      <c r="AM276" s="392"/>
      <c r="AN276" s="392"/>
      <c r="AO276" s="284"/>
      <c r="AP276" s="390"/>
      <c r="AQ276" s="390"/>
      <c r="AR276" s="390"/>
      <c r="AS276" s="390"/>
      <c r="AT276" s="390"/>
      <c r="AU276" s="390"/>
      <c r="AV276" s="390"/>
      <c r="AW276" s="390"/>
      <c r="AX276" s="390"/>
      <c r="AY276" s="390"/>
      <c r="AZ276" s="390"/>
      <c r="BA276" s="390"/>
      <c r="BB276" s="390"/>
      <c r="BC276" s="390"/>
    </row>
    <row r="277" spans="1:55">
      <c r="A277" s="284"/>
      <c r="B277" s="284"/>
      <c r="C277" s="284"/>
      <c r="D277" s="284"/>
      <c r="E277" s="284"/>
      <c r="F277" s="284"/>
      <c r="G277" s="284"/>
      <c r="H277" s="284"/>
      <c r="I277" s="284"/>
      <c r="J277" s="284"/>
      <c r="K277" s="284"/>
      <c r="L277" s="284"/>
      <c r="M277" s="392"/>
      <c r="N277" s="284"/>
      <c r="O277" s="284"/>
      <c r="P277" s="284"/>
      <c r="Q277" s="284"/>
      <c r="R277" s="284"/>
      <c r="T277" s="392"/>
      <c r="U277" s="284"/>
      <c r="V277" s="284"/>
      <c r="W277" s="392"/>
      <c r="X277" s="284"/>
      <c r="Y277" s="392"/>
      <c r="Z277" s="392"/>
      <c r="AA277" s="284"/>
      <c r="AB277" s="284"/>
      <c r="AC277" s="392"/>
      <c r="AD277" s="284"/>
      <c r="AE277" s="392"/>
      <c r="AF277" s="392"/>
      <c r="AG277" s="392"/>
      <c r="AH277" s="284"/>
      <c r="AI277" s="284"/>
      <c r="AJ277" s="284"/>
      <c r="AK277" s="284"/>
      <c r="AL277" s="284"/>
      <c r="AM277" s="392"/>
      <c r="AN277" s="392"/>
      <c r="AO277" s="392"/>
      <c r="AP277" s="393"/>
      <c r="AQ277" s="393"/>
      <c r="AR277" s="393"/>
      <c r="AS277" s="393"/>
      <c r="AT277" s="393"/>
      <c r="AU277" s="393"/>
      <c r="AV277" s="393"/>
      <c r="AW277" s="393"/>
      <c r="AX277" s="393"/>
      <c r="AY277" s="393"/>
      <c r="AZ277" s="393"/>
      <c r="BA277" s="393"/>
      <c r="BB277" s="393"/>
      <c r="BC277" s="393"/>
    </row>
    <row r="278" spans="1:55">
      <c r="B278" s="284"/>
      <c r="C278" s="284"/>
      <c r="D278" s="284"/>
      <c r="E278" s="284"/>
      <c r="F278" s="284"/>
      <c r="G278" s="284"/>
      <c r="H278" s="392"/>
      <c r="I278" s="284"/>
      <c r="J278" s="392"/>
      <c r="K278" s="284"/>
      <c r="L278" s="284"/>
      <c r="M278" s="284"/>
      <c r="N278" s="284"/>
      <c r="O278" s="284"/>
      <c r="P278" s="392"/>
      <c r="Q278" s="284"/>
      <c r="R278" s="392"/>
      <c r="S278" s="284"/>
      <c r="T278" s="392"/>
      <c r="U278" s="392"/>
      <c r="V278" s="284"/>
      <c r="W278" s="284"/>
      <c r="X278" s="284"/>
      <c r="Y278" s="392"/>
      <c r="Z278" s="392"/>
      <c r="AA278" s="392"/>
      <c r="AB278" s="284"/>
      <c r="AC278" s="392"/>
      <c r="AD278" s="392"/>
      <c r="AE278" s="284"/>
      <c r="AF278" s="392"/>
      <c r="AG278" s="284"/>
      <c r="AH278" s="284"/>
      <c r="AI278" s="392"/>
      <c r="AJ278" s="284"/>
      <c r="AK278" s="284"/>
      <c r="AL278" s="284"/>
      <c r="AM278" s="392"/>
      <c r="AN278" s="284"/>
      <c r="AO278" s="284"/>
      <c r="AP278" s="284"/>
      <c r="AQ278" s="392"/>
      <c r="AR278" s="284"/>
      <c r="AS278" s="284"/>
      <c r="AT278" s="392"/>
      <c r="AU278" s="284"/>
      <c r="AV278" s="284"/>
      <c r="AW278" s="284"/>
      <c r="AX278" s="284"/>
      <c r="AY278" s="284"/>
      <c r="AZ278" s="284"/>
      <c r="BA278" s="284"/>
      <c r="BB278" s="284"/>
      <c r="BC278" s="284"/>
    </row>
    <row r="279" spans="1:55">
      <c r="A279" s="284"/>
      <c r="B279" s="284"/>
      <c r="D279" s="284"/>
      <c r="E279" s="284"/>
      <c r="F279" s="284"/>
      <c r="G279" s="284"/>
      <c r="H279" s="284"/>
      <c r="J279" s="284"/>
      <c r="K279" s="284"/>
      <c r="L279" s="284"/>
      <c r="M279" s="284"/>
      <c r="N279" s="284"/>
      <c r="O279" s="284"/>
      <c r="P279" s="284"/>
      <c r="Q279" s="392"/>
      <c r="R279" s="392"/>
      <c r="S279" s="284"/>
      <c r="T279" s="284"/>
      <c r="U279" s="284"/>
      <c r="V279" s="284"/>
      <c r="W279" s="284"/>
      <c r="X279" s="284"/>
      <c r="Y279" s="392"/>
      <c r="Z279" s="284"/>
      <c r="AA279" s="392"/>
      <c r="AB279" s="392"/>
      <c r="AC279" s="392"/>
      <c r="AD279" s="284"/>
      <c r="AE279" s="284"/>
      <c r="AF279" s="284"/>
      <c r="AG279" s="392"/>
      <c r="AH279" s="392"/>
      <c r="AI279" s="284"/>
      <c r="AK279" s="392"/>
      <c r="AL279" s="392"/>
      <c r="AM279" s="284"/>
      <c r="AN279" s="392"/>
      <c r="AO279" s="392"/>
      <c r="AP279" s="284"/>
      <c r="AQ279" s="392"/>
      <c r="AR279" s="284"/>
      <c r="AS279" s="284"/>
      <c r="AT279" s="284"/>
      <c r="AU279" s="284"/>
      <c r="AV279" s="284"/>
      <c r="AW279" s="284"/>
      <c r="AX279" s="284"/>
      <c r="AY279" s="284"/>
      <c r="AZ279" s="284"/>
      <c r="BA279" s="284"/>
      <c r="BB279" s="284"/>
      <c r="BC279" s="284"/>
    </row>
    <row r="280" spans="1:55">
      <c r="B280" s="284"/>
      <c r="D280" s="284"/>
      <c r="G280" s="284"/>
      <c r="H280" s="284"/>
      <c r="J280" s="284"/>
      <c r="K280" s="284"/>
      <c r="L280" s="284"/>
      <c r="M280" s="284"/>
      <c r="N280" s="284"/>
      <c r="O280" s="284"/>
      <c r="P280" s="284"/>
      <c r="Q280" s="284"/>
      <c r="R280" s="392"/>
      <c r="T280" s="392"/>
      <c r="U280" s="392"/>
      <c r="V280" s="392"/>
      <c r="W280" s="284"/>
      <c r="X280" s="284"/>
      <c r="Y280" s="284"/>
      <c r="Z280" s="284"/>
      <c r="AA280" s="284"/>
      <c r="AB280" s="392"/>
      <c r="AC280" s="392"/>
      <c r="AD280" s="284"/>
      <c r="AE280" s="284"/>
      <c r="AF280" s="284"/>
      <c r="AG280" s="284"/>
      <c r="AH280" s="392"/>
      <c r="AI280" s="392"/>
      <c r="AJ280" s="284"/>
      <c r="AK280" s="284"/>
      <c r="AL280" s="392"/>
      <c r="AM280" s="284"/>
      <c r="AN280" s="284"/>
      <c r="AO280" s="392"/>
      <c r="AP280" s="392"/>
      <c r="AQ280" s="392"/>
      <c r="AR280" s="284"/>
      <c r="AS280" s="284"/>
      <c r="AT280" s="392"/>
      <c r="AU280" s="284"/>
      <c r="AV280" s="284"/>
      <c r="AW280" s="284"/>
      <c r="AX280" s="284"/>
      <c r="AY280" s="284"/>
      <c r="AZ280" s="284"/>
      <c r="BA280" s="284"/>
      <c r="BB280" s="284"/>
      <c r="BC280" s="284"/>
    </row>
    <row r="281" spans="1:55">
      <c r="C281" s="284"/>
      <c r="E281" s="284"/>
      <c r="F281" s="284"/>
      <c r="G281" s="392"/>
      <c r="H281" s="284"/>
      <c r="J281" s="284"/>
      <c r="K281" s="284"/>
      <c r="L281" s="284"/>
      <c r="M281" s="284"/>
      <c r="N281" s="284"/>
      <c r="O281" s="284"/>
      <c r="P281" s="392"/>
      <c r="Q281" s="284"/>
      <c r="R281" s="284"/>
      <c r="T281" s="284"/>
      <c r="U281" s="284"/>
      <c r="V281" s="284"/>
      <c r="W281" s="284"/>
      <c r="X281" s="284"/>
      <c r="Y281" s="284"/>
      <c r="Z281" s="392"/>
      <c r="AA281" s="392"/>
      <c r="AB281" s="392"/>
      <c r="AC281" s="392"/>
      <c r="AD281" s="284"/>
      <c r="AE281" s="284"/>
      <c r="AF281" s="392"/>
      <c r="AG281" s="284"/>
      <c r="AH281" s="392"/>
      <c r="AI281" s="284"/>
      <c r="AJ281" s="284"/>
      <c r="AK281" s="392"/>
      <c r="AL281" s="284"/>
      <c r="AM281" s="284"/>
      <c r="AN281" s="392"/>
      <c r="AO281" s="284"/>
      <c r="AP281" s="392"/>
      <c r="AQ281" s="392"/>
      <c r="AR281" s="284"/>
      <c r="AS281" s="284"/>
      <c r="AT281" s="284"/>
      <c r="AU281" s="284"/>
      <c r="AV281" s="284"/>
      <c r="AW281" s="284"/>
      <c r="AX281" s="284"/>
      <c r="AY281" s="284"/>
      <c r="AZ281" s="284"/>
      <c r="BA281" s="284"/>
      <c r="BB281" s="284"/>
      <c r="BC281" s="284"/>
    </row>
    <row r="282" spans="1:55">
      <c r="A282" s="284"/>
      <c r="B282" s="284"/>
      <c r="D282" s="284"/>
      <c r="E282" s="284"/>
      <c r="F282" s="284"/>
      <c r="G282" s="284"/>
      <c r="H282" s="284"/>
      <c r="I282" s="284"/>
      <c r="J282" s="284"/>
      <c r="K282" s="284"/>
      <c r="L282" s="392"/>
      <c r="M282" s="284"/>
      <c r="N282" s="284"/>
      <c r="O282" s="284"/>
      <c r="P282" s="284"/>
      <c r="Q282" s="284"/>
      <c r="R282" s="284"/>
      <c r="T282" s="284"/>
      <c r="U282" s="284"/>
      <c r="V282" s="392"/>
      <c r="W282" s="284"/>
      <c r="X282" s="284"/>
      <c r="Y282" s="284"/>
      <c r="Z282" s="284"/>
      <c r="AA282" s="284"/>
      <c r="AB282" s="284"/>
      <c r="AC282" s="284"/>
      <c r="AD282" s="284"/>
      <c r="AE282" s="392"/>
      <c r="AF282" s="392"/>
      <c r="AG282" s="284"/>
      <c r="AH282" s="392"/>
      <c r="AI282" s="392"/>
      <c r="AJ282" s="284"/>
      <c r="AK282" s="392"/>
      <c r="AL282" s="284"/>
      <c r="AM282" s="392"/>
      <c r="AN282" s="284"/>
      <c r="AO282" s="284"/>
      <c r="AP282" s="392"/>
      <c r="AQ282" s="284"/>
      <c r="AR282" s="284"/>
      <c r="AS282" s="284"/>
      <c r="AT282" s="284"/>
      <c r="AU282" s="284"/>
      <c r="AV282" s="284"/>
      <c r="AW282" s="284"/>
      <c r="AX282" s="284"/>
      <c r="AY282" s="284"/>
      <c r="AZ282" s="284"/>
      <c r="BA282" s="284"/>
      <c r="BB282" s="284"/>
      <c r="BC282" s="284"/>
    </row>
    <row r="283" spans="1:55">
      <c r="B283" s="284"/>
      <c r="C283" s="284"/>
      <c r="D283" s="284"/>
      <c r="G283" s="284"/>
      <c r="H283" s="284"/>
      <c r="J283" s="284"/>
      <c r="K283" s="284"/>
      <c r="L283" s="284"/>
      <c r="M283" s="284"/>
      <c r="N283" s="392"/>
      <c r="O283" s="284"/>
      <c r="P283" s="392"/>
      <c r="Q283" s="284"/>
      <c r="R283" s="284"/>
      <c r="S283" s="284"/>
      <c r="T283" s="284"/>
      <c r="U283" s="392"/>
      <c r="V283" s="284"/>
      <c r="W283" s="284"/>
      <c r="X283" s="284"/>
      <c r="Y283" s="392"/>
      <c r="Z283" s="284"/>
      <c r="AA283" s="392"/>
      <c r="AB283" s="284"/>
      <c r="AC283" s="284"/>
      <c r="AD283" s="284"/>
      <c r="AE283" s="284"/>
      <c r="AF283" s="392"/>
      <c r="AG283" s="392"/>
      <c r="AH283" s="284"/>
      <c r="AI283" s="392"/>
      <c r="AJ283" s="284"/>
      <c r="AK283" s="284"/>
      <c r="AL283" s="284"/>
      <c r="AM283" s="284"/>
      <c r="AN283" s="392"/>
      <c r="AO283" s="392"/>
      <c r="AP283" s="284"/>
      <c r="AQ283" s="392"/>
      <c r="AR283" s="284"/>
      <c r="AS283" s="284"/>
      <c r="AT283" s="284"/>
      <c r="AU283" s="392"/>
      <c r="AV283" s="392"/>
      <c r="AW283" s="392"/>
      <c r="AX283" s="392"/>
      <c r="AY283" s="392"/>
      <c r="AZ283" s="392"/>
      <c r="BA283" s="392"/>
      <c r="BB283" s="392"/>
      <c r="BC283" s="392"/>
    </row>
    <row r="284" spans="1:55">
      <c r="B284" s="284"/>
      <c r="D284" s="284"/>
      <c r="E284" s="284"/>
      <c r="F284" s="284"/>
      <c r="G284" s="284"/>
      <c r="H284" s="284"/>
      <c r="J284" s="284"/>
      <c r="K284" s="284"/>
      <c r="L284" s="284"/>
      <c r="M284" s="284"/>
      <c r="N284" s="284"/>
      <c r="O284" s="284"/>
      <c r="P284" s="392"/>
      <c r="Q284" s="284"/>
      <c r="R284" s="284"/>
      <c r="S284" s="284"/>
      <c r="T284" s="284"/>
      <c r="U284" s="392"/>
      <c r="V284" s="284"/>
      <c r="W284" s="284"/>
      <c r="X284" s="284"/>
      <c r="Y284" s="392"/>
      <c r="Z284" s="284"/>
      <c r="AA284" s="284"/>
      <c r="AB284" s="392"/>
      <c r="AC284" s="392"/>
      <c r="AD284" s="284"/>
      <c r="AE284" s="284"/>
      <c r="AF284" s="392"/>
      <c r="AG284" s="392"/>
      <c r="AH284" s="392"/>
      <c r="AI284" s="392"/>
      <c r="AJ284" s="284"/>
      <c r="AK284" s="392"/>
      <c r="AL284" s="392"/>
      <c r="AM284" s="392"/>
      <c r="AN284" s="284"/>
      <c r="AO284" s="392"/>
      <c r="AP284" s="284"/>
      <c r="AQ284" s="392"/>
      <c r="AR284" s="284"/>
      <c r="AS284" s="284"/>
      <c r="AT284" s="392"/>
      <c r="AU284" s="392"/>
      <c r="AV284" s="392"/>
      <c r="AW284" s="392"/>
      <c r="AX284" s="392"/>
      <c r="AY284" s="392"/>
      <c r="AZ284" s="392"/>
      <c r="BA284" s="392"/>
      <c r="BB284" s="392"/>
      <c r="BC284" s="392"/>
    </row>
    <row r="285" spans="1:55">
      <c r="A285" s="284"/>
      <c r="B285" s="284"/>
      <c r="C285" s="284"/>
      <c r="D285" s="284"/>
      <c r="E285" s="284"/>
      <c r="F285" s="284"/>
      <c r="G285" s="284"/>
      <c r="H285" s="284"/>
      <c r="I285" s="284"/>
      <c r="J285" s="284"/>
      <c r="K285" s="284"/>
      <c r="L285" s="284"/>
      <c r="M285" s="284"/>
      <c r="N285" s="284"/>
      <c r="O285" s="284"/>
      <c r="P285" s="392"/>
      <c r="Q285" s="284"/>
      <c r="R285" s="392"/>
      <c r="S285" s="284"/>
      <c r="T285" s="392"/>
      <c r="U285" s="284"/>
      <c r="V285" s="284"/>
      <c r="W285" s="284"/>
      <c r="X285" s="284"/>
      <c r="Y285" s="392"/>
      <c r="Z285" s="284"/>
      <c r="AA285" s="392"/>
      <c r="AB285" s="392"/>
      <c r="AC285" s="392"/>
      <c r="AD285" s="284"/>
      <c r="AE285" s="284"/>
      <c r="AF285" s="284"/>
      <c r="AG285" s="284"/>
      <c r="AH285" s="284"/>
      <c r="AI285" s="392"/>
      <c r="AJ285" s="284"/>
      <c r="AK285" s="392"/>
      <c r="AL285" s="284"/>
      <c r="AM285" s="392"/>
      <c r="AN285" s="284"/>
      <c r="AO285" s="284"/>
      <c r="AP285" s="284"/>
      <c r="AQ285" s="392"/>
      <c r="AR285" s="284"/>
      <c r="AS285" s="284"/>
      <c r="AT285" s="284"/>
      <c r="AU285" s="392"/>
      <c r="AV285" s="392"/>
      <c r="AW285" s="392"/>
      <c r="AX285" s="392"/>
      <c r="AY285" s="392"/>
      <c r="AZ285" s="392"/>
      <c r="BA285" s="392"/>
      <c r="BB285" s="392"/>
      <c r="BC285" s="392"/>
    </row>
    <row r="286" spans="1:55">
      <c r="E286" s="284"/>
      <c r="F286" s="284"/>
      <c r="G286" s="284"/>
      <c r="H286" s="284"/>
      <c r="J286" s="284"/>
      <c r="K286" s="284"/>
      <c r="L286" s="284"/>
      <c r="M286" s="284"/>
      <c r="N286" s="284"/>
      <c r="O286" s="284"/>
      <c r="P286" s="284"/>
      <c r="Q286" s="284"/>
      <c r="R286" s="284"/>
      <c r="T286" s="284"/>
      <c r="U286" s="284"/>
      <c r="V286" s="284"/>
      <c r="W286" s="284"/>
      <c r="X286" s="284"/>
      <c r="Y286" s="284"/>
      <c r="Z286" s="284"/>
      <c r="AA286" s="284"/>
      <c r="AB286" s="284"/>
      <c r="AC286" s="392"/>
      <c r="AD286" s="284"/>
      <c r="AE286" s="284"/>
      <c r="AF286" s="392"/>
      <c r="AG286" s="392"/>
      <c r="AH286" s="284"/>
      <c r="AI286" s="392"/>
      <c r="AJ286" s="284"/>
      <c r="AK286" s="284"/>
      <c r="AL286" s="284"/>
      <c r="AM286" s="284"/>
      <c r="AN286" s="284"/>
      <c r="AO286" s="284"/>
      <c r="AP286" s="392"/>
      <c r="AQ286" s="392"/>
      <c r="AR286" s="392"/>
      <c r="AS286" s="392"/>
      <c r="AT286" s="392"/>
      <c r="AU286" s="392"/>
      <c r="AV286" s="392"/>
      <c r="AW286" s="392"/>
      <c r="AX286" s="392"/>
      <c r="AY286" s="392"/>
      <c r="AZ286" s="392"/>
      <c r="BA286" s="392"/>
      <c r="BB286" s="392"/>
      <c r="BC286" s="392"/>
    </row>
    <row r="287" spans="1:55">
      <c r="A287" s="284"/>
      <c r="B287" s="284"/>
      <c r="D287" s="392"/>
      <c r="E287" s="284"/>
      <c r="F287" s="284"/>
      <c r="G287" s="284"/>
      <c r="H287" s="390"/>
      <c r="J287" s="284"/>
      <c r="K287" s="284"/>
      <c r="L287" s="284"/>
      <c r="M287" s="284"/>
      <c r="N287" s="284"/>
      <c r="O287" s="284"/>
      <c r="P287" s="284"/>
      <c r="Q287" s="284"/>
      <c r="R287" s="392"/>
      <c r="T287" s="392"/>
      <c r="U287" s="284"/>
      <c r="V287" s="284"/>
      <c r="W287" s="284"/>
      <c r="X287" s="284"/>
      <c r="Y287" s="284"/>
      <c r="Z287" s="392"/>
      <c r="AA287" s="284"/>
      <c r="AB287" s="284"/>
      <c r="AC287" s="284"/>
      <c r="AD287" s="392"/>
      <c r="AE287" s="284"/>
      <c r="AF287" s="392"/>
      <c r="AG287" s="284"/>
      <c r="AH287" s="392"/>
      <c r="AI287" s="392"/>
      <c r="AJ287" s="284"/>
      <c r="AK287" s="284"/>
      <c r="AL287" s="284"/>
      <c r="AM287" s="284"/>
      <c r="AN287" s="284"/>
      <c r="AO287" s="284"/>
      <c r="AP287" s="284"/>
      <c r="AQ287" s="392"/>
      <c r="AR287" s="284"/>
      <c r="AS287" s="284"/>
      <c r="AT287" s="284"/>
      <c r="AU287" s="284"/>
      <c r="AV287" s="284"/>
      <c r="AW287" s="284"/>
      <c r="AX287" s="284"/>
      <c r="AY287" s="284"/>
      <c r="AZ287" s="284"/>
      <c r="BA287" s="284"/>
      <c r="BB287" s="284"/>
      <c r="BC287" s="284"/>
    </row>
    <row r="288" spans="1:55">
      <c r="B288" s="284"/>
      <c r="C288" s="284"/>
      <c r="D288" s="284"/>
      <c r="E288" s="284"/>
      <c r="F288" s="284"/>
      <c r="G288" s="392"/>
      <c r="H288" s="284"/>
      <c r="J288" s="284"/>
      <c r="K288" s="284"/>
      <c r="L288" s="284"/>
      <c r="M288" s="284"/>
      <c r="N288" s="392"/>
      <c r="O288" s="284"/>
      <c r="P288" s="284"/>
      <c r="Q288" s="284"/>
      <c r="R288" s="284"/>
      <c r="S288" s="284"/>
      <c r="T288" s="284"/>
      <c r="U288" s="284"/>
      <c r="V288" s="284"/>
      <c r="W288" s="392"/>
      <c r="X288" s="284"/>
      <c r="Y288" s="284"/>
      <c r="Z288" s="284"/>
      <c r="AA288" s="284"/>
      <c r="AB288" s="392"/>
      <c r="AC288" s="284"/>
      <c r="AD288" s="284"/>
      <c r="AE288" s="284"/>
      <c r="AF288" s="392"/>
      <c r="AG288" s="284"/>
      <c r="AH288" s="284"/>
      <c r="AI288" s="284"/>
      <c r="AJ288" s="284"/>
      <c r="AK288" s="392"/>
      <c r="AL288" s="284"/>
      <c r="AM288" s="392"/>
      <c r="AN288" s="392"/>
      <c r="AO288" s="284"/>
      <c r="AP288" s="284"/>
      <c r="AQ288" s="392"/>
      <c r="AR288" s="284"/>
      <c r="AS288" s="284"/>
      <c r="AT288" s="284"/>
      <c r="AU288" s="284"/>
      <c r="AV288" s="284"/>
      <c r="AW288" s="284"/>
      <c r="AX288" s="284"/>
      <c r="AY288" s="284"/>
      <c r="AZ288" s="284"/>
      <c r="BA288" s="284"/>
      <c r="BB288" s="284"/>
      <c r="BC288" s="284"/>
    </row>
    <row r="289" spans="1:55">
      <c r="A289" s="284"/>
      <c r="C289" s="284"/>
      <c r="D289" s="284"/>
      <c r="E289" s="284"/>
      <c r="F289" s="284"/>
      <c r="G289" s="284"/>
      <c r="H289" s="284"/>
      <c r="J289" s="392"/>
      <c r="K289" s="392"/>
      <c r="L289" s="284"/>
      <c r="M289" s="284"/>
      <c r="N289" s="392"/>
      <c r="O289" s="284"/>
      <c r="P289" s="392"/>
      <c r="Q289" s="284"/>
      <c r="R289" s="284"/>
      <c r="T289" s="392"/>
      <c r="U289" s="284"/>
      <c r="V289" s="392"/>
      <c r="W289" s="284"/>
      <c r="X289" s="284"/>
      <c r="Y289" s="392"/>
      <c r="Z289" s="392"/>
      <c r="AA289" s="392"/>
      <c r="AB289" s="284"/>
      <c r="AC289" s="392"/>
      <c r="AD289" s="392"/>
      <c r="AE289" s="284"/>
      <c r="AF289" s="284"/>
      <c r="AG289" s="392"/>
      <c r="AH289" s="284"/>
      <c r="AI289" s="392"/>
      <c r="AJ289" s="284"/>
      <c r="AK289" s="392"/>
      <c r="AL289" s="392"/>
      <c r="AM289" s="284"/>
      <c r="AN289" s="284"/>
      <c r="AO289" s="284"/>
      <c r="AP289" s="284"/>
      <c r="AQ289" s="392"/>
      <c r="AR289" s="284"/>
      <c r="AS289" s="284"/>
      <c r="AT289" s="284"/>
      <c r="AU289" s="284"/>
      <c r="AV289" s="284"/>
      <c r="AW289" s="284"/>
      <c r="AX289" s="284"/>
      <c r="AY289" s="284"/>
      <c r="AZ289" s="284"/>
      <c r="BA289" s="284"/>
      <c r="BB289" s="284"/>
      <c r="BC289" s="284"/>
    </row>
    <row r="290" spans="1:55">
      <c r="B290" s="284"/>
      <c r="C290" s="284"/>
      <c r="D290" s="284"/>
      <c r="E290" s="284"/>
      <c r="F290" s="284"/>
      <c r="G290" s="284"/>
      <c r="H290" s="284"/>
      <c r="J290" s="284"/>
      <c r="K290" s="284"/>
      <c r="L290" s="284"/>
      <c r="M290" s="284"/>
      <c r="N290" s="284"/>
      <c r="O290" s="284"/>
      <c r="P290" s="284"/>
      <c r="Q290" s="284"/>
      <c r="R290" s="284"/>
      <c r="T290" s="392"/>
      <c r="U290" s="284"/>
      <c r="V290" s="392"/>
      <c r="W290" s="284"/>
      <c r="X290" s="284"/>
      <c r="Y290" s="392"/>
      <c r="Z290" s="284"/>
      <c r="AA290" s="392"/>
      <c r="AB290" s="392"/>
      <c r="AC290" s="392"/>
      <c r="AD290" s="284"/>
      <c r="AE290" s="284"/>
      <c r="AF290" s="284"/>
      <c r="AG290" s="392"/>
      <c r="AH290" s="284"/>
      <c r="AI290" s="284"/>
      <c r="AJ290" s="284"/>
      <c r="AK290" s="392"/>
      <c r="AL290" s="392"/>
      <c r="AM290" s="284"/>
      <c r="AN290" s="284"/>
      <c r="AO290" s="284"/>
      <c r="AP290" s="284"/>
      <c r="AQ290" s="392"/>
      <c r="AR290" s="284"/>
      <c r="AS290" s="284"/>
      <c r="AT290" s="392"/>
      <c r="AU290" s="392"/>
      <c r="AV290" s="392"/>
      <c r="AW290" s="392"/>
      <c r="AX290" s="392"/>
      <c r="AY290" s="392"/>
      <c r="AZ290" s="392"/>
      <c r="BA290" s="392"/>
      <c r="BB290" s="392"/>
      <c r="BC290" s="392"/>
    </row>
    <row r="291" spans="1:55">
      <c r="A291" s="212"/>
      <c r="B291" s="284"/>
      <c r="C291" s="284"/>
      <c r="D291" s="284"/>
      <c r="E291" s="284"/>
      <c r="F291" s="284"/>
      <c r="G291" s="284"/>
      <c r="H291" s="284"/>
      <c r="J291" s="284"/>
      <c r="K291" s="284"/>
      <c r="L291" s="284"/>
      <c r="M291" s="392"/>
      <c r="N291" s="392"/>
      <c r="O291" s="284"/>
      <c r="P291" s="392"/>
      <c r="Q291" s="284"/>
      <c r="R291" s="284"/>
      <c r="T291" s="284"/>
      <c r="U291" s="392"/>
      <c r="V291" s="284"/>
      <c r="W291" s="392"/>
      <c r="X291" s="284"/>
      <c r="Y291" s="284"/>
      <c r="Z291" s="284"/>
      <c r="AA291" s="284"/>
      <c r="AB291" s="284"/>
      <c r="AC291" s="392"/>
      <c r="AD291" s="284"/>
      <c r="AE291" s="284"/>
      <c r="AF291" s="284"/>
      <c r="AG291" s="392"/>
      <c r="AH291" s="392"/>
      <c r="AI291" s="392"/>
      <c r="AJ291" s="284"/>
      <c r="AK291" s="392"/>
      <c r="AL291" s="392"/>
      <c r="AM291" s="392"/>
      <c r="AN291" s="284"/>
      <c r="AO291" s="284"/>
      <c r="AP291" s="392"/>
      <c r="AQ291" s="284"/>
      <c r="AR291" s="284"/>
      <c r="AS291" s="284"/>
      <c r="AT291" s="284"/>
      <c r="AU291" s="284"/>
      <c r="AV291" s="284"/>
      <c r="AW291" s="284"/>
      <c r="AX291" s="284"/>
      <c r="AY291" s="284"/>
      <c r="AZ291" s="284"/>
      <c r="BA291" s="284"/>
      <c r="BB291" s="284"/>
      <c r="BC291" s="284"/>
    </row>
    <row r="292" spans="1:55">
      <c r="D292" s="284"/>
      <c r="E292" s="284"/>
      <c r="F292" s="284"/>
      <c r="G292" s="284"/>
      <c r="H292" s="284"/>
      <c r="J292" s="284"/>
      <c r="K292" s="284"/>
      <c r="L292" s="284"/>
      <c r="M292" s="284"/>
      <c r="N292" s="284"/>
      <c r="O292" s="284"/>
      <c r="P292" s="284"/>
      <c r="Q292" s="284"/>
      <c r="R292" s="284"/>
      <c r="S292" s="284"/>
      <c r="T292" s="392"/>
      <c r="U292" s="392"/>
      <c r="V292" s="392"/>
      <c r="W292" s="284"/>
      <c r="X292" s="284"/>
      <c r="Y292" s="284"/>
      <c r="Z292" s="284"/>
      <c r="AA292" s="284"/>
      <c r="AB292" s="284"/>
      <c r="AC292" s="392"/>
      <c r="AD292" s="284"/>
      <c r="AE292" s="284"/>
      <c r="AF292" s="284"/>
      <c r="AG292" s="284"/>
      <c r="AH292" s="392"/>
      <c r="AI292" s="392"/>
      <c r="AJ292" s="284"/>
      <c r="AK292" s="392"/>
      <c r="AL292" s="392"/>
      <c r="AM292" s="392"/>
      <c r="AN292" s="392"/>
      <c r="AO292" s="392"/>
      <c r="AP292" s="284"/>
      <c r="AQ292" s="392"/>
      <c r="AR292" s="284"/>
      <c r="AS292" s="284"/>
      <c r="AT292" s="284"/>
      <c r="AU292" s="284"/>
      <c r="AV292" s="284"/>
      <c r="AW292" s="284"/>
      <c r="AX292" s="284"/>
      <c r="AY292" s="284"/>
      <c r="AZ292" s="284"/>
      <c r="BA292" s="284"/>
      <c r="BB292" s="284"/>
      <c r="BC292" s="284"/>
    </row>
    <row r="293" spans="1:55">
      <c r="B293" s="393"/>
      <c r="D293" s="284"/>
      <c r="E293" s="284"/>
      <c r="F293" s="284"/>
      <c r="G293" s="392"/>
      <c r="H293" s="392"/>
      <c r="I293" s="284"/>
      <c r="J293" s="284"/>
      <c r="K293" s="284"/>
      <c r="L293" s="284"/>
      <c r="M293" s="284"/>
      <c r="N293" s="284"/>
      <c r="O293" s="284"/>
      <c r="P293" s="284"/>
      <c r="Q293" s="284"/>
      <c r="R293" s="284"/>
      <c r="T293" s="284"/>
      <c r="U293" s="284"/>
      <c r="V293" s="392"/>
      <c r="W293" s="392"/>
      <c r="X293" s="284"/>
      <c r="Y293" s="284"/>
      <c r="Z293" s="392"/>
      <c r="AA293" s="284"/>
      <c r="AB293" s="284"/>
      <c r="AC293" s="392"/>
      <c r="AD293" s="392"/>
      <c r="AE293" s="284"/>
      <c r="AF293" s="392"/>
      <c r="AG293" s="284"/>
      <c r="AH293" s="284"/>
      <c r="AI293" s="392"/>
      <c r="AJ293" s="284"/>
      <c r="AK293" s="284"/>
      <c r="AL293" s="392"/>
      <c r="AM293" s="392"/>
      <c r="AN293" s="392"/>
      <c r="AO293" s="392"/>
      <c r="AP293" s="392"/>
      <c r="AQ293" s="392"/>
      <c r="AR293" s="392"/>
      <c r="AS293" s="392"/>
      <c r="AT293" s="392"/>
      <c r="AU293" s="392"/>
      <c r="AV293" s="392"/>
      <c r="AW293" s="392"/>
      <c r="AX293" s="392"/>
      <c r="AY293" s="392"/>
      <c r="AZ293" s="392"/>
      <c r="BA293" s="392"/>
      <c r="BB293" s="392"/>
      <c r="BC293" s="392"/>
    </row>
    <row r="294" spans="1:55">
      <c r="B294" s="284"/>
      <c r="D294" s="284"/>
      <c r="F294" s="284"/>
      <c r="G294" s="284"/>
      <c r="H294" s="284"/>
      <c r="J294" s="284"/>
      <c r="K294" s="284"/>
      <c r="L294" s="284"/>
      <c r="M294" s="284"/>
      <c r="N294" s="284"/>
      <c r="O294" s="284"/>
      <c r="P294" s="284"/>
      <c r="Q294" s="284"/>
      <c r="R294" s="284"/>
      <c r="T294" s="392"/>
      <c r="U294" s="392"/>
      <c r="V294" s="392"/>
      <c r="W294" s="284"/>
      <c r="X294" s="284"/>
      <c r="Y294" s="284"/>
      <c r="Z294" s="284"/>
      <c r="AA294" s="284"/>
      <c r="AB294" s="284"/>
      <c r="AC294" s="392"/>
      <c r="AD294" s="284"/>
      <c r="AE294" s="284"/>
      <c r="AF294" s="284"/>
      <c r="AG294" s="284"/>
      <c r="AH294" s="392"/>
      <c r="AI294" s="392"/>
      <c r="AJ294" s="284"/>
      <c r="AK294" s="392"/>
      <c r="AL294" s="392"/>
      <c r="AM294" s="392"/>
      <c r="AN294" s="284"/>
      <c r="AO294" s="284"/>
      <c r="AP294" s="392"/>
      <c r="AQ294" s="392"/>
      <c r="AR294" s="284"/>
      <c r="AS294" s="284"/>
      <c r="AT294" s="392"/>
      <c r="AU294" s="284"/>
      <c r="AV294" s="284"/>
      <c r="AW294" s="284"/>
      <c r="AX294" s="284"/>
      <c r="AY294" s="284"/>
      <c r="AZ294" s="284"/>
      <c r="BA294" s="284"/>
      <c r="BB294" s="284"/>
      <c r="BC294" s="284"/>
    </row>
    <row r="295" spans="1:55">
      <c r="D295" s="284"/>
      <c r="E295" s="284"/>
      <c r="F295" s="284"/>
      <c r="G295" s="284"/>
      <c r="H295" s="284"/>
      <c r="J295" s="284"/>
      <c r="K295" s="284"/>
      <c r="L295" s="392"/>
      <c r="M295" s="284"/>
      <c r="N295" s="392"/>
      <c r="O295" s="284"/>
      <c r="P295" s="392"/>
      <c r="Q295" s="284"/>
      <c r="R295" s="284"/>
      <c r="T295" s="284"/>
      <c r="U295" s="284"/>
      <c r="V295" s="284"/>
      <c r="W295" s="284"/>
      <c r="X295" s="284"/>
      <c r="Y295" s="392"/>
      <c r="Z295" s="284"/>
      <c r="AA295" s="284"/>
      <c r="AB295" s="284"/>
      <c r="AC295" s="392"/>
      <c r="AD295" s="392"/>
      <c r="AE295" s="284"/>
      <c r="AF295" s="284"/>
      <c r="AG295" s="284"/>
      <c r="AH295" s="284"/>
      <c r="AI295" s="284"/>
      <c r="AJ295" s="284"/>
      <c r="AK295" s="392"/>
      <c r="AL295" s="284"/>
      <c r="AM295" s="392"/>
      <c r="AN295" s="284"/>
      <c r="AO295" s="284"/>
      <c r="AP295" s="284"/>
      <c r="AQ295" s="392"/>
      <c r="AR295" s="392"/>
      <c r="AS295" s="392"/>
      <c r="AT295" s="392"/>
      <c r="AU295" s="392"/>
      <c r="AV295" s="392"/>
      <c r="AW295" s="392"/>
      <c r="AX295" s="392"/>
      <c r="AY295" s="392"/>
      <c r="AZ295" s="392"/>
      <c r="BA295" s="392"/>
      <c r="BB295" s="392"/>
      <c r="BC295" s="392"/>
    </row>
    <row r="296" spans="1:55">
      <c r="B296" s="284"/>
      <c r="D296" s="284"/>
      <c r="F296" s="284"/>
      <c r="G296" s="284"/>
      <c r="H296" s="284"/>
      <c r="I296" s="284"/>
      <c r="J296" s="284"/>
      <c r="K296" s="284"/>
      <c r="L296" s="284"/>
      <c r="M296" s="284"/>
      <c r="N296" s="284"/>
      <c r="O296" s="284"/>
      <c r="P296" s="392"/>
      <c r="Q296" s="284"/>
      <c r="R296" s="284"/>
      <c r="S296" s="284"/>
      <c r="T296" s="392"/>
      <c r="U296" s="284"/>
      <c r="V296" s="284"/>
      <c r="W296" s="284"/>
      <c r="X296" s="284"/>
      <c r="Y296" s="284"/>
      <c r="Z296" s="284"/>
      <c r="AA296" s="284"/>
      <c r="AB296" s="392"/>
      <c r="AC296" s="392"/>
      <c r="AD296" s="284"/>
      <c r="AE296" s="284"/>
      <c r="AF296" s="284"/>
      <c r="AG296" s="284"/>
      <c r="AH296" s="284"/>
      <c r="AI296" s="392"/>
      <c r="AJ296" s="284"/>
      <c r="AK296" s="284"/>
      <c r="AL296" s="392"/>
      <c r="AM296" s="392"/>
      <c r="AN296" s="284"/>
      <c r="AO296" s="284"/>
      <c r="AP296" s="284"/>
      <c r="AQ296" s="392"/>
      <c r="AR296" s="284"/>
      <c r="AS296" s="284"/>
      <c r="AT296" s="284"/>
      <c r="AU296" s="284"/>
      <c r="AV296" s="284"/>
      <c r="AW296" s="284"/>
      <c r="AX296" s="284"/>
      <c r="AY296" s="284"/>
      <c r="AZ296" s="284"/>
      <c r="BA296" s="284"/>
      <c r="BB296" s="284"/>
      <c r="BC296" s="284"/>
    </row>
    <row r="297" spans="1:55">
      <c r="A297" s="284"/>
      <c r="B297" s="284"/>
      <c r="D297" s="284"/>
      <c r="E297" s="284"/>
      <c r="F297" s="284"/>
      <c r="G297" s="284"/>
      <c r="H297" s="284"/>
      <c r="I297" s="284"/>
      <c r="J297" s="284"/>
      <c r="K297" s="392"/>
      <c r="L297" s="284"/>
      <c r="M297" s="392"/>
      <c r="N297" s="284"/>
      <c r="O297" s="284"/>
      <c r="P297" s="392"/>
      <c r="Q297" s="284"/>
      <c r="R297" s="284"/>
      <c r="T297" s="392"/>
      <c r="U297" s="392"/>
      <c r="V297" s="392"/>
      <c r="W297" s="392"/>
      <c r="X297" s="284"/>
      <c r="Y297" s="392"/>
      <c r="Z297" s="284"/>
      <c r="AA297" s="284"/>
      <c r="AB297" s="392"/>
      <c r="AC297" s="284"/>
      <c r="AD297" s="284"/>
      <c r="AE297" s="284"/>
      <c r="AF297" s="284"/>
      <c r="AG297" s="284"/>
      <c r="AH297" s="392"/>
      <c r="AI297" s="392"/>
      <c r="AJ297" s="284"/>
      <c r="AK297" s="392"/>
      <c r="AL297" s="284"/>
      <c r="AM297" s="284"/>
      <c r="AN297" s="284"/>
      <c r="AO297" s="284"/>
      <c r="AP297" s="392"/>
      <c r="AQ297" s="392"/>
      <c r="AR297" s="392"/>
      <c r="AS297" s="392"/>
      <c r="AT297" s="392"/>
      <c r="AU297" s="392"/>
      <c r="AV297" s="392"/>
      <c r="AW297" s="392"/>
      <c r="AX297" s="392"/>
      <c r="AY297" s="392"/>
      <c r="AZ297" s="392"/>
      <c r="BA297" s="392"/>
      <c r="BB297" s="392"/>
      <c r="BC297" s="392"/>
    </row>
    <row r="298" spans="1:55">
      <c r="C298" s="284"/>
      <c r="D298" s="284"/>
      <c r="E298" s="284"/>
      <c r="F298" s="284"/>
      <c r="G298" s="392"/>
      <c r="H298" s="284"/>
      <c r="J298" s="284"/>
      <c r="K298" s="284"/>
      <c r="L298" s="392"/>
      <c r="M298" s="284"/>
      <c r="N298" s="392"/>
      <c r="O298" s="284"/>
      <c r="P298" s="284"/>
      <c r="Q298" s="284"/>
      <c r="R298" s="284"/>
      <c r="T298" s="284"/>
      <c r="U298" s="392"/>
      <c r="V298" s="392"/>
      <c r="W298" s="392"/>
      <c r="X298" s="284"/>
      <c r="Y298" s="284"/>
      <c r="Z298" s="392"/>
      <c r="AA298" s="284"/>
      <c r="AB298" s="284"/>
      <c r="AC298" s="284"/>
      <c r="AD298" s="284"/>
      <c r="AE298" s="284"/>
      <c r="AF298" s="392"/>
      <c r="AG298" s="284"/>
      <c r="AH298" s="392"/>
      <c r="AI298" s="284"/>
      <c r="AJ298" s="284"/>
      <c r="AK298" s="392"/>
      <c r="AL298" s="392"/>
      <c r="AM298" s="284"/>
      <c r="AN298" s="284"/>
      <c r="AO298" s="392"/>
      <c r="AP298" s="284"/>
      <c r="AQ298" s="392"/>
      <c r="AR298" s="284"/>
      <c r="AS298" s="284"/>
      <c r="AT298" s="284"/>
      <c r="AU298" s="284"/>
      <c r="AV298" s="284"/>
      <c r="AW298" s="284"/>
      <c r="AX298" s="284"/>
      <c r="AY298" s="284"/>
      <c r="AZ298" s="284"/>
      <c r="BA298" s="284"/>
      <c r="BB298" s="284"/>
      <c r="BC298" s="284"/>
    </row>
    <row r="299" spans="1:55">
      <c r="B299" s="284"/>
      <c r="C299" s="284"/>
      <c r="D299" s="284"/>
      <c r="F299" s="284"/>
      <c r="G299" s="392"/>
      <c r="H299" s="284"/>
      <c r="J299" s="284"/>
      <c r="K299" s="284"/>
      <c r="L299" s="284"/>
      <c r="M299" s="284"/>
      <c r="N299" s="392"/>
      <c r="O299" s="284"/>
      <c r="P299" s="392"/>
      <c r="Q299" s="284"/>
      <c r="R299" s="284"/>
      <c r="T299" s="284"/>
      <c r="U299" s="284"/>
      <c r="V299" s="284"/>
      <c r="W299" s="284"/>
      <c r="X299" s="284"/>
      <c r="Y299" s="284"/>
      <c r="Z299" s="284"/>
      <c r="AA299" s="392"/>
      <c r="AB299" s="392"/>
      <c r="AC299" s="392"/>
      <c r="AD299" s="392"/>
      <c r="AE299" s="284"/>
      <c r="AF299" s="284"/>
      <c r="AG299" s="284"/>
      <c r="AH299" s="392"/>
      <c r="AI299" s="284"/>
      <c r="AJ299" s="284"/>
      <c r="AK299" s="284"/>
      <c r="AL299" s="284"/>
      <c r="AM299" s="390"/>
      <c r="AN299" s="284"/>
      <c r="AO299" s="284"/>
      <c r="AP299" s="392"/>
      <c r="AQ299" s="284"/>
      <c r="AR299" s="284"/>
      <c r="AS299" s="284"/>
      <c r="AT299" s="392"/>
      <c r="AU299" s="392"/>
      <c r="AV299" s="392"/>
      <c r="AW299" s="392"/>
      <c r="AX299" s="392"/>
      <c r="AY299" s="392"/>
      <c r="AZ299" s="392"/>
      <c r="BA299" s="392"/>
      <c r="BB299" s="392"/>
      <c r="BC299" s="392"/>
    </row>
    <row r="300" spans="1:55">
      <c r="A300" s="284"/>
      <c r="D300" s="284"/>
      <c r="E300" s="284"/>
      <c r="G300" s="284"/>
      <c r="H300" s="284"/>
      <c r="J300" s="284"/>
      <c r="K300" s="284"/>
      <c r="L300" s="392"/>
      <c r="M300" s="284"/>
      <c r="N300" s="392"/>
      <c r="O300" s="284"/>
      <c r="P300" s="392"/>
      <c r="Q300" s="392"/>
      <c r="R300" s="284"/>
      <c r="T300" s="284"/>
      <c r="U300" s="392"/>
      <c r="V300" s="284"/>
      <c r="W300" s="284"/>
      <c r="X300" s="284"/>
      <c r="Y300" s="284"/>
      <c r="Z300" s="284"/>
      <c r="AA300" s="392"/>
      <c r="AB300" s="392"/>
      <c r="AC300" s="392"/>
      <c r="AD300" s="392"/>
      <c r="AE300" s="284"/>
      <c r="AF300" s="392"/>
      <c r="AG300" s="392"/>
      <c r="AH300" s="284"/>
      <c r="AI300" s="284"/>
      <c r="AJ300" s="284"/>
      <c r="AK300" s="284"/>
      <c r="AL300" s="284"/>
      <c r="AM300" s="392"/>
      <c r="AN300" s="284"/>
      <c r="AO300" s="284"/>
      <c r="AP300" s="284"/>
      <c r="AQ300" s="284"/>
      <c r="AR300" s="284"/>
      <c r="AS300" s="284"/>
      <c r="AT300" s="392"/>
      <c r="AU300" s="392"/>
      <c r="AV300" s="392"/>
      <c r="AW300" s="392"/>
      <c r="AX300" s="392"/>
      <c r="AY300" s="392"/>
      <c r="AZ300" s="392"/>
      <c r="BA300" s="392"/>
      <c r="BB300" s="392"/>
      <c r="BC300" s="392"/>
    </row>
    <row r="301" spans="1:55">
      <c r="A301" s="284"/>
      <c r="B301" s="284"/>
      <c r="D301" s="392"/>
      <c r="E301" s="284"/>
      <c r="F301" s="284"/>
      <c r="G301" s="284"/>
      <c r="H301" s="284"/>
      <c r="J301" s="284"/>
      <c r="K301" s="284"/>
      <c r="L301" s="284"/>
      <c r="M301" s="392"/>
      <c r="N301" s="392"/>
      <c r="O301" s="284"/>
      <c r="P301" s="284"/>
      <c r="Q301" s="392"/>
      <c r="R301" s="284"/>
      <c r="T301" s="392"/>
      <c r="U301" s="284"/>
      <c r="V301" s="392"/>
      <c r="W301" s="284"/>
      <c r="X301" s="284"/>
      <c r="Y301" s="284"/>
      <c r="Z301" s="284"/>
      <c r="AA301" s="284"/>
      <c r="AB301" s="284"/>
      <c r="AC301" s="392"/>
      <c r="AD301" s="284"/>
      <c r="AE301" s="284"/>
      <c r="AF301" s="392"/>
      <c r="AG301" s="284"/>
      <c r="AH301" s="284"/>
      <c r="AI301" s="284"/>
      <c r="AJ301" s="284"/>
      <c r="AK301" s="392"/>
      <c r="AL301" s="392"/>
      <c r="AM301" s="392"/>
      <c r="AN301" s="392"/>
      <c r="AO301" s="392"/>
      <c r="AP301" s="392"/>
      <c r="AQ301" s="392"/>
      <c r="AR301" s="284"/>
      <c r="AS301" s="284"/>
      <c r="AT301" s="284"/>
      <c r="AU301" s="392"/>
      <c r="AV301" s="392"/>
      <c r="AW301" s="392"/>
      <c r="AX301" s="392"/>
      <c r="AY301" s="392"/>
      <c r="AZ301" s="392"/>
      <c r="BA301" s="392"/>
      <c r="BB301" s="392"/>
      <c r="BC301" s="392"/>
    </row>
    <row r="302" spans="1:55">
      <c r="B302" s="284"/>
      <c r="C302" s="284"/>
      <c r="D302" s="284"/>
      <c r="E302" s="284"/>
      <c r="F302" s="284"/>
      <c r="G302" s="284"/>
      <c r="H302" s="392"/>
      <c r="I302" s="284"/>
      <c r="J302" s="284"/>
      <c r="K302" s="284"/>
      <c r="L302" s="284"/>
      <c r="M302" s="284"/>
      <c r="N302" s="284"/>
      <c r="O302" s="284"/>
      <c r="P302" s="284"/>
      <c r="Q302" s="284"/>
      <c r="R302" s="284"/>
      <c r="S302" s="284"/>
      <c r="T302" s="284"/>
      <c r="U302" s="392"/>
      <c r="V302" s="392"/>
      <c r="W302" s="284"/>
      <c r="X302" s="284"/>
      <c r="Y302" s="392"/>
      <c r="Z302" s="392"/>
      <c r="AA302" s="284"/>
      <c r="AB302" s="284"/>
      <c r="AC302" s="392"/>
      <c r="AD302" s="284"/>
      <c r="AE302" s="284"/>
      <c r="AF302" s="284"/>
      <c r="AG302" s="284"/>
      <c r="AH302" s="284"/>
      <c r="AI302" s="392"/>
      <c r="AJ302" s="284"/>
      <c r="AK302" s="284"/>
      <c r="AL302" s="284"/>
      <c r="AM302" s="392"/>
      <c r="AN302" s="284"/>
      <c r="AO302" s="392"/>
      <c r="AP302" s="284"/>
      <c r="AQ302" s="392"/>
      <c r="AR302" s="284"/>
      <c r="AS302" s="284"/>
      <c r="AT302" s="284"/>
      <c r="AU302" s="392"/>
      <c r="AV302" s="392"/>
      <c r="AW302" s="392"/>
      <c r="AX302" s="392"/>
      <c r="AY302" s="392"/>
      <c r="AZ302" s="392"/>
      <c r="BA302" s="392"/>
      <c r="BB302" s="392"/>
      <c r="BC302" s="392"/>
    </row>
    <row r="303" spans="1:55">
      <c r="B303" s="284"/>
      <c r="C303" s="284"/>
      <c r="D303" s="284"/>
      <c r="E303" s="284"/>
      <c r="G303" s="284"/>
      <c r="H303" s="284"/>
      <c r="J303" s="284"/>
      <c r="K303" s="393"/>
      <c r="L303" s="284"/>
      <c r="M303" s="392"/>
      <c r="N303" s="284"/>
      <c r="O303" s="284"/>
      <c r="P303" s="284"/>
      <c r="Q303" s="284"/>
      <c r="R303" s="392"/>
      <c r="S303" s="284"/>
      <c r="T303" s="392"/>
      <c r="U303" s="284"/>
      <c r="V303" s="284"/>
      <c r="W303" s="392"/>
      <c r="X303" s="284"/>
      <c r="Y303" s="392"/>
      <c r="Z303" s="284"/>
      <c r="AA303" s="392"/>
      <c r="AB303" s="284"/>
      <c r="AC303" s="392"/>
      <c r="AD303" s="284"/>
      <c r="AE303" s="284"/>
      <c r="AF303" s="392"/>
      <c r="AG303" s="392"/>
      <c r="AH303" s="392"/>
      <c r="AI303" s="392"/>
      <c r="AJ303" s="284"/>
      <c r="AK303" s="392"/>
      <c r="AL303" s="392"/>
      <c r="AM303" s="284"/>
      <c r="AN303" s="284"/>
      <c r="AO303" s="392"/>
      <c r="AP303" s="392"/>
      <c r="AQ303" s="392"/>
      <c r="AR303" s="392"/>
      <c r="AS303" s="392"/>
      <c r="AT303" s="392"/>
      <c r="AU303" s="392"/>
      <c r="AV303" s="392"/>
      <c r="AW303" s="392"/>
      <c r="AX303" s="392"/>
      <c r="AY303" s="392"/>
      <c r="AZ303" s="392"/>
      <c r="BA303" s="392"/>
      <c r="BB303" s="392"/>
      <c r="BC303" s="392"/>
    </row>
    <row r="304" spans="1:55">
      <c r="B304" s="284"/>
      <c r="D304" s="284"/>
      <c r="E304" s="284"/>
      <c r="F304" s="284"/>
      <c r="G304" s="284"/>
      <c r="H304" s="284"/>
      <c r="I304" s="284"/>
      <c r="J304" s="284"/>
      <c r="K304" s="284"/>
      <c r="L304" s="284"/>
      <c r="M304" s="284"/>
      <c r="N304" s="284"/>
      <c r="O304" s="284"/>
      <c r="P304" s="284"/>
      <c r="Q304" s="284"/>
      <c r="R304" s="284"/>
      <c r="S304" s="284"/>
      <c r="T304" s="284"/>
      <c r="U304" s="392"/>
      <c r="V304" s="284"/>
      <c r="W304" s="284"/>
      <c r="Y304" s="392"/>
      <c r="Z304" s="284"/>
      <c r="AA304" s="284"/>
      <c r="AB304" s="284"/>
      <c r="AC304" s="284"/>
      <c r="AD304" s="284"/>
      <c r="AE304" s="284"/>
      <c r="AF304" s="284"/>
      <c r="AG304" s="392"/>
      <c r="AH304" s="392"/>
      <c r="AI304" s="392"/>
      <c r="AJ304" s="284"/>
      <c r="AK304" s="392"/>
      <c r="AL304" s="392"/>
      <c r="AM304" s="392"/>
      <c r="AN304" s="284"/>
      <c r="AO304" s="284"/>
      <c r="AP304" s="284"/>
      <c r="AQ304" s="392"/>
      <c r="AR304" s="284"/>
      <c r="AS304" s="284"/>
      <c r="AT304" s="284"/>
      <c r="AU304" s="284"/>
      <c r="AV304" s="284"/>
      <c r="AW304" s="284"/>
      <c r="AX304" s="284"/>
      <c r="AY304" s="284"/>
      <c r="AZ304" s="284"/>
      <c r="BA304" s="284"/>
      <c r="BB304" s="284"/>
      <c r="BC304" s="284"/>
    </row>
    <row r="305" spans="1:55">
      <c r="A305" s="284"/>
      <c r="B305" s="284"/>
      <c r="E305" s="284"/>
      <c r="F305" s="284"/>
      <c r="G305" s="284"/>
      <c r="H305" s="284"/>
      <c r="J305" s="284"/>
      <c r="K305" s="284"/>
      <c r="L305" s="284"/>
      <c r="M305" s="284"/>
      <c r="N305" s="284"/>
      <c r="O305" s="284"/>
      <c r="P305" s="392"/>
      <c r="Q305" s="392"/>
      <c r="R305" s="284"/>
      <c r="S305" s="284"/>
      <c r="T305" s="284"/>
      <c r="U305" s="284"/>
      <c r="V305" s="284"/>
      <c r="W305" s="284"/>
      <c r="X305" s="284"/>
      <c r="Y305" s="392"/>
      <c r="Z305" s="284"/>
      <c r="AA305" s="284"/>
      <c r="AB305" s="284"/>
      <c r="AC305" s="284"/>
      <c r="AD305" s="392"/>
      <c r="AE305" s="284"/>
      <c r="AF305" s="284"/>
      <c r="AG305" s="284"/>
      <c r="AH305" s="284"/>
      <c r="AI305" s="284"/>
      <c r="AJ305" s="284"/>
      <c r="AK305" s="284"/>
      <c r="AL305" s="392"/>
      <c r="AM305" s="392"/>
      <c r="AN305" s="284"/>
      <c r="AO305" s="392"/>
      <c r="AP305" s="284"/>
      <c r="AQ305" s="392"/>
      <c r="AR305" s="284"/>
      <c r="AS305" s="284"/>
      <c r="AT305" s="392"/>
      <c r="AU305" s="284"/>
      <c r="AV305" s="284"/>
      <c r="AW305" s="284"/>
      <c r="AX305" s="284"/>
      <c r="AY305" s="284"/>
      <c r="AZ305" s="284"/>
      <c r="BA305" s="284"/>
      <c r="BB305" s="284"/>
      <c r="BC305" s="284"/>
    </row>
    <row r="306" spans="1:55">
      <c r="B306" s="284"/>
      <c r="D306" s="392"/>
      <c r="F306" s="284"/>
      <c r="G306" s="284"/>
      <c r="H306" s="284"/>
      <c r="J306" s="284"/>
      <c r="K306" s="284"/>
      <c r="L306" s="284"/>
      <c r="M306" s="284"/>
      <c r="N306" s="284"/>
      <c r="O306" s="284"/>
      <c r="P306" s="284"/>
      <c r="Q306" s="284"/>
      <c r="R306" s="284"/>
      <c r="T306" s="284"/>
      <c r="U306" s="284"/>
      <c r="V306" s="284"/>
      <c r="W306" s="284"/>
      <c r="X306" s="284"/>
      <c r="Y306" s="284"/>
      <c r="Z306" s="284"/>
      <c r="AA306" s="284"/>
      <c r="AB306" s="284"/>
      <c r="AC306" s="392"/>
      <c r="AD306" s="284"/>
      <c r="AE306" s="284"/>
      <c r="AF306" s="392"/>
      <c r="AG306" s="392"/>
      <c r="AH306" s="284"/>
      <c r="AI306" s="392"/>
      <c r="AJ306" s="284"/>
      <c r="AK306" s="392"/>
      <c r="AL306" s="284"/>
      <c r="AM306" s="284"/>
      <c r="AN306" s="284"/>
      <c r="AO306" s="392"/>
      <c r="AP306" s="284"/>
      <c r="AQ306" s="392"/>
      <c r="AR306" s="284"/>
      <c r="AS306" s="284"/>
      <c r="AT306" s="284"/>
      <c r="AU306" s="392"/>
      <c r="AV306" s="392"/>
      <c r="AW306" s="392"/>
      <c r="AX306" s="392"/>
      <c r="AY306" s="392"/>
      <c r="AZ306" s="392"/>
      <c r="BA306" s="392"/>
      <c r="BB306" s="392"/>
      <c r="BC306" s="392"/>
    </row>
    <row r="307" spans="1:55">
      <c r="B307" s="284"/>
      <c r="D307" s="284"/>
      <c r="E307" s="284"/>
      <c r="F307" s="284"/>
      <c r="G307" s="284"/>
      <c r="H307" s="284"/>
      <c r="I307" s="284"/>
      <c r="J307" s="284"/>
      <c r="K307" s="284"/>
      <c r="L307" s="284"/>
      <c r="M307" s="284"/>
      <c r="N307" s="284"/>
      <c r="O307" s="284"/>
      <c r="P307" s="284"/>
      <c r="Q307" s="284"/>
      <c r="S307" s="284"/>
      <c r="T307" s="392"/>
      <c r="U307" s="392"/>
      <c r="V307" s="392"/>
      <c r="W307" s="284"/>
      <c r="X307" s="284"/>
      <c r="Y307" s="284"/>
      <c r="Z307" s="392"/>
      <c r="AA307" s="284"/>
      <c r="AB307" s="392"/>
      <c r="AC307" s="284"/>
      <c r="AD307" s="284"/>
      <c r="AE307" s="284"/>
      <c r="AF307" s="392"/>
      <c r="AG307" s="284"/>
      <c r="AH307" s="392"/>
      <c r="AI307" s="284"/>
      <c r="AJ307" s="284"/>
      <c r="AK307" s="392"/>
      <c r="AL307" s="284"/>
      <c r="AM307" s="284"/>
      <c r="AN307" s="284"/>
      <c r="AO307" s="284"/>
      <c r="AP307" s="392"/>
      <c r="AQ307" s="392"/>
      <c r="AR307" s="284"/>
      <c r="AS307" s="284"/>
      <c r="AT307" s="392"/>
      <c r="AU307" s="284"/>
      <c r="AV307" s="284"/>
      <c r="AW307" s="284"/>
      <c r="AX307" s="284"/>
      <c r="AY307" s="284"/>
      <c r="AZ307" s="284"/>
      <c r="BA307" s="284"/>
      <c r="BB307" s="284"/>
      <c r="BC307" s="284"/>
    </row>
    <row r="308" spans="1:55">
      <c r="D308" s="284"/>
      <c r="E308" s="284"/>
      <c r="F308" s="284"/>
      <c r="G308" s="284"/>
      <c r="H308" s="284"/>
      <c r="J308" s="284"/>
      <c r="K308" s="392"/>
      <c r="L308" s="284"/>
      <c r="M308" s="284"/>
      <c r="N308" s="284"/>
      <c r="O308" s="284"/>
      <c r="P308" s="284"/>
      <c r="Q308" s="392"/>
      <c r="R308" s="284"/>
      <c r="S308" s="284"/>
      <c r="T308" s="284"/>
      <c r="U308" s="392"/>
      <c r="V308" s="284"/>
      <c r="W308" s="284"/>
      <c r="X308" s="284"/>
      <c r="Y308" s="284"/>
      <c r="Z308" s="392"/>
      <c r="AA308" s="284"/>
      <c r="AB308" s="284"/>
      <c r="AC308" s="284"/>
      <c r="AD308" s="284"/>
      <c r="AE308" s="392"/>
      <c r="AF308" s="392"/>
      <c r="AG308" s="284"/>
      <c r="AH308" s="392"/>
      <c r="AI308" s="392"/>
      <c r="AJ308" s="284"/>
      <c r="AK308" s="284"/>
      <c r="AL308" s="284"/>
      <c r="AM308" s="392"/>
      <c r="AN308" s="392"/>
      <c r="AO308" s="392"/>
      <c r="AP308" s="392"/>
      <c r="AQ308" s="284"/>
      <c r="AR308" s="284"/>
      <c r="AS308" s="284"/>
      <c r="AT308" s="392"/>
      <c r="AU308" s="284"/>
      <c r="AV308" s="284"/>
      <c r="AW308" s="284"/>
      <c r="AX308" s="284"/>
      <c r="AY308" s="284"/>
      <c r="AZ308" s="284"/>
      <c r="BA308" s="284"/>
      <c r="BB308" s="284"/>
      <c r="BC308" s="284"/>
    </row>
    <row r="309" spans="1:55">
      <c r="B309" s="284"/>
      <c r="D309" s="284"/>
      <c r="E309" s="284"/>
      <c r="F309" s="284"/>
      <c r="G309" s="284"/>
      <c r="H309" s="284"/>
      <c r="J309" s="284"/>
      <c r="K309" s="284"/>
      <c r="L309" s="284"/>
      <c r="M309" s="284"/>
      <c r="N309" s="284"/>
      <c r="O309" s="284"/>
      <c r="P309" s="284"/>
      <c r="Q309" s="284"/>
      <c r="R309" s="284"/>
      <c r="T309" s="284"/>
      <c r="U309" s="392"/>
      <c r="V309" s="284"/>
      <c r="W309" s="392"/>
      <c r="X309" s="284"/>
      <c r="Y309" s="284"/>
      <c r="Z309" s="284"/>
      <c r="AA309" s="284"/>
      <c r="AB309" s="284"/>
      <c r="AC309" s="392"/>
      <c r="AD309" s="284"/>
      <c r="AE309" s="284"/>
      <c r="AF309" s="284"/>
      <c r="AG309" s="392"/>
      <c r="AH309" s="284"/>
      <c r="AI309" s="284"/>
      <c r="AJ309" s="284"/>
      <c r="AK309" s="392"/>
      <c r="AL309" s="284"/>
      <c r="AM309" s="392"/>
      <c r="AN309" s="284"/>
      <c r="AO309" s="392"/>
      <c r="AP309" s="392"/>
      <c r="AQ309" s="392"/>
      <c r="AR309" s="284"/>
      <c r="AS309" s="284"/>
      <c r="AT309" s="284"/>
      <c r="AU309" s="284"/>
      <c r="AV309" s="284"/>
      <c r="AW309" s="284"/>
      <c r="AX309" s="284"/>
      <c r="AY309" s="284"/>
      <c r="AZ309" s="284"/>
      <c r="BA309" s="284"/>
      <c r="BB309" s="284"/>
      <c r="BC309" s="284"/>
    </row>
    <row r="310" spans="1:55">
      <c r="B310" s="284"/>
      <c r="C310" s="284"/>
      <c r="D310" s="284"/>
      <c r="E310" s="284"/>
      <c r="F310" s="284"/>
      <c r="G310" s="284"/>
      <c r="H310" s="284"/>
      <c r="J310" s="284"/>
      <c r="K310" s="284"/>
      <c r="L310" s="284"/>
      <c r="M310" s="284"/>
      <c r="N310" s="284"/>
      <c r="O310" s="392"/>
      <c r="P310" s="284"/>
      <c r="Q310" s="284"/>
      <c r="R310" s="284"/>
      <c r="T310" s="392"/>
      <c r="U310" s="284"/>
      <c r="V310" s="284"/>
      <c r="W310" s="392"/>
      <c r="Y310" s="284"/>
      <c r="Z310" s="284"/>
      <c r="AA310" s="392"/>
      <c r="AB310" s="284"/>
      <c r="AC310" s="392"/>
      <c r="AD310" s="284"/>
      <c r="AE310" s="284"/>
      <c r="AF310" s="392"/>
      <c r="AG310" s="392"/>
      <c r="AH310" s="284"/>
      <c r="AI310" s="392"/>
      <c r="AJ310" s="284"/>
      <c r="AK310" s="392"/>
      <c r="AL310" s="284"/>
      <c r="AM310" s="392"/>
      <c r="AN310" s="392"/>
      <c r="AO310" s="392"/>
      <c r="AP310" s="284"/>
      <c r="AQ310" s="392"/>
      <c r="AR310" s="284"/>
      <c r="AS310" s="284"/>
      <c r="AT310" s="284"/>
      <c r="AU310" s="392"/>
      <c r="AV310" s="392"/>
      <c r="AW310" s="392"/>
      <c r="AX310" s="392"/>
      <c r="AY310" s="392"/>
      <c r="AZ310" s="392"/>
      <c r="BA310" s="392"/>
      <c r="BB310" s="392"/>
      <c r="BC310" s="392"/>
    </row>
    <row r="311" spans="1:55">
      <c r="B311" s="284"/>
      <c r="C311" s="284"/>
      <c r="D311" s="392"/>
      <c r="E311" s="284"/>
      <c r="F311" s="284"/>
      <c r="G311" s="284"/>
      <c r="H311" s="393"/>
      <c r="I311" s="284"/>
      <c r="J311" s="284"/>
      <c r="K311" s="284"/>
      <c r="L311" s="284"/>
      <c r="M311" s="284"/>
      <c r="N311" s="284"/>
      <c r="O311" s="284"/>
      <c r="P311" s="284"/>
      <c r="Q311" s="284"/>
      <c r="T311" s="284"/>
      <c r="U311" s="392"/>
      <c r="V311" s="392"/>
      <c r="W311" s="284"/>
      <c r="X311" s="284"/>
      <c r="Y311" s="392"/>
      <c r="Z311" s="392"/>
      <c r="AA311" s="284"/>
      <c r="AB311" s="284"/>
      <c r="AC311" s="392"/>
      <c r="AD311" s="284"/>
      <c r="AE311" s="284"/>
      <c r="AF311" s="392"/>
      <c r="AG311" s="392"/>
      <c r="AH311" s="284"/>
      <c r="AI311" s="284"/>
      <c r="AJ311" s="284"/>
      <c r="AK311" s="392"/>
      <c r="AL311" s="392"/>
      <c r="AM311" s="392"/>
      <c r="AN311" s="284"/>
      <c r="AO311" s="392"/>
      <c r="AP311" s="392"/>
      <c r="AQ311" s="392"/>
      <c r="AR311" s="392"/>
      <c r="AS311" s="392"/>
      <c r="AT311" s="392"/>
      <c r="AU311" s="392"/>
      <c r="AV311" s="392"/>
      <c r="AW311" s="392"/>
      <c r="AX311" s="392"/>
      <c r="AY311" s="392"/>
      <c r="AZ311" s="392"/>
      <c r="BA311" s="392"/>
      <c r="BB311" s="392"/>
      <c r="BC311" s="392"/>
    </row>
    <row r="312" spans="1:55">
      <c r="B312" s="284"/>
      <c r="C312" s="284"/>
      <c r="D312" s="284"/>
      <c r="E312" s="284"/>
      <c r="F312" s="284"/>
      <c r="G312" s="284"/>
      <c r="H312" s="284"/>
      <c r="J312" s="392"/>
      <c r="K312" s="284"/>
      <c r="L312" s="284"/>
      <c r="M312" s="284"/>
      <c r="N312" s="284"/>
      <c r="O312" s="284"/>
      <c r="P312" s="392"/>
      <c r="Q312" s="284"/>
      <c r="R312" s="284"/>
      <c r="T312" s="284"/>
      <c r="U312" s="392"/>
      <c r="V312" s="284"/>
      <c r="W312" s="284"/>
      <c r="X312" s="284"/>
      <c r="Y312" s="284"/>
      <c r="Z312" s="284"/>
      <c r="AA312" s="284"/>
      <c r="AB312" s="392"/>
      <c r="AC312" s="392"/>
      <c r="AD312" s="392"/>
      <c r="AE312" s="284"/>
      <c r="AF312" s="284"/>
      <c r="AG312" s="284"/>
      <c r="AH312" s="284"/>
      <c r="AI312" s="392"/>
      <c r="AJ312" s="284"/>
      <c r="AK312" s="284"/>
      <c r="AL312" s="284"/>
      <c r="AM312" s="284"/>
      <c r="AN312" s="284"/>
      <c r="AO312" s="392"/>
      <c r="AP312" s="284"/>
      <c r="AQ312" s="284"/>
      <c r="AR312" s="284"/>
      <c r="AS312" s="284"/>
      <c r="AT312" s="392"/>
      <c r="AU312" s="284"/>
      <c r="AV312" s="284"/>
      <c r="AW312" s="284"/>
      <c r="AX312" s="284"/>
      <c r="AY312" s="284"/>
      <c r="AZ312" s="284"/>
      <c r="BA312" s="284"/>
      <c r="BB312" s="284"/>
      <c r="BC312" s="284"/>
    </row>
    <row r="313" spans="1:55">
      <c r="A313" s="284"/>
      <c r="B313" s="284"/>
      <c r="D313" s="284"/>
      <c r="E313" s="284"/>
      <c r="F313" s="284"/>
      <c r="G313" s="284"/>
      <c r="H313" s="392"/>
      <c r="J313" s="284"/>
      <c r="K313" s="284"/>
      <c r="L313" s="392"/>
      <c r="M313" s="284"/>
      <c r="N313" s="284"/>
      <c r="O313" s="284"/>
      <c r="P313" s="392"/>
      <c r="Q313" s="392"/>
      <c r="R313" s="284"/>
      <c r="T313" s="392"/>
      <c r="U313" s="392"/>
      <c r="V313" s="284"/>
      <c r="W313" s="284"/>
      <c r="X313" s="284"/>
      <c r="Y313" s="284"/>
      <c r="Z313" s="284"/>
      <c r="AA313" s="284"/>
      <c r="AB313" s="392"/>
      <c r="AC313" s="392"/>
      <c r="AD313" s="284"/>
      <c r="AE313" s="284"/>
      <c r="AF313" s="284"/>
      <c r="AG313" s="284"/>
      <c r="AH313" s="284"/>
      <c r="AI313" s="392"/>
      <c r="AJ313" s="284"/>
      <c r="AK313" s="392"/>
      <c r="AL313" s="392"/>
      <c r="AM313" s="392"/>
      <c r="AN313" s="284"/>
      <c r="AO313" s="392"/>
      <c r="AP313" s="392"/>
      <c r="AQ313" s="284"/>
      <c r="AR313" s="284"/>
      <c r="AS313" s="284"/>
      <c r="AT313" s="284"/>
      <c r="AU313" s="284"/>
      <c r="AV313" s="284"/>
      <c r="AW313" s="284"/>
      <c r="AX313" s="284"/>
      <c r="AY313" s="284"/>
      <c r="AZ313" s="284"/>
      <c r="BA313" s="284"/>
      <c r="BB313" s="284"/>
      <c r="BC313" s="284"/>
    </row>
    <row r="314" spans="1:55">
      <c r="A314" s="284"/>
      <c r="B314" s="284"/>
      <c r="C314" s="284"/>
      <c r="D314" s="284"/>
      <c r="E314" s="284"/>
      <c r="F314" s="392"/>
      <c r="G314" s="284"/>
      <c r="H314" s="284"/>
      <c r="J314" s="284"/>
      <c r="K314" s="284"/>
      <c r="L314" s="284"/>
      <c r="M314" s="392"/>
      <c r="N314" s="284"/>
      <c r="O314" s="284"/>
      <c r="P314" s="284"/>
      <c r="Q314" s="284"/>
      <c r="R314" s="284"/>
      <c r="T314" s="392"/>
      <c r="U314" s="392"/>
      <c r="V314" s="284"/>
      <c r="W314" s="284"/>
      <c r="X314" s="284"/>
      <c r="Y314" s="284"/>
      <c r="Z314" s="392"/>
      <c r="AA314" s="392"/>
      <c r="AB314" s="284"/>
      <c r="AC314" s="392"/>
      <c r="AD314" s="284"/>
      <c r="AE314" s="284"/>
      <c r="AF314" s="284"/>
      <c r="AG314" s="392"/>
      <c r="AH314" s="284"/>
      <c r="AI314" s="392"/>
      <c r="AK314" s="284"/>
      <c r="AL314" s="284"/>
      <c r="AM314" s="392"/>
      <c r="AN314" s="284"/>
      <c r="AO314" s="284"/>
      <c r="AP314" s="284"/>
      <c r="AQ314" s="392"/>
      <c r="AR314" s="284"/>
      <c r="AS314" s="284"/>
      <c r="AT314" s="284"/>
      <c r="AU314" s="284"/>
      <c r="AV314" s="284"/>
      <c r="AW314" s="284"/>
      <c r="AX314" s="284"/>
      <c r="AY314" s="284"/>
      <c r="AZ314" s="284"/>
      <c r="BA314" s="284"/>
      <c r="BB314" s="284"/>
      <c r="BC314" s="284"/>
    </row>
    <row r="315" spans="1:55">
      <c r="A315" s="284"/>
      <c r="D315" s="284"/>
      <c r="E315" s="284"/>
      <c r="F315" s="284"/>
      <c r="G315" s="284"/>
      <c r="H315" s="284"/>
      <c r="I315" s="284"/>
      <c r="J315" s="392"/>
      <c r="K315" s="392"/>
      <c r="L315" s="284"/>
      <c r="M315" s="284"/>
      <c r="N315" s="284"/>
      <c r="O315" s="284"/>
      <c r="P315" s="392"/>
      <c r="Q315" s="284"/>
      <c r="R315" s="284"/>
      <c r="S315" s="284"/>
      <c r="T315" s="284"/>
      <c r="U315" s="284"/>
      <c r="V315" s="392"/>
      <c r="W315" s="392"/>
      <c r="X315" s="284"/>
      <c r="Y315" s="284"/>
      <c r="Z315" s="284"/>
      <c r="AA315" s="284"/>
      <c r="AB315" s="284"/>
      <c r="AC315" s="284"/>
      <c r="AD315" s="392"/>
      <c r="AE315" s="392"/>
      <c r="AF315" s="284"/>
      <c r="AG315" s="284"/>
      <c r="AH315" s="284"/>
      <c r="AI315" s="392"/>
      <c r="AJ315" s="284"/>
      <c r="AK315" s="392"/>
      <c r="AL315" s="392"/>
      <c r="AM315" s="284"/>
      <c r="AN315" s="392"/>
      <c r="AO315" s="392"/>
      <c r="AP315" s="392"/>
      <c r="AQ315" s="392"/>
      <c r="AR315" s="392"/>
      <c r="AS315" s="392"/>
      <c r="AT315" s="392"/>
      <c r="AU315" s="392"/>
      <c r="AV315" s="392"/>
      <c r="AW315" s="392"/>
      <c r="AX315" s="392"/>
      <c r="AY315" s="392"/>
      <c r="AZ315" s="392"/>
      <c r="BA315" s="392"/>
      <c r="BB315" s="392"/>
      <c r="BC315" s="392"/>
    </row>
    <row r="316" spans="1:55">
      <c r="D316" s="284"/>
      <c r="E316" s="284"/>
      <c r="F316" s="284"/>
      <c r="G316" s="284"/>
      <c r="H316" s="284"/>
      <c r="J316" s="284"/>
      <c r="K316" s="284"/>
      <c r="L316" s="284"/>
      <c r="M316" s="284"/>
      <c r="N316" s="392"/>
      <c r="O316" s="284"/>
      <c r="P316" s="284"/>
      <c r="Q316" s="284"/>
      <c r="R316" s="284"/>
      <c r="S316" s="284"/>
      <c r="T316" s="284"/>
      <c r="U316" s="284"/>
      <c r="V316" s="392"/>
      <c r="W316" s="284"/>
      <c r="X316" s="284"/>
      <c r="Y316" s="284"/>
      <c r="Z316" s="392"/>
      <c r="AA316" s="392"/>
      <c r="AB316" s="284"/>
      <c r="AC316" s="284"/>
      <c r="AD316" s="284"/>
      <c r="AE316" s="284"/>
      <c r="AF316" s="284"/>
      <c r="AG316" s="284"/>
      <c r="AH316" s="392"/>
      <c r="AI316" s="392"/>
      <c r="AJ316" s="284"/>
      <c r="AK316" s="392"/>
      <c r="AL316" s="392"/>
      <c r="AM316" s="284"/>
      <c r="AN316" s="392"/>
      <c r="AO316" s="392"/>
      <c r="AP316" s="284"/>
      <c r="AQ316" s="392"/>
      <c r="AR316" s="284"/>
      <c r="AS316" s="284"/>
      <c r="AT316" s="284"/>
      <c r="AU316" s="284"/>
      <c r="AV316" s="284"/>
      <c r="AW316" s="284"/>
      <c r="AX316" s="284"/>
      <c r="AY316" s="284"/>
      <c r="AZ316" s="284"/>
      <c r="BA316" s="284"/>
      <c r="BB316" s="284"/>
      <c r="BC316" s="284"/>
    </row>
    <row r="317" spans="1:55">
      <c r="C317" s="284"/>
      <c r="D317" s="284"/>
      <c r="H317" s="284"/>
      <c r="J317" s="284"/>
      <c r="K317" s="284"/>
      <c r="L317" s="284"/>
      <c r="M317" s="284"/>
      <c r="N317" s="284"/>
      <c r="O317" s="284"/>
      <c r="P317" s="392"/>
      <c r="Q317" s="284"/>
      <c r="R317" s="284"/>
      <c r="S317" s="284"/>
      <c r="T317" s="284"/>
      <c r="U317" s="392"/>
      <c r="V317" s="284"/>
      <c r="W317" s="284"/>
      <c r="X317" s="284"/>
      <c r="Z317" s="284"/>
      <c r="AA317" s="284"/>
      <c r="AB317" s="284"/>
      <c r="AC317" s="392"/>
      <c r="AD317" s="284"/>
      <c r="AE317" s="284"/>
      <c r="AF317" s="284"/>
      <c r="AG317" s="284"/>
      <c r="AH317" s="392"/>
      <c r="AI317" s="284"/>
      <c r="AJ317" s="284"/>
      <c r="AK317" s="392"/>
      <c r="AL317" s="392"/>
      <c r="AM317" s="284"/>
      <c r="AN317" s="284"/>
      <c r="AO317" s="284"/>
      <c r="AP317" s="284"/>
      <c r="AQ317" s="284"/>
      <c r="AR317" s="284"/>
      <c r="AS317" s="284"/>
      <c r="AT317" s="392"/>
      <c r="AU317" s="284"/>
      <c r="AV317" s="284"/>
      <c r="AW317" s="284"/>
      <c r="AX317" s="284"/>
      <c r="AY317" s="284"/>
      <c r="AZ317" s="284"/>
      <c r="BA317" s="284"/>
      <c r="BB317" s="284"/>
      <c r="BC317" s="284"/>
    </row>
    <row r="318" spans="1:55">
      <c r="A318" s="284"/>
      <c r="C318" s="284"/>
      <c r="D318" s="284"/>
      <c r="E318" s="284"/>
      <c r="G318" s="284"/>
      <c r="H318" s="284"/>
      <c r="I318" s="284"/>
      <c r="J318" s="392"/>
      <c r="K318" s="284"/>
      <c r="L318" s="284"/>
      <c r="M318" s="284"/>
      <c r="N318" s="284"/>
      <c r="O318" s="284"/>
      <c r="P318" s="284"/>
      <c r="Q318" s="392"/>
      <c r="R318" s="284"/>
      <c r="T318" s="284"/>
      <c r="U318" s="393"/>
      <c r="V318" s="284"/>
      <c r="W318" s="392"/>
      <c r="X318" s="284"/>
      <c r="Y318" s="284"/>
      <c r="Z318" s="284"/>
      <c r="AA318" s="284"/>
      <c r="AB318" s="284"/>
      <c r="AC318" s="392"/>
      <c r="AD318" s="392"/>
      <c r="AE318" s="284"/>
      <c r="AF318" s="284"/>
      <c r="AG318" s="284"/>
      <c r="AH318" s="284"/>
      <c r="AI318" s="284"/>
      <c r="AJ318" s="284"/>
      <c r="AK318" s="284"/>
      <c r="AL318" s="392"/>
      <c r="AM318" s="392"/>
      <c r="AN318" s="392"/>
      <c r="AO318" s="392"/>
      <c r="AP318" s="284"/>
      <c r="AQ318" s="392"/>
      <c r="AR318" s="284"/>
      <c r="AS318" s="284"/>
      <c r="AT318" s="392"/>
      <c r="AU318" s="284"/>
      <c r="AV318" s="284"/>
      <c r="AW318" s="284"/>
      <c r="AX318" s="284"/>
      <c r="AY318" s="284"/>
      <c r="AZ318" s="284"/>
      <c r="BA318" s="284"/>
      <c r="BB318" s="284"/>
      <c r="BC318" s="284"/>
    </row>
    <row r="319" spans="1:55">
      <c r="A319" s="284"/>
      <c r="B319" s="284"/>
      <c r="D319" s="284"/>
      <c r="E319" s="284"/>
      <c r="F319" s="284"/>
      <c r="G319" s="284"/>
      <c r="H319" s="284"/>
      <c r="J319" s="284"/>
      <c r="K319" s="284"/>
      <c r="L319" s="284"/>
      <c r="M319" s="284"/>
      <c r="N319" s="392"/>
      <c r="O319" s="284"/>
      <c r="P319" s="392"/>
      <c r="Q319" s="284"/>
      <c r="R319" s="284"/>
      <c r="T319" s="284"/>
      <c r="U319" s="284"/>
      <c r="V319" s="392"/>
      <c r="W319" s="392"/>
      <c r="X319" s="284"/>
      <c r="Y319" s="284"/>
      <c r="Z319" s="392"/>
      <c r="AA319" s="284"/>
      <c r="AB319" s="392"/>
      <c r="AC319" s="284"/>
      <c r="AD319" s="284"/>
      <c r="AE319" s="284"/>
      <c r="AF319" s="284"/>
      <c r="AG319" s="392"/>
      <c r="AH319" s="392"/>
      <c r="AI319" s="392"/>
      <c r="AJ319" s="284"/>
      <c r="AK319" s="284"/>
      <c r="AL319" s="284"/>
      <c r="AM319" s="284"/>
      <c r="AN319" s="392"/>
      <c r="AO319" s="392"/>
      <c r="AP319" s="284"/>
      <c r="AQ319" s="284"/>
      <c r="AR319" s="284"/>
      <c r="AS319" s="284"/>
      <c r="AT319" s="284"/>
      <c r="AU319" s="284"/>
      <c r="AV319" s="284"/>
      <c r="AW319" s="284"/>
      <c r="AX319" s="284"/>
      <c r="AY319" s="284"/>
      <c r="AZ319" s="284"/>
      <c r="BA319" s="284"/>
      <c r="BB319" s="284"/>
      <c r="BC319" s="284"/>
    </row>
    <row r="320" spans="1:55">
      <c r="A320" s="284"/>
      <c r="B320" s="284"/>
      <c r="D320" s="284"/>
      <c r="E320" s="284"/>
      <c r="F320" s="284"/>
      <c r="G320" s="284"/>
      <c r="H320" s="284"/>
      <c r="I320" s="284"/>
      <c r="J320" s="284"/>
      <c r="K320" s="284"/>
      <c r="L320" s="284"/>
      <c r="M320" s="284"/>
      <c r="N320" s="392"/>
      <c r="O320" s="284"/>
      <c r="P320" s="392"/>
      <c r="Q320" s="284"/>
      <c r="R320" s="284"/>
      <c r="T320" s="284"/>
      <c r="U320" s="392"/>
      <c r="V320" s="392"/>
      <c r="W320" s="392"/>
      <c r="X320" s="284"/>
      <c r="Y320" s="284"/>
      <c r="Z320" s="284"/>
      <c r="AA320" s="284"/>
      <c r="AB320" s="284"/>
      <c r="AC320" s="284"/>
      <c r="AD320" s="284"/>
      <c r="AE320" s="392"/>
      <c r="AF320" s="392"/>
      <c r="AG320" s="284"/>
      <c r="AH320" s="392"/>
      <c r="AI320" s="284"/>
      <c r="AJ320" s="284"/>
      <c r="AK320" s="392"/>
      <c r="AL320" s="392"/>
      <c r="AM320" s="284"/>
      <c r="AN320" s="284"/>
      <c r="AO320" s="392"/>
      <c r="AP320" s="392"/>
      <c r="AQ320" s="392"/>
      <c r="AR320" s="284"/>
      <c r="AS320" s="284"/>
      <c r="AT320" s="284"/>
      <c r="AU320" s="284"/>
      <c r="AV320" s="284"/>
      <c r="AW320" s="284"/>
      <c r="AX320" s="284"/>
      <c r="AY320" s="284"/>
      <c r="AZ320" s="284"/>
      <c r="BA320" s="284"/>
      <c r="BB320" s="284"/>
      <c r="BC320" s="284"/>
    </row>
    <row r="321" spans="1:55">
      <c r="B321" s="284"/>
      <c r="D321" s="284"/>
      <c r="E321" s="284"/>
      <c r="F321" s="284"/>
      <c r="G321" s="284"/>
      <c r="H321" s="284"/>
      <c r="J321" s="392"/>
      <c r="K321" s="284"/>
      <c r="L321" s="284"/>
      <c r="M321" s="284"/>
      <c r="N321" s="392"/>
      <c r="O321" s="284"/>
      <c r="P321" s="284"/>
      <c r="Q321" s="392"/>
      <c r="R321" s="284"/>
      <c r="T321" s="284"/>
      <c r="U321" s="392"/>
      <c r="V321" s="284"/>
      <c r="W321" s="392"/>
      <c r="X321" s="284"/>
      <c r="Y321" s="392"/>
      <c r="Z321" s="284"/>
      <c r="AA321" s="392"/>
      <c r="AB321" s="284"/>
      <c r="AC321" s="284"/>
      <c r="AD321" s="392"/>
      <c r="AE321" s="284"/>
      <c r="AF321" s="392"/>
      <c r="AG321" s="392"/>
      <c r="AH321" s="284"/>
      <c r="AI321" s="284"/>
      <c r="AJ321" s="284"/>
      <c r="AK321" s="392"/>
      <c r="AL321" s="392"/>
      <c r="AM321" s="284"/>
      <c r="AN321" s="392"/>
      <c r="AO321" s="392"/>
      <c r="AP321" s="284"/>
      <c r="AQ321" s="392"/>
      <c r="AR321" s="284"/>
      <c r="AS321" s="284"/>
      <c r="AT321" s="392"/>
      <c r="AU321" s="284"/>
      <c r="AV321" s="284"/>
      <c r="AW321" s="284"/>
      <c r="AX321" s="284"/>
      <c r="AY321" s="284"/>
      <c r="AZ321" s="284"/>
      <c r="BA321" s="284"/>
      <c r="BB321" s="284"/>
      <c r="BC321" s="284"/>
    </row>
    <row r="322" spans="1:55">
      <c r="A322" s="284"/>
      <c r="D322" s="284"/>
      <c r="E322" s="284"/>
      <c r="G322" s="284"/>
      <c r="H322" s="284"/>
      <c r="J322" s="284"/>
      <c r="K322" s="392"/>
      <c r="L322" s="284"/>
      <c r="M322" s="284"/>
      <c r="N322" s="392"/>
      <c r="O322" s="284"/>
      <c r="P322" s="392"/>
      <c r="Q322" s="284"/>
      <c r="R322" s="284"/>
      <c r="S322" s="284"/>
      <c r="T322" s="284"/>
      <c r="U322" s="284"/>
      <c r="V322" s="284"/>
      <c r="W322" s="392"/>
      <c r="X322" s="284"/>
      <c r="Y322" s="284"/>
      <c r="Z322" s="392"/>
      <c r="AA322" s="284"/>
      <c r="AB322" s="392"/>
      <c r="AC322" s="392"/>
      <c r="AD322" s="284"/>
      <c r="AE322" s="284"/>
      <c r="AF322" s="284"/>
      <c r="AG322" s="284"/>
      <c r="AH322" s="284"/>
      <c r="AI322" s="284"/>
      <c r="AJ322" s="284"/>
      <c r="AK322" s="284"/>
      <c r="AL322" s="284"/>
      <c r="AM322" s="392"/>
      <c r="AN322" s="392"/>
      <c r="AO322" s="392"/>
      <c r="AP322" s="284"/>
      <c r="AQ322" s="284"/>
      <c r="AR322" s="284"/>
      <c r="AS322" s="284"/>
      <c r="AT322" s="284"/>
      <c r="AU322" s="284"/>
      <c r="AV322" s="284"/>
      <c r="AW322" s="284"/>
      <c r="AX322" s="284"/>
      <c r="AY322" s="284"/>
      <c r="AZ322" s="284"/>
      <c r="BA322" s="284"/>
      <c r="BB322" s="284"/>
      <c r="BC322" s="284"/>
    </row>
    <row r="323" spans="1:55">
      <c r="A323" s="284"/>
      <c r="B323" s="284"/>
      <c r="D323" s="284"/>
      <c r="E323" s="284"/>
      <c r="F323" s="284"/>
      <c r="G323" s="284"/>
      <c r="H323" s="284"/>
      <c r="J323" s="284"/>
      <c r="K323" s="284"/>
      <c r="L323" s="284"/>
      <c r="M323" s="284"/>
      <c r="N323" s="284"/>
      <c r="O323" s="284"/>
      <c r="P323" s="392"/>
      <c r="Q323" s="284"/>
      <c r="R323" s="284"/>
      <c r="S323" s="284"/>
      <c r="T323" s="284"/>
      <c r="U323" s="284"/>
      <c r="V323" s="284"/>
      <c r="W323" s="284"/>
      <c r="X323" s="284"/>
      <c r="Y323" s="284"/>
      <c r="Z323" s="284"/>
      <c r="AA323" s="392"/>
      <c r="AB323" s="284"/>
      <c r="AC323" s="392"/>
      <c r="AD323" s="392"/>
      <c r="AE323" s="392"/>
      <c r="AF323" s="392"/>
      <c r="AG323" s="392"/>
      <c r="AH323" s="284"/>
      <c r="AI323" s="284"/>
      <c r="AK323" s="392"/>
      <c r="AL323" s="284"/>
      <c r="AM323" s="392"/>
      <c r="AN323" s="392"/>
      <c r="AO323" s="284"/>
      <c r="AP323" s="284"/>
      <c r="AQ323" s="392"/>
      <c r="AR323" s="284"/>
      <c r="AS323" s="284"/>
      <c r="AT323" s="392"/>
      <c r="AU323" s="392"/>
      <c r="AV323" s="392"/>
      <c r="AW323" s="392"/>
      <c r="AX323" s="392"/>
      <c r="AY323" s="392"/>
      <c r="AZ323" s="392"/>
      <c r="BA323" s="392"/>
      <c r="BB323" s="392"/>
      <c r="BC323" s="392"/>
    </row>
    <row r="324" spans="1:55">
      <c r="D324" s="284"/>
      <c r="E324" s="284"/>
      <c r="G324" s="284"/>
      <c r="H324" s="284"/>
      <c r="J324" s="284"/>
      <c r="K324" s="284"/>
      <c r="L324" s="284"/>
      <c r="M324" s="392"/>
      <c r="N324" s="392"/>
      <c r="O324" s="284"/>
      <c r="P324" s="284"/>
      <c r="Q324" s="284"/>
      <c r="R324" s="284"/>
      <c r="S324" s="284"/>
      <c r="T324" s="392"/>
      <c r="U324" s="284"/>
      <c r="V324" s="284"/>
      <c r="W324" s="284"/>
      <c r="X324" s="284"/>
      <c r="Y324" s="392"/>
      <c r="Z324" s="284"/>
      <c r="AA324" s="392"/>
      <c r="AB324" s="284"/>
      <c r="AC324" s="392"/>
      <c r="AD324" s="284"/>
      <c r="AE324" s="284"/>
      <c r="AF324" s="284"/>
      <c r="AG324" s="284"/>
      <c r="AH324" s="284"/>
      <c r="AI324" s="284"/>
      <c r="AJ324" s="284"/>
      <c r="AK324" s="284"/>
      <c r="AL324" s="392"/>
      <c r="AM324" s="284"/>
      <c r="AN324" s="284"/>
      <c r="AO324" s="284"/>
      <c r="AP324" s="284"/>
      <c r="AQ324" s="392"/>
      <c r="AR324" s="284"/>
      <c r="AS324" s="284"/>
      <c r="AT324" s="284"/>
      <c r="AU324" s="284"/>
      <c r="AV324" s="284"/>
      <c r="AW324" s="284"/>
      <c r="AX324" s="284"/>
      <c r="AY324" s="284"/>
      <c r="AZ324" s="284"/>
      <c r="BA324" s="284"/>
      <c r="BB324" s="284"/>
      <c r="BC324" s="284"/>
    </row>
    <row r="325" spans="1:55">
      <c r="A325" s="284"/>
      <c r="B325" s="284"/>
      <c r="C325" s="284"/>
      <c r="D325" s="284"/>
      <c r="E325" s="284"/>
      <c r="G325" s="284"/>
      <c r="H325" s="284"/>
      <c r="J325" s="392"/>
      <c r="K325" s="392"/>
      <c r="L325" s="392"/>
      <c r="M325" s="284"/>
      <c r="N325" s="284"/>
      <c r="O325" s="284"/>
      <c r="P325" s="392"/>
      <c r="Q325" s="284"/>
      <c r="R325" s="284"/>
      <c r="S325" s="284"/>
      <c r="T325" s="284"/>
      <c r="U325" s="392"/>
      <c r="V325" s="392"/>
      <c r="W325" s="284"/>
      <c r="X325" s="284"/>
      <c r="Y325" s="284"/>
      <c r="Z325" s="392"/>
      <c r="AA325" s="392"/>
      <c r="AB325" s="392"/>
      <c r="AC325" s="392"/>
      <c r="AD325" s="284"/>
      <c r="AE325" s="284"/>
      <c r="AF325" s="392"/>
      <c r="AG325" s="284"/>
      <c r="AH325" s="392"/>
      <c r="AI325" s="392"/>
      <c r="AJ325" s="284"/>
      <c r="AK325" s="284"/>
      <c r="AL325" s="392"/>
      <c r="AM325" s="284"/>
      <c r="AN325" s="392"/>
      <c r="AO325" s="284"/>
      <c r="AP325" s="392"/>
      <c r="AQ325" s="392"/>
      <c r="AR325" s="284"/>
      <c r="AS325" s="284"/>
      <c r="AT325" s="284"/>
      <c r="AU325" s="284"/>
      <c r="AV325" s="284"/>
      <c r="AW325" s="284"/>
      <c r="AX325" s="284"/>
      <c r="AY325" s="284"/>
      <c r="AZ325" s="284"/>
      <c r="BA325" s="284"/>
      <c r="BB325" s="284"/>
      <c r="BC325" s="284"/>
    </row>
    <row r="326" spans="1:55">
      <c r="B326" s="392"/>
      <c r="C326" s="284"/>
      <c r="D326" s="284"/>
      <c r="E326" s="284"/>
      <c r="F326" s="284"/>
      <c r="G326" s="392"/>
      <c r="H326" s="284"/>
      <c r="J326" s="284"/>
      <c r="K326" s="284"/>
      <c r="L326" s="284"/>
      <c r="M326" s="392"/>
      <c r="N326" s="284"/>
      <c r="O326" s="284"/>
      <c r="P326" s="284"/>
      <c r="Q326" s="284"/>
      <c r="R326" s="284"/>
      <c r="T326" s="284"/>
      <c r="U326" s="392"/>
      <c r="V326" s="284"/>
      <c r="W326" s="284"/>
      <c r="X326" s="284"/>
      <c r="Y326" s="284"/>
      <c r="Z326" s="284"/>
      <c r="AA326" s="284"/>
      <c r="AB326" s="284"/>
      <c r="AC326" s="392"/>
      <c r="AD326" s="284"/>
      <c r="AE326" s="284"/>
      <c r="AF326" s="392"/>
      <c r="AG326" s="284"/>
      <c r="AH326" s="284"/>
      <c r="AI326" s="392"/>
      <c r="AJ326" s="284"/>
      <c r="AK326" s="392"/>
      <c r="AL326" s="392"/>
      <c r="AM326" s="392"/>
      <c r="AN326" s="284"/>
      <c r="AO326" s="392"/>
      <c r="AP326" s="284"/>
      <c r="AQ326" s="392"/>
      <c r="AR326" s="284"/>
      <c r="AS326" s="284"/>
      <c r="AT326" s="284"/>
      <c r="AU326" s="284"/>
      <c r="AV326" s="284"/>
      <c r="AW326" s="284"/>
      <c r="AX326" s="284"/>
      <c r="AY326" s="284"/>
      <c r="AZ326" s="284"/>
      <c r="BA326" s="284"/>
      <c r="BB326" s="284"/>
      <c r="BC326" s="284"/>
    </row>
    <row r="327" spans="1:55">
      <c r="B327" s="284"/>
      <c r="C327" s="392"/>
      <c r="D327" s="284"/>
      <c r="E327" s="284"/>
      <c r="F327" s="284"/>
      <c r="G327" s="284"/>
      <c r="H327" s="284"/>
      <c r="J327" s="284"/>
      <c r="K327" s="392"/>
      <c r="L327" s="392"/>
      <c r="M327" s="284"/>
      <c r="N327" s="284"/>
      <c r="O327" s="284"/>
      <c r="P327" s="284"/>
      <c r="Q327" s="392"/>
      <c r="R327" s="284"/>
      <c r="T327" s="392"/>
      <c r="U327" s="284"/>
      <c r="V327" s="284"/>
      <c r="W327" s="284"/>
      <c r="Y327" s="284"/>
      <c r="Z327" s="284"/>
      <c r="AA327" s="284"/>
      <c r="AB327" s="284"/>
      <c r="AC327" s="392"/>
      <c r="AD327" s="284"/>
      <c r="AE327" s="284"/>
      <c r="AF327" s="392"/>
      <c r="AG327" s="284"/>
      <c r="AH327" s="284"/>
      <c r="AI327" s="392"/>
      <c r="AJ327" s="284"/>
      <c r="AK327" s="284"/>
      <c r="AL327" s="392"/>
      <c r="AM327" s="392"/>
      <c r="AN327" s="284"/>
      <c r="AO327" s="284"/>
      <c r="AP327" s="392"/>
      <c r="AQ327" s="392"/>
      <c r="AR327" s="284"/>
      <c r="AS327" s="284"/>
      <c r="AT327" s="284"/>
      <c r="AU327" s="284"/>
      <c r="AV327" s="284"/>
      <c r="AW327" s="284"/>
      <c r="AX327" s="284"/>
      <c r="AY327" s="284"/>
      <c r="AZ327" s="284"/>
      <c r="BA327" s="284"/>
      <c r="BB327" s="284"/>
      <c r="BC327" s="284"/>
    </row>
    <row r="328" spans="1:55">
      <c r="A328" s="284"/>
      <c r="B328" s="284"/>
      <c r="D328" s="284"/>
      <c r="E328" s="284"/>
      <c r="G328" s="284"/>
      <c r="H328" s="284"/>
      <c r="J328" s="284"/>
      <c r="K328" s="392"/>
      <c r="L328" s="284"/>
      <c r="M328" s="392"/>
      <c r="N328" s="284"/>
      <c r="O328" s="284"/>
      <c r="P328" s="284"/>
      <c r="Q328" s="284"/>
      <c r="R328" s="284"/>
      <c r="T328" s="392"/>
      <c r="U328" s="284"/>
      <c r="V328" s="284"/>
      <c r="W328" s="392"/>
      <c r="X328" s="284"/>
      <c r="Y328" s="284"/>
      <c r="Z328" s="392"/>
      <c r="AA328" s="392"/>
      <c r="AB328" s="284"/>
      <c r="AC328" s="392"/>
      <c r="AD328" s="284"/>
      <c r="AE328" s="284"/>
      <c r="AF328" s="392"/>
      <c r="AG328" s="392"/>
      <c r="AH328" s="284"/>
      <c r="AI328" s="392"/>
      <c r="AJ328" s="284"/>
      <c r="AK328" s="392"/>
      <c r="AL328" s="284"/>
      <c r="AM328" s="284"/>
      <c r="AN328" s="284"/>
      <c r="AO328" s="284"/>
      <c r="AP328" s="284"/>
      <c r="AQ328" s="392"/>
      <c r="AR328" s="284"/>
      <c r="AS328" s="284"/>
      <c r="AT328" s="392"/>
      <c r="AU328" s="284"/>
      <c r="AV328" s="284"/>
      <c r="AW328" s="284"/>
      <c r="AX328" s="284"/>
      <c r="AY328" s="284"/>
      <c r="AZ328" s="284"/>
      <c r="BA328" s="284"/>
      <c r="BB328" s="284"/>
      <c r="BC328" s="284"/>
    </row>
    <row r="329" spans="1:55">
      <c r="A329" s="284"/>
      <c r="B329" s="284"/>
      <c r="D329" s="284"/>
      <c r="E329" s="284"/>
      <c r="F329" s="284"/>
      <c r="G329" s="284"/>
      <c r="H329" s="284"/>
      <c r="I329" s="284"/>
      <c r="J329" s="284"/>
      <c r="K329" s="284"/>
      <c r="L329" s="284"/>
      <c r="M329" s="284"/>
      <c r="N329" s="392"/>
      <c r="O329" s="284"/>
      <c r="P329" s="392"/>
      <c r="Q329" s="284"/>
      <c r="R329" s="284"/>
      <c r="T329" s="392"/>
      <c r="U329" s="392"/>
      <c r="V329" s="284"/>
      <c r="W329" s="284"/>
      <c r="Y329" s="392"/>
      <c r="Z329" s="392"/>
      <c r="AA329" s="392"/>
      <c r="AB329" s="284"/>
      <c r="AC329" s="392"/>
      <c r="AD329" s="284"/>
      <c r="AE329" s="392"/>
      <c r="AF329" s="392"/>
      <c r="AG329" s="284"/>
      <c r="AH329" s="284"/>
      <c r="AI329" s="392"/>
      <c r="AJ329" s="284"/>
      <c r="AK329" s="284"/>
      <c r="AL329" s="284"/>
      <c r="AM329" s="284"/>
      <c r="AN329" s="392"/>
      <c r="AO329" s="284"/>
      <c r="AP329" s="284"/>
      <c r="AQ329" s="392"/>
      <c r="AR329" s="284"/>
      <c r="AS329" s="284"/>
      <c r="AT329" s="392"/>
      <c r="AU329" s="392"/>
      <c r="AV329" s="392"/>
      <c r="AW329" s="392"/>
      <c r="AX329" s="392"/>
      <c r="AY329" s="392"/>
      <c r="AZ329" s="392"/>
      <c r="BA329" s="392"/>
      <c r="BB329" s="392"/>
      <c r="BC329" s="392"/>
    </row>
    <row r="330" spans="1:55">
      <c r="B330" s="284"/>
      <c r="C330" s="284"/>
      <c r="D330" s="392"/>
      <c r="G330" s="392"/>
      <c r="H330" s="392"/>
      <c r="J330" s="392"/>
      <c r="K330" s="284"/>
      <c r="L330" s="392"/>
      <c r="M330" s="284"/>
      <c r="N330" s="284"/>
      <c r="O330" s="392"/>
      <c r="P330" s="284"/>
      <c r="Q330" s="284"/>
      <c r="R330" s="284"/>
      <c r="S330" s="284"/>
      <c r="T330" s="284"/>
      <c r="U330" s="392"/>
      <c r="V330" s="284"/>
      <c r="W330" s="284"/>
      <c r="X330" s="284"/>
      <c r="Y330" s="284"/>
      <c r="Z330" s="392"/>
      <c r="AA330" s="392"/>
      <c r="AB330" s="284"/>
      <c r="AC330" s="392"/>
      <c r="AD330" s="284"/>
      <c r="AE330" s="284"/>
      <c r="AF330" s="284"/>
      <c r="AG330" s="392"/>
      <c r="AH330" s="392"/>
      <c r="AI330" s="284"/>
      <c r="AJ330" s="284"/>
      <c r="AK330" s="284"/>
      <c r="AL330" s="284"/>
      <c r="AM330" s="284"/>
      <c r="AN330" s="392"/>
      <c r="AO330" s="392"/>
      <c r="AP330" s="284"/>
      <c r="AQ330" s="392"/>
      <c r="AR330" s="392"/>
      <c r="AS330" s="392"/>
      <c r="AT330" s="392"/>
      <c r="AU330" s="392"/>
      <c r="AV330" s="392"/>
      <c r="AW330" s="392"/>
      <c r="AX330" s="392"/>
      <c r="AY330" s="392"/>
      <c r="AZ330" s="392"/>
      <c r="BA330" s="392"/>
      <c r="BB330" s="392"/>
      <c r="BC330" s="392"/>
    </row>
    <row r="331" spans="1:55">
      <c r="A331" s="284"/>
      <c r="C331" s="284"/>
      <c r="D331" s="284"/>
      <c r="E331" s="284"/>
      <c r="F331" s="284"/>
      <c r="G331" s="284"/>
      <c r="H331" s="284"/>
      <c r="J331" s="284"/>
      <c r="K331" s="284"/>
      <c r="L331" s="284"/>
      <c r="M331" s="392"/>
      <c r="N331" s="284"/>
      <c r="O331" s="284"/>
      <c r="P331" s="284"/>
      <c r="Q331" s="284"/>
      <c r="R331" s="284"/>
      <c r="T331" s="284"/>
      <c r="U331" s="284"/>
      <c r="V331" s="284"/>
      <c r="W331" s="284"/>
      <c r="X331" s="284"/>
      <c r="Y331" s="284"/>
      <c r="Z331" s="284"/>
      <c r="AA331" s="284"/>
      <c r="AB331" s="284"/>
      <c r="AC331" s="392"/>
      <c r="AD331" s="392"/>
      <c r="AE331" s="392"/>
      <c r="AF331" s="392"/>
      <c r="AG331" s="284"/>
      <c r="AH331" s="284"/>
      <c r="AI331" s="392"/>
      <c r="AJ331" s="284"/>
      <c r="AK331" s="284"/>
      <c r="AL331" s="392"/>
      <c r="AM331" s="392"/>
      <c r="AN331" s="284"/>
      <c r="AO331" s="284"/>
      <c r="AP331" s="284"/>
      <c r="AQ331" s="392"/>
      <c r="AR331" s="392"/>
      <c r="AS331" s="392"/>
      <c r="AT331" s="392"/>
      <c r="AU331" s="392"/>
      <c r="AV331" s="392"/>
      <c r="AW331" s="392"/>
      <c r="AX331" s="392"/>
      <c r="AY331" s="392"/>
      <c r="AZ331" s="392"/>
      <c r="BA331" s="392"/>
      <c r="BB331" s="392"/>
      <c r="BC331" s="392"/>
    </row>
    <row r="332" spans="1:55">
      <c r="B332" s="284"/>
      <c r="C332" s="284"/>
      <c r="D332" s="284"/>
      <c r="E332" s="284"/>
      <c r="F332" s="284"/>
      <c r="G332" s="284"/>
      <c r="H332" s="284"/>
      <c r="J332" s="284"/>
      <c r="K332" s="392"/>
      <c r="L332" s="284"/>
      <c r="M332" s="284"/>
      <c r="N332" s="284"/>
      <c r="O332" s="392"/>
      <c r="P332" s="284"/>
      <c r="Q332" s="284"/>
      <c r="T332" s="284"/>
      <c r="U332" s="392"/>
      <c r="V332" s="284"/>
      <c r="W332" s="284"/>
      <c r="X332" s="284"/>
      <c r="Y332" s="284"/>
      <c r="Z332" s="284"/>
      <c r="AA332" s="284"/>
      <c r="AB332" s="284"/>
      <c r="AC332" s="392"/>
      <c r="AD332" s="284"/>
      <c r="AE332" s="284"/>
      <c r="AF332" s="284"/>
      <c r="AG332" s="284"/>
      <c r="AH332" s="284"/>
      <c r="AI332" s="392"/>
      <c r="AJ332" s="284"/>
      <c r="AK332" s="284"/>
      <c r="AL332" s="284"/>
      <c r="AM332" s="284"/>
      <c r="AN332" s="392"/>
      <c r="AO332" s="284"/>
      <c r="AP332" s="392"/>
      <c r="AQ332" s="392"/>
      <c r="AR332" s="392"/>
      <c r="AS332" s="392"/>
      <c r="AT332" s="392"/>
      <c r="AU332" s="392"/>
      <c r="AV332" s="392"/>
      <c r="AW332" s="392"/>
      <c r="AX332" s="392"/>
      <c r="AY332" s="392"/>
      <c r="AZ332" s="392"/>
      <c r="BA332" s="392"/>
      <c r="BB332" s="392"/>
      <c r="BC332" s="392"/>
    </row>
    <row r="333" spans="1:55">
      <c r="A333" s="284"/>
      <c r="B333" s="284"/>
      <c r="D333" s="284"/>
      <c r="E333" s="284"/>
      <c r="F333" s="284"/>
      <c r="G333" s="284"/>
      <c r="H333" s="284"/>
      <c r="J333" s="284"/>
      <c r="K333" s="284"/>
      <c r="L333" s="284"/>
      <c r="M333" s="284"/>
      <c r="N333" s="284"/>
      <c r="O333" s="284"/>
      <c r="P333" s="392"/>
      <c r="Q333" s="284"/>
      <c r="R333" s="392"/>
      <c r="T333" s="284"/>
      <c r="U333" s="392"/>
      <c r="V333" s="284"/>
      <c r="W333" s="392"/>
      <c r="X333" s="284"/>
      <c r="Y333" s="392"/>
      <c r="Z333" s="392"/>
      <c r="AA333" s="284"/>
      <c r="AB333" s="284"/>
      <c r="AC333" s="392"/>
      <c r="AD333" s="284"/>
      <c r="AE333" s="284"/>
      <c r="AF333" s="284"/>
      <c r="AG333" s="392"/>
      <c r="AH333" s="284"/>
      <c r="AI333" s="392"/>
      <c r="AJ333" s="284"/>
      <c r="AK333" s="284"/>
      <c r="AL333" s="284"/>
      <c r="AM333" s="392"/>
      <c r="AN333" s="284"/>
      <c r="AO333" s="392"/>
      <c r="AP333" s="284"/>
      <c r="AQ333" s="392"/>
      <c r="AR333" s="284"/>
      <c r="AS333" s="284"/>
      <c r="AT333" s="392"/>
      <c r="AU333" s="284"/>
      <c r="AV333" s="284"/>
      <c r="AW333" s="284"/>
      <c r="AX333" s="284"/>
      <c r="AY333" s="284"/>
      <c r="AZ333" s="284"/>
      <c r="BA333" s="284"/>
      <c r="BB333" s="284"/>
      <c r="BC333" s="284"/>
    </row>
    <row r="334" spans="1:55">
      <c r="B334" s="284"/>
      <c r="C334" s="392"/>
      <c r="D334" s="392"/>
      <c r="E334" s="284"/>
      <c r="F334" s="284"/>
      <c r="G334" s="284"/>
      <c r="H334" s="284"/>
      <c r="J334" s="284"/>
      <c r="K334" s="392"/>
      <c r="L334" s="284"/>
      <c r="M334" s="284"/>
      <c r="N334" s="284"/>
      <c r="O334" s="284"/>
      <c r="P334" s="284"/>
      <c r="Q334" s="284"/>
      <c r="R334" s="284"/>
      <c r="T334" s="284"/>
      <c r="U334" s="284"/>
      <c r="V334" s="392"/>
      <c r="W334" s="392"/>
      <c r="X334" s="284"/>
      <c r="Y334" s="284"/>
      <c r="Z334" s="284"/>
      <c r="AA334" s="284"/>
      <c r="AB334" s="284"/>
      <c r="AC334" s="284"/>
      <c r="AD334" s="284"/>
      <c r="AE334" s="392"/>
      <c r="AF334" s="392"/>
      <c r="AG334" s="284"/>
      <c r="AH334" s="284"/>
      <c r="AI334" s="284"/>
      <c r="AJ334" s="284"/>
      <c r="AK334" s="284"/>
      <c r="AL334" s="392"/>
      <c r="AM334" s="392"/>
      <c r="AN334" s="284"/>
      <c r="AO334" s="284"/>
      <c r="AP334" s="284"/>
      <c r="AQ334" s="392"/>
      <c r="AR334" s="284"/>
      <c r="AS334" s="284"/>
      <c r="AT334" s="392"/>
      <c r="AU334" s="284"/>
      <c r="AV334" s="284"/>
      <c r="AW334" s="284"/>
      <c r="AX334" s="284"/>
      <c r="AY334" s="284"/>
      <c r="AZ334" s="284"/>
      <c r="BA334" s="284"/>
      <c r="BB334" s="284"/>
      <c r="BC334" s="284"/>
    </row>
    <row r="335" spans="1:55">
      <c r="B335" s="284"/>
      <c r="D335" s="284"/>
      <c r="E335" s="284"/>
      <c r="F335" s="284"/>
      <c r="G335" s="284"/>
      <c r="H335" s="284"/>
      <c r="J335" s="284"/>
      <c r="K335" s="284"/>
      <c r="L335" s="284"/>
      <c r="M335" s="392"/>
      <c r="N335" s="284"/>
      <c r="O335" s="284"/>
      <c r="P335" s="284"/>
      <c r="Q335" s="284"/>
      <c r="R335" s="392"/>
      <c r="S335" s="284"/>
      <c r="T335" s="284"/>
      <c r="U335" s="284"/>
      <c r="V335" s="284"/>
      <c r="W335" s="284"/>
      <c r="X335" s="284"/>
      <c r="Y335" s="284"/>
      <c r="Z335" s="284"/>
      <c r="AA335" s="392"/>
      <c r="AB335" s="284"/>
      <c r="AC335" s="392"/>
      <c r="AD335" s="284"/>
      <c r="AE335" s="284"/>
      <c r="AF335" s="284"/>
      <c r="AG335" s="392"/>
      <c r="AH335" s="284"/>
      <c r="AI335" s="390"/>
      <c r="AJ335" s="284"/>
      <c r="AK335" s="392"/>
      <c r="AL335" s="392"/>
      <c r="AM335" s="284"/>
      <c r="AN335" s="392"/>
      <c r="AO335" s="284"/>
      <c r="AP335" s="392"/>
      <c r="AQ335" s="392"/>
      <c r="AR335" s="284"/>
      <c r="AS335" s="284"/>
      <c r="AT335" s="284"/>
      <c r="AU335" s="284"/>
      <c r="AV335" s="284"/>
      <c r="AW335" s="284"/>
      <c r="AX335" s="284"/>
      <c r="AY335" s="284"/>
      <c r="AZ335" s="284"/>
      <c r="BA335" s="284"/>
      <c r="BB335" s="284"/>
      <c r="BC335" s="284"/>
    </row>
    <row r="336" spans="1:55">
      <c r="A336" s="284"/>
      <c r="B336" s="284"/>
      <c r="C336" s="392"/>
      <c r="D336" s="284"/>
      <c r="E336" s="284"/>
      <c r="F336" s="284"/>
      <c r="G336" s="284"/>
      <c r="H336" s="284"/>
      <c r="I336" s="284"/>
      <c r="J336" s="284"/>
      <c r="K336" s="284"/>
      <c r="L336" s="392"/>
      <c r="M336" s="284"/>
      <c r="N336" s="284"/>
      <c r="O336" s="392"/>
      <c r="P336" s="284"/>
      <c r="Q336" s="284"/>
      <c r="R336" s="284"/>
      <c r="S336" s="284"/>
      <c r="T336" s="284"/>
      <c r="U336" s="392"/>
      <c r="V336" s="392"/>
      <c r="W336" s="392"/>
      <c r="X336" s="284"/>
      <c r="Y336" s="284"/>
      <c r="Z336" s="284"/>
      <c r="AA336" s="392"/>
      <c r="AB336" s="284"/>
      <c r="AC336" s="392"/>
      <c r="AD336" s="284"/>
      <c r="AE336" s="392"/>
      <c r="AF336" s="392"/>
      <c r="AG336" s="284"/>
      <c r="AH336" s="284"/>
      <c r="AI336" s="392"/>
      <c r="AJ336" s="284"/>
      <c r="AK336" s="392"/>
      <c r="AL336" s="392"/>
      <c r="AM336" s="284"/>
      <c r="AN336" s="284"/>
      <c r="AO336" s="393"/>
      <c r="AP336" s="284"/>
      <c r="AQ336" s="392"/>
      <c r="AR336" s="284"/>
      <c r="AS336" s="284"/>
      <c r="AT336" s="284"/>
      <c r="AU336" s="284"/>
      <c r="AV336" s="284"/>
      <c r="AW336" s="284"/>
      <c r="AX336" s="284"/>
      <c r="AY336" s="284"/>
      <c r="AZ336" s="284"/>
      <c r="BA336" s="284"/>
      <c r="BB336" s="284"/>
      <c r="BC336" s="284"/>
    </row>
    <row r="337" spans="1:55">
      <c r="A337" s="212"/>
      <c r="C337" s="284"/>
      <c r="E337" s="284"/>
      <c r="F337" s="284"/>
      <c r="G337" s="284"/>
      <c r="H337" s="284"/>
      <c r="I337" s="284"/>
      <c r="J337" s="284"/>
      <c r="K337" s="284"/>
      <c r="L337" s="284"/>
      <c r="M337" s="284"/>
      <c r="N337" s="284"/>
      <c r="O337" s="284"/>
      <c r="P337" s="284"/>
      <c r="Q337" s="284"/>
      <c r="R337" s="284"/>
      <c r="T337" s="284"/>
      <c r="U337" s="392"/>
      <c r="V337" s="392"/>
      <c r="W337" s="284"/>
      <c r="X337" s="284"/>
      <c r="Y337" s="284"/>
      <c r="Z337" s="284"/>
      <c r="AA337" s="284"/>
      <c r="AB337" s="284"/>
      <c r="AC337" s="392"/>
      <c r="AD337" s="284"/>
      <c r="AE337" s="284"/>
      <c r="AF337" s="392"/>
      <c r="AG337" s="284"/>
      <c r="AH337" s="284"/>
      <c r="AI337" s="392"/>
      <c r="AJ337" s="284"/>
      <c r="AK337" s="284"/>
      <c r="AL337" s="284"/>
      <c r="AM337" s="284"/>
      <c r="AN337" s="392"/>
      <c r="AO337" s="284"/>
      <c r="AP337" s="284"/>
      <c r="AQ337" s="392"/>
      <c r="AR337" s="284"/>
      <c r="AS337" s="284"/>
      <c r="AT337" s="392"/>
      <c r="AU337" s="392"/>
      <c r="AV337" s="392"/>
      <c r="AW337" s="392"/>
      <c r="AX337" s="392"/>
      <c r="AY337" s="392"/>
      <c r="AZ337" s="392"/>
      <c r="BA337" s="392"/>
      <c r="BB337" s="392"/>
      <c r="BC337" s="392"/>
    </row>
    <row r="338" spans="1:55">
      <c r="B338" s="284"/>
      <c r="C338" s="284"/>
      <c r="D338" s="284"/>
      <c r="E338" s="284"/>
      <c r="F338" s="284"/>
      <c r="G338" s="284"/>
      <c r="H338" s="284"/>
      <c r="J338" s="284"/>
      <c r="K338" s="284"/>
      <c r="L338" s="392"/>
      <c r="M338" s="284"/>
      <c r="N338" s="284"/>
      <c r="O338" s="284"/>
      <c r="P338" s="392"/>
      <c r="R338" s="284"/>
      <c r="S338" s="284"/>
      <c r="T338" s="284"/>
      <c r="U338" s="392"/>
      <c r="V338" s="392"/>
      <c r="W338" s="284"/>
      <c r="X338" s="284"/>
      <c r="Y338" s="284"/>
      <c r="Z338" s="392"/>
      <c r="AA338" s="284"/>
      <c r="AB338" s="284"/>
      <c r="AC338" s="284"/>
      <c r="AD338" s="284"/>
      <c r="AE338" s="284"/>
      <c r="AF338" s="392"/>
      <c r="AG338" s="392"/>
      <c r="AH338" s="284"/>
      <c r="AI338" s="284"/>
      <c r="AJ338" s="284"/>
      <c r="AK338" s="392"/>
      <c r="AL338" s="392"/>
      <c r="AM338" s="392"/>
      <c r="AN338" s="284"/>
      <c r="AO338" s="284"/>
      <c r="AP338" s="392"/>
      <c r="AQ338" s="392"/>
      <c r="AR338" s="392"/>
      <c r="AS338" s="392"/>
      <c r="AT338" s="392"/>
      <c r="AU338" s="392"/>
      <c r="AV338" s="392"/>
      <c r="AW338" s="392"/>
      <c r="AX338" s="392"/>
      <c r="AY338" s="392"/>
      <c r="AZ338" s="392"/>
      <c r="BA338" s="392"/>
      <c r="BB338" s="392"/>
      <c r="BC338" s="392"/>
    </row>
    <row r="339" spans="1:55">
      <c r="D339" s="284"/>
      <c r="E339" s="392"/>
      <c r="F339" s="284"/>
      <c r="G339" s="284"/>
      <c r="H339" s="284"/>
      <c r="I339" s="284"/>
      <c r="J339" s="284"/>
      <c r="K339" s="284"/>
      <c r="L339" s="284"/>
      <c r="M339" s="392"/>
      <c r="N339" s="284"/>
      <c r="O339" s="284"/>
      <c r="P339" s="284"/>
      <c r="Q339" s="284"/>
      <c r="R339" s="284"/>
      <c r="S339" s="284"/>
      <c r="T339" s="284"/>
      <c r="U339" s="284"/>
      <c r="V339" s="284"/>
      <c r="W339" s="392"/>
      <c r="Y339" s="284"/>
      <c r="Z339" s="284"/>
      <c r="AA339" s="392"/>
      <c r="AB339" s="284"/>
      <c r="AC339" s="284"/>
      <c r="AD339" s="392"/>
      <c r="AE339" s="284"/>
      <c r="AF339" s="284"/>
      <c r="AG339" s="392"/>
      <c r="AH339" s="284"/>
      <c r="AI339" s="284"/>
      <c r="AJ339" s="284"/>
      <c r="AK339" s="392"/>
      <c r="AL339" s="392"/>
      <c r="AM339" s="284"/>
      <c r="AN339" s="284"/>
      <c r="AO339" s="393"/>
      <c r="AP339" s="284"/>
      <c r="AQ339" s="392"/>
      <c r="AR339" s="284"/>
      <c r="AS339" s="284"/>
      <c r="AT339" s="284"/>
      <c r="AU339" s="284"/>
      <c r="AV339" s="284"/>
      <c r="AW339" s="284"/>
      <c r="AX339" s="284"/>
      <c r="AY339" s="284"/>
      <c r="AZ339" s="284"/>
      <c r="BA339" s="284"/>
      <c r="BB339" s="284"/>
      <c r="BC339" s="284"/>
    </row>
    <row r="340" spans="1:55">
      <c r="B340" s="284"/>
      <c r="D340" s="392"/>
      <c r="E340" s="284"/>
      <c r="F340" s="284"/>
      <c r="G340" s="284"/>
      <c r="H340" s="284"/>
      <c r="J340" s="284"/>
      <c r="K340" s="284"/>
      <c r="L340" s="284"/>
      <c r="M340" s="284"/>
      <c r="N340" s="284"/>
      <c r="O340" s="392"/>
      <c r="P340" s="284"/>
      <c r="Q340" s="284"/>
      <c r="R340" s="284"/>
      <c r="T340" s="284"/>
      <c r="U340" s="284"/>
      <c r="V340" s="284"/>
      <c r="W340" s="392"/>
      <c r="X340" s="284"/>
      <c r="Y340" s="284"/>
      <c r="Z340" s="284"/>
      <c r="AA340" s="284"/>
      <c r="AB340" s="392"/>
      <c r="AC340" s="392"/>
      <c r="AD340" s="284"/>
      <c r="AE340" s="284"/>
      <c r="AF340" s="284"/>
      <c r="AG340" s="284"/>
      <c r="AH340" s="284"/>
      <c r="AI340" s="392"/>
      <c r="AK340" s="392"/>
      <c r="AL340" s="284"/>
      <c r="AM340" s="392"/>
      <c r="AN340" s="284"/>
      <c r="AO340" s="284"/>
      <c r="AP340" s="284"/>
      <c r="AQ340" s="284"/>
      <c r="AR340" s="284"/>
      <c r="AS340" s="284"/>
      <c r="AT340" s="284"/>
      <c r="AU340" s="284"/>
      <c r="AV340" s="284"/>
      <c r="AW340" s="284"/>
      <c r="AX340" s="284"/>
      <c r="AY340" s="284"/>
      <c r="AZ340" s="284"/>
      <c r="BA340" s="284"/>
      <c r="BB340" s="284"/>
      <c r="BC340" s="284"/>
    </row>
    <row r="341" spans="1:55">
      <c r="B341" s="284"/>
      <c r="C341" s="284"/>
      <c r="D341" s="392"/>
      <c r="E341" s="284"/>
      <c r="F341" s="284"/>
      <c r="G341" s="284"/>
      <c r="H341" s="392"/>
      <c r="J341" s="284"/>
      <c r="K341" s="284"/>
      <c r="L341" s="284"/>
      <c r="M341" s="284"/>
      <c r="N341" s="284"/>
      <c r="O341" s="284"/>
      <c r="P341" s="284"/>
      <c r="Q341" s="284"/>
      <c r="R341" s="392"/>
      <c r="S341" s="284"/>
      <c r="T341" s="284"/>
      <c r="U341" s="392"/>
      <c r="V341" s="392"/>
      <c r="W341" s="392"/>
      <c r="Y341" s="284"/>
      <c r="Z341" s="284"/>
      <c r="AA341" s="392"/>
      <c r="AB341" s="284"/>
      <c r="AC341" s="392"/>
      <c r="AD341" s="284"/>
      <c r="AE341" s="284"/>
      <c r="AF341" s="284"/>
      <c r="AG341" s="392"/>
      <c r="AH341" s="284"/>
      <c r="AI341" s="284"/>
      <c r="AJ341" s="284"/>
      <c r="AK341" s="284"/>
      <c r="AL341" s="392"/>
      <c r="AM341" s="284"/>
      <c r="AN341" s="284"/>
      <c r="AO341" s="284"/>
      <c r="AP341" s="392"/>
      <c r="AQ341" s="392"/>
      <c r="AR341" s="392"/>
      <c r="AS341" s="392"/>
      <c r="AT341" s="392"/>
      <c r="AU341" s="392"/>
      <c r="AV341" s="392"/>
      <c r="AW341" s="392"/>
      <c r="AX341" s="392"/>
      <c r="AY341" s="392"/>
      <c r="AZ341" s="392"/>
      <c r="BA341" s="392"/>
      <c r="BB341" s="392"/>
      <c r="BC341" s="392"/>
    </row>
    <row r="342" spans="1:55">
      <c r="A342" s="284"/>
      <c r="C342" s="284"/>
      <c r="D342" s="284"/>
      <c r="E342" s="284"/>
      <c r="F342" s="284"/>
      <c r="G342" s="392"/>
      <c r="H342" s="284"/>
      <c r="J342" s="284"/>
      <c r="K342" s="392"/>
      <c r="L342" s="284"/>
      <c r="M342" s="284"/>
      <c r="N342" s="284"/>
      <c r="O342" s="284"/>
      <c r="P342" s="392"/>
      <c r="Q342" s="284"/>
      <c r="R342" s="284"/>
      <c r="T342" s="284"/>
      <c r="U342" s="284"/>
      <c r="V342" s="284"/>
      <c r="W342" s="284"/>
      <c r="X342" s="284"/>
      <c r="Y342" s="284"/>
      <c r="Z342" s="284"/>
      <c r="AA342" s="284"/>
      <c r="AB342" s="284"/>
      <c r="AC342" s="284"/>
      <c r="AD342" s="284"/>
      <c r="AE342" s="284"/>
      <c r="AF342" s="284"/>
      <c r="AG342" s="284"/>
      <c r="AH342" s="284"/>
      <c r="AI342" s="392"/>
      <c r="AJ342" s="284"/>
      <c r="AK342" s="284"/>
      <c r="AL342" s="284"/>
      <c r="AM342" s="392"/>
      <c r="AN342" s="284"/>
      <c r="AO342" s="392"/>
      <c r="AP342" s="392"/>
      <c r="AQ342" s="392"/>
      <c r="AR342" s="284"/>
      <c r="AS342" s="284"/>
      <c r="AT342" s="284"/>
      <c r="AU342" s="284"/>
      <c r="AV342" s="284"/>
      <c r="AW342" s="284"/>
      <c r="AX342" s="284"/>
      <c r="AY342" s="284"/>
      <c r="AZ342" s="284"/>
      <c r="BA342" s="284"/>
      <c r="BB342" s="284"/>
      <c r="BC342" s="284"/>
    </row>
    <row r="343" spans="1:55">
      <c r="E343" s="284"/>
      <c r="F343" s="392"/>
      <c r="G343" s="284"/>
      <c r="H343" s="284"/>
      <c r="J343" s="284"/>
      <c r="K343" s="284"/>
      <c r="L343" s="284"/>
      <c r="M343" s="392"/>
      <c r="N343" s="392"/>
      <c r="O343" s="284"/>
      <c r="P343" s="284"/>
      <c r="Q343" s="284"/>
      <c r="R343" s="284"/>
      <c r="S343" s="284"/>
      <c r="T343" s="284"/>
      <c r="U343" s="392"/>
      <c r="V343" s="284"/>
      <c r="W343" s="284"/>
      <c r="Y343" s="284"/>
      <c r="Z343" s="284"/>
      <c r="AA343" s="284"/>
      <c r="AB343" s="284"/>
      <c r="AC343" s="392"/>
      <c r="AD343" s="284"/>
      <c r="AE343" s="284"/>
      <c r="AF343" s="392"/>
      <c r="AG343" s="392"/>
      <c r="AH343" s="392"/>
      <c r="AI343" s="392"/>
      <c r="AJ343" s="284"/>
      <c r="AK343" s="284"/>
      <c r="AL343" s="284"/>
      <c r="AM343" s="284"/>
      <c r="AN343" s="284"/>
      <c r="AO343" s="284"/>
      <c r="AP343" s="284"/>
      <c r="AQ343" s="392"/>
      <c r="AR343" s="284"/>
      <c r="AS343" s="284"/>
      <c r="AT343" s="392"/>
      <c r="AU343" s="284"/>
      <c r="AV343" s="284"/>
      <c r="AW343" s="284"/>
      <c r="AX343" s="284"/>
      <c r="AY343" s="284"/>
      <c r="AZ343" s="284"/>
      <c r="BA343" s="284"/>
      <c r="BB343" s="284"/>
      <c r="BC343" s="284"/>
    </row>
    <row r="344" spans="1:55">
      <c r="B344" s="284"/>
      <c r="C344" s="284"/>
      <c r="D344" s="284"/>
      <c r="E344" s="284"/>
      <c r="G344" s="284"/>
      <c r="H344" s="284"/>
      <c r="J344" s="284"/>
      <c r="K344" s="284"/>
      <c r="L344" s="284"/>
      <c r="M344" s="284"/>
      <c r="N344" s="284"/>
      <c r="O344" s="392"/>
      <c r="P344" s="284"/>
      <c r="Q344" s="284"/>
      <c r="R344" s="284"/>
      <c r="T344" s="392"/>
      <c r="U344" s="284"/>
      <c r="V344" s="284"/>
      <c r="W344" s="392"/>
      <c r="Y344" s="284"/>
      <c r="Z344" s="284"/>
      <c r="AA344" s="392"/>
      <c r="AB344" s="284"/>
      <c r="AC344" s="392"/>
      <c r="AD344" s="284"/>
      <c r="AE344" s="284"/>
      <c r="AF344" s="284"/>
      <c r="AG344" s="284"/>
      <c r="AH344" s="284"/>
      <c r="AI344" s="392"/>
      <c r="AJ344" s="284"/>
      <c r="AK344" s="284"/>
      <c r="AL344" s="392"/>
      <c r="AM344" s="392"/>
      <c r="AN344" s="284"/>
      <c r="AO344" s="392"/>
      <c r="AP344" s="284"/>
      <c r="AQ344" s="284"/>
      <c r="AR344" s="392"/>
      <c r="AS344" s="392"/>
      <c r="AT344" s="392"/>
      <c r="AU344" s="392"/>
      <c r="AV344" s="392"/>
      <c r="AW344" s="392"/>
      <c r="AX344" s="392"/>
      <c r="AY344" s="392"/>
      <c r="AZ344" s="392"/>
      <c r="BA344" s="392"/>
      <c r="BB344" s="392"/>
      <c r="BC344" s="392"/>
    </row>
    <row r="345" spans="1:55">
      <c r="C345" s="284"/>
      <c r="D345" s="284"/>
      <c r="E345" s="284"/>
      <c r="F345" s="284"/>
      <c r="G345" s="284"/>
      <c r="H345" s="284"/>
      <c r="J345" s="284"/>
      <c r="K345" s="392"/>
      <c r="L345" s="392"/>
      <c r="M345" s="284"/>
      <c r="N345" s="392"/>
      <c r="O345" s="284"/>
      <c r="P345" s="392"/>
      <c r="Q345" s="284"/>
      <c r="R345" s="284"/>
      <c r="T345" s="284"/>
      <c r="U345" s="392"/>
      <c r="V345" s="284"/>
      <c r="W345" s="392"/>
      <c r="X345" s="284"/>
      <c r="Y345" s="392"/>
      <c r="Z345" s="284"/>
      <c r="AA345" s="284"/>
      <c r="AB345" s="284"/>
      <c r="AC345" s="392"/>
      <c r="AD345" s="284"/>
      <c r="AE345" s="284"/>
      <c r="AF345" s="284"/>
      <c r="AG345" s="392"/>
      <c r="AH345" s="284"/>
      <c r="AI345" s="392"/>
      <c r="AJ345" s="284"/>
      <c r="AK345" s="392"/>
      <c r="AL345" s="392"/>
      <c r="AM345" s="284"/>
      <c r="AN345" s="284"/>
      <c r="AO345" s="284"/>
      <c r="AP345" s="284"/>
      <c r="AQ345" s="392"/>
      <c r="AR345" s="284"/>
      <c r="AS345" s="284"/>
      <c r="AT345" s="392"/>
      <c r="AU345" s="284"/>
      <c r="AV345" s="284"/>
      <c r="AW345" s="284"/>
      <c r="AX345" s="284"/>
      <c r="AY345" s="284"/>
      <c r="AZ345" s="284"/>
      <c r="BA345" s="284"/>
      <c r="BB345" s="284"/>
      <c r="BC345" s="284"/>
    </row>
    <row r="346" spans="1:55">
      <c r="A346" s="284"/>
      <c r="C346" s="284"/>
      <c r="D346" s="284"/>
      <c r="E346" s="284"/>
      <c r="F346" s="284"/>
      <c r="G346" s="284"/>
      <c r="H346" s="392"/>
      <c r="J346" s="284"/>
      <c r="K346" s="284"/>
      <c r="L346" s="284"/>
      <c r="M346" s="392"/>
      <c r="N346" s="284"/>
      <c r="O346" s="284"/>
      <c r="P346" s="284"/>
      <c r="Q346" s="284"/>
      <c r="R346" s="284"/>
      <c r="S346" s="284"/>
      <c r="T346" s="392"/>
      <c r="U346" s="392"/>
      <c r="V346" s="284"/>
      <c r="W346" s="284"/>
      <c r="Y346" s="284"/>
      <c r="Z346" s="284"/>
      <c r="AA346" s="284"/>
      <c r="AB346" s="284"/>
      <c r="AC346" s="392"/>
      <c r="AD346" s="284"/>
      <c r="AE346" s="284"/>
      <c r="AF346" s="284"/>
      <c r="AG346" s="392"/>
      <c r="AH346" s="284"/>
      <c r="AI346" s="284"/>
      <c r="AJ346" s="284"/>
      <c r="AK346" s="284"/>
      <c r="AL346" s="392"/>
      <c r="AM346" s="284"/>
      <c r="AN346" s="284"/>
      <c r="AO346" s="284"/>
      <c r="AP346" s="392"/>
      <c r="AQ346" s="392"/>
      <c r="AR346" s="284"/>
      <c r="AS346" s="284"/>
      <c r="AT346" s="284"/>
      <c r="AU346" s="284"/>
      <c r="AV346" s="284"/>
      <c r="AW346" s="284"/>
      <c r="AX346" s="284"/>
      <c r="AY346" s="284"/>
      <c r="AZ346" s="284"/>
      <c r="BA346" s="284"/>
      <c r="BB346" s="284"/>
      <c r="BC346" s="284"/>
    </row>
    <row r="347" spans="1:55">
      <c r="D347" s="284"/>
      <c r="E347" s="390"/>
      <c r="G347" s="284"/>
      <c r="H347" s="284"/>
      <c r="J347" s="284"/>
      <c r="K347" s="284"/>
      <c r="L347" s="284"/>
      <c r="M347" s="393"/>
      <c r="N347" s="392"/>
      <c r="O347" s="284"/>
      <c r="P347" s="392"/>
      <c r="Q347" s="284"/>
      <c r="R347" s="284"/>
      <c r="T347" s="284"/>
      <c r="U347" s="392"/>
      <c r="V347" s="392"/>
      <c r="W347" s="392"/>
      <c r="X347" s="284"/>
      <c r="Y347" s="392"/>
      <c r="Z347" s="392"/>
      <c r="AA347" s="392"/>
      <c r="AB347" s="392"/>
      <c r="AC347" s="284"/>
      <c r="AD347" s="284"/>
      <c r="AE347" s="284"/>
      <c r="AF347" s="284"/>
      <c r="AG347" s="392"/>
      <c r="AH347" s="284"/>
      <c r="AI347" s="284"/>
      <c r="AJ347" s="284"/>
      <c r="AK347" s="392"/>
      <c r="AL347" s="284"/>
      <c r="AM347" s="284"/>
      <c r="AN347" s="284"/>
      <c r="AO347" s="392"/>
      <c r="AP347" s="392"/>
      <c r="AQ347" s="392"/>
      <c r="AR347" s="392"/>
      <c r="AS347" s="392"/>
      <c r="AT347" s="392"/>
      <c r="AU347" s="392"/>
      <c r="AV347" s="392"/>
      <c r="AW347" s="392"/>
      <c r="AX347" s="392"/>
      <c r="AY347" s="392"/>
      <c r="AZ347" s="392"/>
      <c r="BA347" s="392"/>
      <c r="BB347" s="392"/>
      <c r="BC347" s="392"/>
    </row>
    <row r="348" spans="1:55">
      <c r="B348" s="284"/>
      <c r="D348" s="284"/>
      <c r="E348" s="284"/>
      <c r="G348" s="284"/>
      <c r="H348" s="284"/>
      <c r="J348" s="284"/>
      <c r="K348" s="284"/>
      <c r="L348" s="392"/>
      <c r="M348" s="284"/>
      <c r="N348" s="392"/>
      <c r="O348" s="284"/>
      <c r="P348" s="392"/>
      <c r="Q348" s="284"/>
      <c r="R348" s="284"/>
      <c r="S348" s="284"/>
      <c r="T348" s="284"/>
      <c r="U348" s="284"/>
      <c r="V348" s="392"/>
      <c r="W348" s="392"/>
      <c r="X348" s="284"/>
      <c r="Y348" s="284"/>
      <c r="Z348" s="284"/>
      <c r="AA348" s="284"/>
      <c r="AB348" s="392"/>
      <c r="AC348" s="284"/>
      <c r="AD348" s="284"/>
      <c r="AE348" s="284"/>
      <c r="AF348" s="284"/>
      <c r="AG348" s="392"/>
      <c r="AH348" s="392"/>
      <c r="AI348" s="284"/>
      <c r="AJ348" s="284"/>
      <c r="AK348" s="284"/>
      <c r="AL348" s="392"/>
      <c r="AM348" s="284"/>
      <c r="AN348" s="284"/>
      <c r="AO348" s="284"/>
      <c r="AP348" s="284"/>
      <c r="AQ348" s="392"/>
      <c r="AR348" s="284"/>
      <c r="AS348" s="284"/>
      <c r="AT348" s="392"/>
      <c r="AU348" s="284"/>
      <c r="AV348" s="284"/>
      <c r="AW348" s="284"/>
      <c r="AX348" s="284"/>
      <c r="AY348" s="284"/>
      <c r="AZ348" s="284"/>
      <c r="BA348" s="284"/>
      <c r="BB348" s="284"/>
      <c r="BC348" s="284"/>
    </row>
    <row r="349" spans="1:55">
      <c r="C349" s="284"/>
      <c r="D349" s="284"/>
      <c r="E349" s="284"/>
      <c r="F349" s="284"/>
      <c r="H349" s="284"/>
      <c r="J349" s="284"/>
      <c r="K349" s="284"/>
      <c r="L349" s="392"/>
      <c r="M349" s="284"/>
      <c r="N349" s="284"/>
      <c r="O349" s="284"/>
      <c r="P349" s="392"/>
      <c r="R349" s="284"/>
      <c r="S349" s="284"/>
      <c r="T349" s="284"/>
      <c r="U349" s="284"/>
      <c r="V349" s="284"/>
      <c r="W349" s="284"/>
      <c r="Y349" s="284"/>
      <c r="Z349" s="284"/>
      <c r="AA349" s="284"/>
      <c r="AB349" s="284"/>
      <c r="AC349" s="284"/>
      <c r="AD349" s="284"/>
      <c r="AE349" s="284"/>
      <c r="AF349" s="392"/>
      <c r="AG349" s="392"/>
      <c r="AH349" s="284"/>
      <c r="AI349" s="284"/>
      <c r="AJ349" s="284"/>
      <c r="AK349" s="392"/>
      <c r="AL349" s="392"/>
      <c r="AM349" s="284"/>
      <c r="AN349" s="392"/>
      <c r="AO349" s="392"/>
      <c r="AP349" s="392"/>
      <c r="AQ349" s="284"/>
      <c r="AR349" s="392"/>
      <c r="AS349" s="392"/>
      <c r="AT349" s="392"/>
      <c r="AU349" s="392"/>
      <c r="AV349" s="392"/>
      <c r="AW349" s="392"/>
      <c r="AX349" s="392"/>
      <c r="AY349" s="392"/>
      <c r="AZ349" s="392"/>
      <c r="BA349" s="392"/>
      <c r="BB349" s="392"/>
      <c r="BC349" s="392"/>
    </row>
    <row r="350" spans="1:55">
      <c r="A350" s="284"/>
      <c r="B350" s="284"/>
      <c r="C350" s="284"/>
      <c r="D350" s="284"/>
      <c r="E350" s="284"/>
      <c r="F350" s="284"/>
      <c r="G350" s="284"/>
      <c r="H350" s="284"/>
      <c r="I350" s="284"/>
      <c r="J350" s="392"/>
      <c r="K350" s="284"/>
      <c r="L350" s="284"/>
      <c r="M350" s="284"/>
      <c r="N350" s="392"/>
      <c r="O350" s="284"/>
      <c r="P350" s="284"/>
      <c r="Q350" s="284"/>
      <c r="R350" s="284"/>
      <c r="S350" s="284"/>
      <c r="T350" s="284"/>
      <c r="U350" s="284"/>
      <c r="V350" s="284"/>
      <c r="W350" s="392"/>
      <c r="X350" s="284"/>
      <c r="Y350" s="284"/>
      <c r="Z350" s="284"/>
      <c r="AA350" s="284"/>
      <c r="AB350" s="284"/>
      <c r="AC350" s="284"/>
      <c r="AD350" s="284"/>
      <c r="AE350" s="284"/>
      <c r="AF350" s="284"/>
      <c r="AG350" s="284"/>
      <c r="AH350" s="284"/>
      <c r="AI350" s="284"/>
      <c r="AJ350" s="284"/>
      <c r="AK350" s="284"/>
      <c r="AL350" s="392"/>
      <c r="AM350" s="284"/>
      <c r="AN350" s="284"/>
      <c r="AO350" s="284"/>
      <c r="AP350" s="392"/>
      <c r="AQ350" s="284"/>
      <c r="AR350" s="392"/>
      <c r="AS350" s="392"/>
      <c r="AT350" s="392"/>
      <c r="AU350" s="392"/>
      <c r="AV350" s="392"/>
      <c r="AW350" s="392"/>
      <c r="AX350" s="392"/>
      <c r="AY350" s="392"/>
      <c r="AZ350" s="392"/>
      <c r="BA350" s="392"/>
      <c r="BB350" s="392"/>
      <c r="BC350" s="392"/>
    </row>
    <row r="351" spans="1:55">
      <c r="D351" s="284"/>
      <c r="E351" s="284"/>
      <c r="F351" s="284"/>
      <c r="G351" s="284"/>
      <c r="H351" s="284"/>
      <c r="J351" s="284"/>
      <c r="K351" s="284"/>
      <c r="L351" s="284"/>
      <c r="M351" s="284"/>
      <c r="N351" s="284"/>
      <c r="O351" s="284"/>
      <c r="P351" s="284"/>
      <c r="Q351" s="284"/>
      <c r="S351" s="284"/>
      <c r="T351" s="284"/>
      <c r="U351" s="392"/>
      <c r="V351" s="392"/>
      <c r="W351" s="284"/>
      <c r="X351" s="284"/>
      <c r="Y351" s="284"/>
      <c r="Z351" s="284"/>
      <c r="AA351" s="284"/>
      <c r="AB351" s="284"/>
      <c r="AC351" s="392"/>
      <c r="AD351" s="284"/>
      <c r="AE351" s="284"/>
      <c r="AF351" s="392"/>
      <c r="AG351" s="284"/>
      <c r="AH351" s="284"/>
      <c r="AI351" s="392"/>
      <c r="AJ351" s="284"/>
      <c r="AK351" s="392"/>
      <c r="AL351" s="284"/>
      <c r="AM351" s="392"/>
      <c r="AN351" s="284"/>
      <c r="AO351" s="284"/>
      <c r="AP351" s="284"/>
      <c r="AQ351" s="392"/>
      <c r="AR351" s="284"/>
      <c r="AS351" s="284"/>
      <c r="AT351" s="392"/>
      <c r="AU351" s="284"/>
      <c r="AV351" s="284"/>
      <c r="AW351" s="284"/>
      <c r="AX351" s="284"/>
      <c r="AY351" s="284"/>
      <c r="AZ351" s="284"/>
      <c r="BA351" s="284"/>
      <c r="BB351" s="284"/>
      <c r="BC351" s="284"/>
    </row>
    <row r="352" spans="1:55">
      <c r="A352" s="284"/>
      <c r="B352" s="284"/>
      <c r="D352" s="284"/>
      <c r="E352" s="284"/>
      <c r="F352" s="392"/>
      <c r="G352" s="284"/>
      <c r="H352" s="284"/>
      <c r="I352" s="284"/>
      <c r="J352" s="284"/>
      <c r="K352" s="284"/>
      <c r="L352" s="284"/>
      <c r="M352" s="284"/>
      <c r="N352" s="284"/>
      <c r="O352" s="284"/>
      <c r="P352" s="284"/>
      <c r="Q352" s="392"/>
      <c r="R352" s="284"/>
      <c r="T352" s="284"/>
      <c r="U352" s="392"/>
      <c r="V352" s="284"/>
      <c r="W352" s="284"/>
      <c r="X352" s="284"/>
      <c r="Y352" s="284"/>
      <c r="Z352" s="284"/>
      <c r="AA352" s="284"/>
      <c r="AB352" s="284"/>
      <c r="AC352" s="284"/>
      <c r="AD352" s="284"/>
      <c r="AE352" s="284"/>
      <c r="AF352" s="284"/>
      <c r="AG352" s="284"/>
      <c r="AH352" s="284"/>
      <c r="AI352" s="392"/>
      <c r="AJ352" s="284"/>
      <c r="AK352" s="284"/>
      <c r="AL352" s="284"/>
      <c r="AM352" s="284"/>
      <c r="AN352" s="392"/>
      <c r="AO352" s="284"/>
      <c r="AP352" s="284"/>
      <c r="AQ352" s="392"/>
      <c r="AR352" s="284"/>
      <c r="AS352" s="284"/>
      <c r="AT352" s="284"/>
      <c r="AU352" s="284"/>
      <c r="AV352" s="284"/>
      <c r="AW352" s="284"/>
      <c r="AX352" s="284"/>
      <c r="AY352" s="284"/>
      <c r="AZ352" s="284"/>
      <c r="BA352" s="284"/>
      <c r="BB352" s="284"/>
      <c r="BC352" s="284"/>
    </row>
    <row r="353" spans="1:55">
      <c r="B353" s="284"/>
      <c r="D353" s="392"/>
      <c r="E353" s="284"/>
      <c r="F353" s="284"/>
      <c r="G353" s="284"/>
      <c r="H353" s="284"/>
      <c r="J353" s="284"/>
      <c r="K353" s="284"/>
      <c r="L353" s="284"/>
      <c r="M353" s="284"/>
      <c r="N353" s="284"/>
      <c r="O353" s="284"/>
      <c r="P353" s="284"/>
      <c r="Q353" s="284"/>
      <c r="R353" s="284"/>
      <c r="T353" s="284"/>
      <c r="U353" s="284"/>
      <c r="V353" s="284"/>
      <c r="W353" s="284"/>
      <c r="X353" s="284"/>
      <c r="Y353" s="284"/>
      <c r="Z353" s="284"/>
      <c r="AA353" s="392"/>
      <c r="AB353" s="284"/>
      <c r="AC353" s="392"/>
      <c r="AD353" s="284"/>
      <c r="AE353" s="284"/>
      <c r="AF353" s="284"/>
      <c r="AG353" s="392"/>
      <c r="AH353" s="284"/>
      <c r="AI353" s="392"/>
      <c r="AJ353" s="284"/>
      <c r="AK353" s="392"/>
      <c r="AL353" s="392"/>
      <c r="AM353" s="284"/>
      <c r="AN353" s="392"/>
      <c r="AO353" s="392"/>
      <c r="AP353" s="392"/>
      <c r="AQ353" s="392"/>
      <c r="AR353" s="284"/>
      <c r="AS353" s="284"/>
      <c r="AT353" s="284"/>
      <c r="AU353" s="284"/>
      <c r="AV353" s="284"/>
      <c r="AW353" s="284"/>
      <c r="AX353" s="284"/>
      <c r="AY353" s="284"/>
      <c r="AZ353" s="284"/>
      <c r="BA353" s="284"/>
      <c r="BB353" s="284"/>
      <c r="BC353" s="284"/>
    </row>
    <row r="354" spans="1:55">
      <c r="A354" s="284"/>
      <c r="B354" s="284"/>
      <c r="D354" s="284"/>
      <c r="E354" s="284"/>
      <c r="F354" s="284"/>
      <c r="G354" s="284"/>
      <c r="H354" s="284"/>
      <c r="I354" s="284"/>
      <c r="J354" s="284"/>
      <c r="K354" s="284"/>
      <c r="L354" s="284"/>
      <c r="M354" s="284"/>
      <c r="N354" s="284"/>
      <c r="O354" s="284"/>
      <c r="P354" s="392"/>
      <c r="Q354" s="284"/>
      <c r="R354" s="284"/>
      <c r="T354" s="392"/>
      <c r="U354" s="392"/>
      <c r="V354" s="284"/>
      <c r="W354" s="284"/>
      <c r="X354" s="284"/>
      <c r="Y354" s="392"/>
      <c r="Z354" s="392"/>
      <c r="AA354" s="392"/>
      <c r="AB354" s="392"/>
      <c r="AC354" s="284"/>
      <c r="AD354" s="284"/>
      <c r="AE354" s="284"/>
      <c r="AF354" s="284"/>
      <c r="AG354" s="392"/>
      <c r="AH354" s="284"/>
      <c r="AI354" s="392"/>
      <c r="AJ354" s="284"/>
      <c r="AK354" s="392"/>
      <c r="AL354" s="392"/>
      <c r="AM354" s="284"/>
      <c r="AN354" s="284"/>
      <c r="AO354" s="392"/>
      <c r="AP354" s="284"/>
      <c r="AQ354" s="284"/>
      <c r="AR354" s="284"/>
      <c r="AS354" s="284"/>
      <c r="AT354" s="284"/>
      <c r="AU354" s="284"/>
      <c r="AV354" s="284"/>
      <c r="AW354" s="284"/>
      <c r="AX354" s="284"/>
      <c r="AY354" s="284"/>
      <c r="AZ354" s="284"/>
      <c r="BA354" s="284"/>
      <c r="BB354" s="284"/>
      <c r="BC354" s="284"/>
    </row>
    <row r="355" spans="1:55">
      <c r="A355" s="284"/>
      <c r="B355" s="284"/>
      <c r="D355" s="284"/>
      <c r="E355" s="284"/>
      <c r="F355" s="284"/>
      <c r="G355" s="284"/>
      <c r="H355" s="284"/>
      <c r="J355" s="284"/>
      <c r="K355" s="392"/>
      <c r="L355" s="284"/>
      <c r="M355" s="284"/>
      <c r="N355" s="392"/>
      <c r="O355" s="392"/>
      <c r="P355" s="284"/>
      <c r="Q355" s="284"/>
      <c r="R355" s="392"/>
      <c r="S355" s="284"/>
      <c r="T355" s="284"/>
      <c r="U355" s="284"/>
      <c r="V355" s="284"/>
      <c r="W355" s="284"/>
      <c r="X355" s="284"/>
      <c r="Y355" s="284"/>
      <c r="Z355" s="284"/>
      <c r="AA355" s="392"/>
      <c r="AB355" s="284"/>
      <c r="AC355" s="392"/>
      <c r="AD355" s="284"/>
      <c r="AE355" s="392"/>
      <c r="AF355" s="284"/>
      <c r="AG355" s="284"/>
      <c r="AH355" s="284"/>
      <c r="AI355" s="392"/>
      <c r="AJ355" s="284"/>
      <c r="AK355" s="284"/>
      <c r="AL355" s="284"/>
      <c r="AM355" s="392"/>
      <c r="AN355" s="392"/>
      <c r="AO355" s="392"/>
      <c r="AP355" s="284"/>
      <c r="AQ355" s="284"/>
      <c r="AR355" s="284"/>
      <c r="AS355" s="284"/>
      <c r="AT355" s="284"/>
      <c r="AU355" s="284"/>
      <c r="AV355" s="284"/>
      <c r="AW355" s="284"/>
      <c r="AX355" s="284"/>
      <c r="AY355" s="284"/>
      <c r="AZ355" s="284"/>
      <c r="BA355" s="284"/>
      <c r="BB355" s="284"/>
      <c r="BC355" s="284"/>
    </row>
    <row r="356" spans="1:55">
      <c r="B356" s="284"/>
      <c r="D356" s="284"/>
      <c r="E356" s="284"/>
      <c r="F356" s="284"/>
      <c r="G356" s="284"/>
      <c r="H356" s="284"/>
      <c r="I356" s="284"/>
      <c r="J356" s="284"/>
      <c r="K356" s="284"/>
      <c r="L356" s="284"/>
      <c r="M356" s="392"/>
      <c r="N356" s="392"/>
      <c r="O356" s="284"/>
      <c r="P356" s="284"/>
      <c r="Q356" s="284"/>
      <c r="R356" s="392"/>
      <c r="S356" s="284"/>
      <c r="T356" s="284"/>
      <c r="U356" s="284"/>
      <c r="V356" s="284"/>
      <c r="W356" s="284"/>
      <c r="X356" s="284"/>
      <c r="Y356" s="284"/>
      <c r="Z356" s="284"/>
      <c r="AA356" s="393"/>
      <c r="AB356" s="284"/>
      <c r="AC356" s="284"/>
      <c r="AD356" s="284"/>
      <c r="AE356" s="284"/>
      <c r="AF356" s="284"/>
      <c r="AG356" s="284"/>
      <c r="AH356" s="392"/>
      <c r="AI356" s="392"/>
      <c r="AK356" s="392"/>
      <c r="AL356" s="284"/>
      <c r="AM356" s="284"/>
      <c r="AN356" s="392"/>
      <c r="AO356" s="284"/>
      <c r="AP356" s="284"/>
      <c r="AQ356" s="392"/>
      <c r="AR356" s="284"/>
      <c r="AS356" s="284"/>
      <c r="AT356" s="284"/>
      <c r="AU356" s="284"/>
      <c r="AV356" s="284"/>
      <c r="AW356" s="284"/>
      <c r="AX356" s="284"/>
      <c r="AY356" s="284"/>
      <c r="AZ356" s="284"/>
      <c r="BA356" s="284"/>
      <c r="BB356" s="284"/>
      <c r="BC356" s="284"/>
    </row>
    <row r="357" spans="1:55">
      <c r="C357" s="284"/>
      <c r="E357" s="284"/>
      <c r="F357" s="284"/>
      <c r="G357" s="284"/>
      <c r="H357" s="284"/>
      <c r="J357" s="284"/>
      <c r="K357" s="392"/>
      <c r="L357" s="284"/>
      <c r="M357" s="392"/>
      <c r="N357" s="284"/>
      <c r="O357" s="284"/>
      <c r="P357" s="284"/>
      <c r="Q357" s="284"/>
      <c r="R357" s="284"/>
      <c r="T357" s="284"/>
      <c r="U357" s="284"/>
      <c r="V357" s="284"/>
      <c r="W357" s="284"/>
      <c r="X357" s="284"/>
      <c r="Y357" s="284"/>
      <c r="Z357" s="284"/>
      <c r="AA357" s="284"/>
      <c r="AB357" s="284"/>
      <c r="AC357" s="392"/>
      <c r="AD357" s="284"/>
      <c r="AE357" s="284"/>
      <c r="AF357" s="284"/>
      <c r="AG357" s="392"/>
      <c r="AH357" s="284"/>
      <c r="AI357" s="392"/>
      <c r="AJ357" s="284"/>
      <c r="AK357" s="284"/>
      <c r="AL357" s="392"/>
      <c r="AM357" s="284"/>
      <c r="AN357" s="284"/>
      <c r="AO357" s="284"/>
      <c r="AP357" s="284"/>
      <c r="AQ357" s="284"/>
      <c r="AR357" s="284"/>
      <c r="AS357" s="284"/>
      <c r="AT357" s="284"/>
      <c r="AU357" s="284"/>
      <c r="AV357" s="284"/>
      <c r="AW357" s="284"/>
      <c r="AX357" s="284"/>
      <c r="AY357" s="284"/>
      <c r="AZ357" s="284"/>
      <c r="BA357" s="284"/>
      <c r="BB357" s="284"/>
      <c r="BC357" s="284"/>
    </row>
    <row r="358" spans="1:55">
      <c r="D358" s="284"/>
      <c r="E358" s="284"/>
      <c r="F358" s="284"/>
      <c r="G358" s="284"/>
      <c r="H358" s="284"/>
      <c r="J358" s="284"/>
      <c r="K358" s="392"/>
      <c r="L358" s="284"/>
      <c r="M358" s="392"/>
      <c r="N358" s="392"/>
      <c r="O358" s="284"/>
      <c r="P358" s="392"/>
      <c r="Q358" s="284"/>
      <c r="R358" s="392"/>
      <c r="S358" s="284"/>
      <c r="T358" s="284"/>
      <c r="U358" s="284"/>
      <c r="V358" s="284"/>
      <c r="W358" s="392"/>
      <c r="X358" s="284"/>
      <c r="Y358" s="284"/>
      <c r="Z358" s="392"/>
      <c r="AA358" s="284"/>
      <c r="AB358" s="392"/>
      <c r="AC358" s="392"/>
      <c r="AD358" s="284"/>
      <c r="AE358" s="284"/>
      <c r="AF358" s="284"/>
      <c r="AG358" s="392"/>
      <c r="AH358" s="284"/>
      <c r="AI358" s="392"/>
      <c r="AJ358" s="284"/>
      <c r="AK358" s="284"/>
      <c r="AL358" s="284"/>
      <c r="AM358" s="392"/>
      <c r="AN358" s="392"/>
      <c r="AO358" s="392"/>
      <c r="AP358" s="284"/>
      <c r="AQ358" s="284"/>
      <c r="AR358" s="284"/>
      <c r="AS358" s="284"/>
      <c r="AT358" s="284"/>
      <c r="AU358" s="284"/>
      <c r="AV358" s="284"/>
      <c r="AW358" s="284"/>
      <c r="AX358" s="284"/>
      <c r="AY358" s="284"/>
      <c r="AZ358" s="284"/>
      <c r="BA358" s="284"/>
      <c r="BB358" s="284"/>
      <c r="BC358" s="284"/>
    </row>
    <row r="359" spans="1:55">
      <c r="B359" s="284"/>
      <c r="C359" s="284"/>
      <c r="D359" s="284"/>
      <c r="E359" s="284"/>
      <c r="F359" s="284"/>
      <c r="G359" s="284"/>
      <c r="H359" s="284"/>
      <c r="J359" s="284"/>
      <c r="K359" s="284"/>
      <c r="L359" s="284"/>
      <c r="M359" s="284"/>
      <c r="N359" s="392"/>
      <c r="O359" s="284"/>
      <c r="P359" s="392"/>
      <c r="Q359" s="284"/>
      <c r="R359" s="284"/>
      <c r="S359" s="284"/>
      <c r="T359" s="284"/>
      <c r="U359" s="392"/>
      <c r="V359" s="284"/>
      <c r="W359" s="393"/>
      <c r="X359" s="284"/>
      <c r="Y359" s="392"/>
      <c r="Z359" s="392"/>
      <c r="AA359" s="392"/>
      <c r="AB359" s="392"/>
      <c r="AC359" s="392"/>
      <c r="AD359" s="284"/>
      <c r="AE359" s="284"/>
      <c r="AF359" s="392"/>
      <c r="AG359" s="392"/>
      <c r="AH359" s="284"/>
      <c r="AI359" s="284"/>
      <c r="AJ359" s="284"/>
      <c r="AK359" s="284"/>
      <c r="AL359" s="392"/>
      <c r="AM359" s="392"/>
      <c r="AN359" s="284"/>
      <c r="AO359" s="284"/>
      <c r="AP359" s="392"/>
      <c r="AQ359" s="284"/>
      <c r="AR359" s="284"/>
      <c r="AS359" s="284"/>
      <c r="AT359" s="392"/>
      <c r="AU359" s="392"/>
      <c r="AV359" s="392"/>
      <c r="AW359" s="392"/>
      <c r="AX359" s="392"/>
      <c r="AY359" s="392"/>
      <c r="AZ359" s="392"/>
      <c r="BA359" s="392"/>
      <c r="BB359" s="392"/>
      <c r="BC359" s="392"/>
    </row>
    <row r="360" spans="1:55">
      <c r="C360" s="284"/>
      <c r="D360" s="284"/>
      <c r="E360" s="284"/>
      <c r="F360" s="284"/>
      <c r="G360" s="284"/>
      <c r="H360" s="284"/>
      <c r="I360" s="284"/>
      <c r="J360" s="284"/>
      <c r="K360" s="284"/>
      <c r="L360" s="284"/>
      <c r="M360" s="284"/>
      <c r="N360" s="392"/>
      <c r="O360" s="284"/>
      <c r="P360" s="392"/>
      <c r="Q360" s="284"/>
      <c r="R360" s="284"/>
      <c r="S360" s="284"/>
      <c r="T360" s="392"/>
      <c r="U360" s="284"/>
      <c r="V360" s="392"/>
      <c r="W360" s="284"/>
      <c r="X360" s="284"/>
      <c r="Y360" s="392"/>
      <c r="Z360" s="284"/>
      <c r="AA360" s="392"/>
      <c r="AB360" s="284"/>
      <c r="AC360" s="284"/>
      <c r="AD360" s="284"/>
      <c r="AE360" s="284"/>
      <c r="AF360" s="284"/>
      <c r="AG360" s="392"/>
      <c r="AH360" s="392"/>
      <c r="AI360" s="392"/>
      <c r="AJ360" s="284"/>
      <c r="AK360" s="392"/>
      <c r="AL360" s="392"/>
      <c r="AM360" s="392"/>
      <c r="AN360" s="284"/>
      <c r="AO360" s="392"/>
      <c r="AP360" s="284"/>
      <c r="AQ360" s="392"/>
      <c r="AR360" s="284"/>
      <c r="AS360" s="284"/>
      <c r="AT360" s="284"/>
      <c r="AU360" s="284"/>
      <c r="AV360" s="284"/>
      <c r="AW360" s="284"/>
      <c r="AX360" s="284"/>
      <c r="AY360" s="284"/>
      <c r="AZ360" s="284"/>
      <c r="BA360" s="284"/>
      <c r="BB360" s="284"/>
      <c r="BC360" s="284"/>
    </row>
    <row r="361" spans="1:55">
      <c r="C361" s="284"/>
      <c r="D361" s="284"/>
      <c r="E361" s="284"/>
      <c r="F361" s="284"/>
      <c r="G361" s="284"/>
      <c r="H361" s="284"/>
      <c r="J361" s="284"/>
      <c r="K361" s="284"/>
      <c r="L361" s="284"/>
      <c r="M361" s="392"/>
      <c r="N361" s="392"/>
      <c r="O361" s="284"/>
      <c r="P361" s="392"/>
      <c r="Q361" s="284"/>
      <c r="R361" s="284"/>
      <c r="T361" s="284"/>
      <c r="U361" s="284"/>
      <c r="V361" s="284"/>
      <c r="W361" s="392"/>
      <c r="X361" s="284"/>
      <c r="Y361" s="284"/>
      <c r="Z361" s="392"/>
      <c r="AA361" s="392"/>
      <c r="AB361" s="392"/>
      <c r="AC361" s="392"/>
      <c r="AD361" s="284"/>
      <c r="AE361" s="284"/>
      <c r="AF361" s="390"/>
      <c r="AG361" s="284"/>
      <c r="AH361" s="284"/>
      <c r="AI361" s="284"/>
      <c r="AJ361" s="284"/>
      <c r="AK361" s="393"/>
      <c r="AL361" s="284"/>
      <c r="AM361" s="284"/>
      <c r="AN361" s="284"/>
      <c r="AO361" s="392"/>
      <c r="AP361" s="284"/>
      <c r="AQ361" s="284"/>
      <c r="AR361" s="284"/>
      <c r="AS361" s="284"/>
      <c r="AT361" s="392"/>
      <c r="AU361" s="284"/>
      <c r="AV361" s="284"/>
      <c r="AW361" s="284"/>
      <c r="AX361" s="284"/>
      <c r="AY361" s="284"/>
      <c r="AZ361" s="284"/>
      <c r="BA361" s="284"/>
      <c r="BB361" s="284"/>
      <c r="BC361" s="284"/>
    </row>
    <row r="362" spans="1:55">
      <c r="A362" s="284"/>
      <c r="C362" s="284"/>
      <c r="D362" s="284"/>
      <c r="E362" s="284"/>
      <c r="G362" s="284"/>
      <c r="H362" s="284"/>
      <c r="I362" s="284"/>
      <c r="J362" s="284"/>
      <c r="K362" s="392"/>
      <c r="L362" s="284"/>
      <c r="M362" s="392"/>
      <c r="N362" s="392"/>
      <c r="O362" s="284"/>
      <c r="P362" s="284"/>
      <c r="Q362" s="284"/>
      <c r="R362" s="284"/>
      <c r="T362" s="284"/>
      <c r="U362" s="284"/>
      <c r="V362" s="284"/>
      <c r="W362" s="284"/>
      <c r="Y362" s="284"/>
      <c r="Z362" s="284"/>
      <c r="AA362" s="284"/>
      <c r="AB362" s="284"/>
      <c r="AC362" s="392"/>
      <c r="AD362" s="392"/>
      <c r="AE362" s="284"/>
      <c r="AF362" s="284"/>
      <c r="AG362" s="392"/>
      <c r="AH362" s="284"/>
      <c r="AI362" s="392"/>
      <c r="AJ362" s="284"/>
      <c r="AK362" s="284"/>
      <c r="AL362" s="284"/>
      <c r="AM362" s="284"/>
      <c r="AN362" s="284"/>
      <c r="AO362" s="284"/>
      <c r="AP362" s="392"/>
      <c r="AQ362" s="392"/>
      <c r="AR362" s="392"/>
      <c r="AS362" s="392"/>
      <c r="AT362" s="392"/>
      <c r="AU362" s="392"/>
      <c r="AV362" s="392"/>
      <c r="AW362" s="392"/>
      <c r="AX362" s="392"/>
      <c r="AY362" s="392"/>
      <c r="AZ362" s="392"/>
      <c r="BA362" s="392"/>
      <c r="BB362" s="392"/>
      <c r="BC362" s="392"/>
    </row>
    <row r="363" spans="1:55">
      <c r="A363" s="284"/>
      <c r="B363" s="284"/>
      <c r="C363" s="284"/>
      <c r="D363" s="284"/>
      <c r="E363" s="284"/>
      <c r="F363" s="284"/>
      <c r="G363" s="284"/>
      <c r="H363" s="284"/>
      <c r="J363" s="284"/>
      <c r="K363" s="284"/>
      <c r="L363" s="392"/>
      <c r="M363" s="284"/>
      <c r="N363" s="392"/>
      <c r="O363" s="392"/>
      <c r="P363" s="392"/>
      <c r="Q363" s="392"/>
      <c r="R363" s="284"/>
      <c r="T363" s="392"/>
      <c r="U363" s="284"/>
      <c r="V363" s="284"/>
      <c r="W363" s="392"/>
      <c r="X363" s="284"/>
      <c r="Y363" s="284"/>
      <c r="Z363" s="284"/>
      <c r="AA363" s="284"/>
      <c r="AB363" s="284"/>
      <c r="AC363" s="284"/>
      <c r="AD363" s="284"/>
      <c r="AE363" s="392"/>
      <c r="AF363" s="284"/>
      <c r="AG363" s="284"/>
      <c r="AH363" s="284"/>
      <c r="AI363" s="392"/>
      <c r="AJ363" s="284"/>
      <c r="AK363" s="392"/>
      <c r="AL363" s="392"/>
      <c r="AM363" s="284"/>
      <c r="AN363" s="284"/>
      <c r="AO363" s="284"/>
      <c r="AP363" s="392"/>
      <c r="AQ363" s="392"/>
      <c r="AR363" s="392"/>
      <c r="AS363" s="392"/>
      <c r="AT363" s="392"/>
      <c r="AU363" s="392"/>
      <c r="AV363" s="392"/>
      <c r="AW363" s="392"/>
      <c r="AX363" s="392"/>
      <c r="AY363" s="392"/>
      <c r="AZ363" s="392"/>
      <c r="BA363" s="392"/>
      <c r="BB363" s="392"/>
      <c r="BC363" s="392"/>
    </row>
    <row r="364" spans="1:55">
      <c r="A364" s="284"/>
      <c r="B364" s="392"/>
      <c r="D364" s="284"/>
      <c r="E364" s="392"/>
      <c r="G364" s="392"/>
      <c r="H364" s="284"/>
      <c r="J364" s="284"/>
      <c r="K364" s="392"/>
      <c r="L364" s="284"/>
      <c r="M364" s="284"/>
      <c r="N364" s="284"/>
      <c r="O364" s="284"/>
      <c r="P364" s="284"/>
      <c r="Q364" s="284"/>
      <c r="R364" s="284"/>
      <c r="S364" s="284"/>
      <c r="T364" s="284"/>
      <c r="U364" s="392"/>
      <c r="V364" s="284"/>
      <c r="W364" s="392"/>
      <c r="X364" s="284"/>
      <c r="Y364" s="392"/>
      <c r="Z364" s="284"/>
      <c r="AA364" s="284"/>
      <c r="AB364" s="284"/>
      <c r="AC364" s="392"/>
      <c r="AD364" s="284"/>
      <c r="AE364" s="392"/>
      <c r="AF364" s="392"/>
      <c r="AG364" s="284"/>
      <c r="AH364" s="392"/>
      <c r="AI364" s="392"/>
      <c r="AJ364" s="284"/>
      <c r="AK364" s="284"/>
      <c r="AL364" s="392"/>
      <c r="AM364" s="284"/>
      <c r="AN364" s="284"/>
      <c r="AO364" s="392"/>
      <c r="AP364" s="284"/>
      <c r="AQ364" s="392"/>
      <c r="AR364" s="284"/>
      <c r="AS364" s="284"/>
      <c r="AT364" s="284"/>
      <c r="AU364" s="392"/>
      <c r="AV364" s="392"/>
      <c r="AW364" s="392"/>
      <c r="AX364" s="392"/>
      <c r="AY364" s="392"/>
      <c r="AZ364" s="392"/>
      <c r="BA364" s="392"/>
      <c r="BB364" s="392"/>
      <c r="BC364" s="392"/>
    </row>
    <row r="365" spans="1:55">
      <c r="B365" s="392"/>
      <c r="E365" s="284"/>
      <c r="F365" s="284"/>
      <c r="G365" s="284"/>
      <c r="H365" s="284"/>
      <c r="J365" s="284"/>
      <c r="K365" s="284"/>
      <c r="L365" s="284"/>
      <c r="M365" s="284"/>
      <c r="N365" s="284"/>
      <c r="O365" s="284"/>
      <c r="P365" s="392"/>
      <c r="Q365" s="284"/>
      <c r="R365" s="284"/>
      <c r="S365" s="284"/>
      <c r="T365" s="284"/>
      <c r="U365" s="284"/>
      <c r="V365" s="284"/>
      <c r="W365" s="284"/>
      <c r="X365" s="284"/>
      <c r="Y365" s="284"/>
      <c r="Z365" s="284"/>
      <c r="AA365" s="284"/>
      <c r="AB365" s="284"/>
      <c r="AC365" s="392"/>
      <c r="AD365" s="284"/>
      <c r="AE365" s="284"/>
      <c r="AF365" s="284"/>
      <c r="AG365" s="284"/>
      <c r="AH365" s="392"/>
      <c r="AI365" s="392"/>
      <c r="AJ365" s="284"/>
      <c r="AK365" s="284"/>
      <c r="AL365" s="284"/>
      <c r="AM365" s="392"/>
      <c r="AN365" s="392"/>
      <c r="AO365" s="284"/>
      <c r="AP365" s="284"/>
      <c r="AQ365" s="392"/>
      <c r="AR365" s="392"/>
      <c r="AS365" s="392"/>
      <c r="AT365" s="392"/>
      <c r="AU365" s="392"/>
      <c r="AV365" s="392"/>
      <c r="AW365" s="392"/>
      <c r="AX365" s="392"/>
      <c r="AY365" s="392"/>
      <c r="AZ365" s="392"/>
      <c r="BA365" s="392"/>
      <c r="BB365" s="392"/>
      <c r="BC365" s="392"/>
    </row>
    <row r="366" spans="1:55">
      <c r="A366" s="284"/>
      <c r="B366" s="284"/>
      <c r="D366" s="284"/>
      <c r="E366" s="284"/>
      <c r="G366" s="392"/>
      <c r="H366" s="284"/>
      <c r="J366" s="284"/>
      <c r="K366" s="392"/>
      <c r="L366" s="284"/>
      <c r="M366" s="284"/>
      <c r="N366" s="284"/>
      <c r="O366" s="284"/>
      <c r="P366" s="284"/>
      <c r="Q366" s="284"/>
      <c r="R366" s="284"/>
      <c r="S366" s="284"/>
      <c r="T366" s="284"/>
      <c r="U366" s="284"/>
      <c r="V366" s="284"/>
      <c r="W366" s="284"/>
      <c r="X366" s="284"/>
      <c r="Y366" s="392"/>
      <c r="Z366" s="284"/>
      <c r="AA366" s="284"/>
      <c r="AB366" s="284"/>
      <c r="AC366" s="392"/>
      <c r="AD366" s="284"/>
      <c r="AE366" s="284"/>
      <c r="AF366" s="284"/>
      <c r="AG366" s="284"/>
      <c r="AH366" s="284"/>
      <c r="AI366" s="392"/>
      <c r="AJ366" s="284"/>
      <c r="AK366" s="392"/>
      <c r="AL366" s="392"/>
      <c r="AM366" s="284"/>
      <c r="AN366" s="284"/>
      <c r="AO366" s="284"/>
      <c r="AP366" s="392"/>
      <c r="AQ366" s="392"/>
      <c r="AR366" s="392"/>
      <c r="AS366" s="392"/>
      <c r="AT366" s="392"/>
      <c r="AU366" s="392"/>
      <c r="AV366" s="392"/>
      <c r="AW366" s="392"/>
      <c r="AX366" s="392"/>
      <c r="AY366" s="392"/>
      <c r="AZ366" s="392"/>
      <c r="BA366" s="392"/>
      <c r="BB366" s="392"/>
      <c r="BC366" s="392"/>
    </row>
    <row r="367" spans="1:55">
      <c r="A367" s="284"/>
      <c r="B367" s="284"/>
      <c r="C367" s="284"/>
      <c r="D367" s="284"/>
      <c r="E367" s="284"/>
      <c r="F367" s="284"/>
      <c r="G367" s="284"/>
      <c r="H367" s="284"/>
      <c r="J367" s="284"/>
      <c r="K367" s="284"/>
      <c r="L367" s="392"/>
      <c r="M367" s="392"/>
      <c r="N367" s="284"/>
      <c r="O367" s="284"/>
      <c r="P367" s="284"/>
      <c r="Q367" s="284"/>
      <c r="R367" s="284"/>
      <c r="T367" s="284"/>
      <c r="U367" s="284"/>
      <c r="V367" s="392"/>
      <c r="W367" s="392"/>
      <c r="Y367" s="284"/>
      <c r="Z367" s="284"/>
      <c r="AA367" s="392"/>
      <c r="AB367" s="284"/>
      <c r="AC367" s="392"/>
      <c r="AD367" s="284"/>
      <c r="AE367" s="284"/>
      <c r="AF367" s="284"/>
      <c r="AG367" s="284"/>
      <c r="AH367" s="284"/>
      <c r="AI367" s="284"/>
      <c r="AJ367" s="284"/>
      <c r="AK367" s="284"/>
      <c r="AL367" s="284"/>
      <c r="AM367" s="392"/>
      <c r="AN367" s="392"/>
      <c r="AO367" s="284"/>
      <c r="AP367" s="392"/>
      <c r="AQ367" s="284"/>
      <c r="AR367" s="284"/>
      <c r="AS367" s="284"/>
      <c r="AT367" s="284"/>
      <c r="AU367" s="284"/>
      <c r="AV367" s="284"/>
      <c r="AW367" s="284"/>
      <c r="AX367" s="284"/>
      <c r="AY367" s="284"/>
      <c r="AZ367" s="284"/>
      <c r="BA367" s="284"/>
      <c r="BB367" s="284"/>
      <c r="BC367" s="284"/>
    </row>
    <row r="368" spans="1:55">
      <c r="B368" s="284"/>
      <c r="D368" s="284"/>
      <c r="E368" s="284"/>
      <c r="F368" s="284"/>
      <c r="G368" s="392"/>
      <c r="H368" s="284"/>
      <c r="J368" s="284"/>
      <c r="K368" s="284"/>
      <c r="L368" s="284"/>
      <c r="M368" s="284"/>
      <c r="N368" s="284"/>
      <c r="O368" s="284"/>
      <c r="P368" s="284"/>
      <c r="Q368" s="284"/>
      <c r="R368" s="284"/>
      <c r="T368" s="284"/>
      <c r="U368" s="392"/>
      <c r="V368" s="284"/>
      <c r="W368" s="284"/>
      <c r="X368" s="284"/>
      <c r="Y368" s="284"/>
      <c r="Z368" s="284"/>
      <c r="AA368" s="284"/>
      <c r="AB368" s="284"/>
      <c r="AC368" s="284"/>
      <c r="AD368" s="284"/>
      <c r="AE368" s="284"/>
      <c r="AF368" s="392"/>
      <c r="AG368" s="392"/>
      <c r="AH368" s="284"/>
      <c r="AI368" s="392"/>
      <c r="AJ368" s="284"/>
      <c r="AK368" s="284"/>
      <c r="AL368" s="284"/>
      <c r="AM368" s="284"/>
      <c r="AN368" s="392"/>
      <c r="AO368" s="392"/>
      <c r="AP368" s="392"/>
      <c r="AQ368" s="392"/>
      <c r="AR368" s="392"/>
      <c r="AS368" s="392"/>
      <c r="AT368" s="392"/>
      <c r="AU368" s="392"/>
      <c r="AV368" s="392"/>
      <c r="AW368" s="392"/>
      <c r="AX368" s="392"/>
      <c r="AY368" s="392"/>
      <c r="AZ368" s="392"/>
      <c r="BA368" s="392"/>
      <c r="BB368" s="392"/>
      <c r="BC368" s="392"/>
    </row>
    <row r="369" spans="1:55">
      <c r="A369" s="284"/>
      <c r="B369" s="284"/>
      <c r="C369" s="284"/>
      <c r="D369" s="284"/>
      <c r="E369" s="284"/>
      <c r="G369" s="284"/>
      <c r="H369" s="284"/>
      <c r="J369" s="284"/>
      <c r="K369" s="284"/>
      <c r="L369" s="392"/>
      <c r="M369" s="284"/>
      <c r="N369" s="284"/>
      <c r="O369" s="284"/>
      <c r="P369" s="284"/>
      <c r="Q369" s="284"/>
      <c r="R369" s="392"/>
      <c r="S369" s="284"/>
      <c r="T369" s="392"/>
      <c r="U369" s="284"/>
      <c r="V369" s="284"/>
      <c r="W369" s="284"/>
      <c r="X369" s="284"/>
      <c r="Y369" s="284"/>
      <c r="Z369" s="284"/>
      <c r="AA369" s="392"/>
      <c r="AB369" s="284"/>
      <c r="AC369" s="392"/>
      <c r="AD369" s="284"/>
      <c r="AE369" s="284"/>
      <c r="AF369" s="392"/>
      <c r="AG369" s="392"/>
      <c r="AH369" s="284"/>
      <c r="AI369" s="284"/>
      <c r="AJ369" s="284"/>
      <c r="AK369" s="392"/>
      <c r="AL369" s="284"/>
      <c r="AM369" s="284"/>
      <c r="AN369" s="284"/>
      <c r="AO369" s="284"/>
      <c r="AP369" s="284"/>
      <c r="AQ369" s="392"/>
      <c r="AR369" s="392"/>
      <c r="AS369" s="392"/>
      <c r="AT369" s="392"/>
      <c r="AU369" s="392"/>
      <c r="AV369" s="392"/>
      <c r="AW369" s="392"/>
      <c r="AX369" s="392"/>
      <c r="AY369" s="392"/>
      <c r="AZ369" s="392"/>
      <c r="BA369" s="392"/>
      <c r="BB369" s="392"/>
      <c r="BC369" s="392"/>
    </row>
    <row r="370" spans="1:55">
      <c r="B370" s="284"/>
      <c r="C370" s="284"/>
      <c r="D370" s="284"/>
      <c r="E370" s="284"/>
      <c r="F370" s="284"/>
      <c r="G370" s="284"/>
      <c r="H370" s="284"/>
      <c r="I370" s="284"/>
      <c r="J370" s="284"/>
      <c r="K370" s="284"/>
      <c r="L370" s="284"/>
      <c r="M370" s="284"/>
      <c r="N370" s="284"/>
      <c r="O370" s="284"/>
      <c r="P370" s="392"/>
      <c r="Q370" s="284"/>
      <c r="R370" s="284"/>
      <c r="T370" s="284"/>
      <c r="U370" s="284"/>
      <c r="V370" s="284"/>
      <c r="W370" s="284"/>
      <c r="X370" s="284"/>
      <c r="Y370" s="392"/>
      <c r="Z370" s="392"/>
      <c r="AA370" s="392"/>
      <c r="AB370" s="392"/>
      <c r="AC370" s="284"/>
      <c r="AD370" s="284"/>
      <c r="AE370" s="284"/>
      <c r="AF370" s="392"/>
      <c r="AG370" s="284"/>
      <c r="AH370" s="284"/>
      <c r="AI370" s="392"/>
      <c r="AJ370" s="284"/>
      <c r="AK370" s="284"/>
      <c r="AL370" s="284"/>
      <c r="AM370" s="284"/>
      <c r="AN370" s="284"/>
      <c r="AO370" s="392"/>
      <c r="AP370" s="392"/>
      <c r="AQ370" s="392"/>
      <c r="AR370" s="392"/>
      <c r="AS370" s="392"/>
      <c r="AT370" s="392"/>
      <c r="AU370" s="392"/>
      <c r="AV370" s="392"/>
      <c r="AW370" s="392"/>
      <c r="AX370" s="392"/>
      <c r="AY370" s="392"/>
      <c r="AZ370" s="392"/>
      <c r="BA370" s="392"/>
      <c r="BB370" s="392"/>
      <c r="BC370" s="392"/>
    </row>
    <row r="371" spans="1:55">
      <c r="C371" s="284"/>
      <c r="D371" s="392"/>
      <c r="E371" s="284"/>
      <c r="G371" s="284"/>
      <c r="H371" s="284"/>
      <c r="J371" s="284"/>
      <c r="K371" s="284"/>
      <c r="L371" s="284"/>
      <c r="M371" s="392"/>
      <c r="N371" s="284"/>
      <c r="O371" s="284"/>
      <c r="P371" s="392"/>
      <c r="Q371" s="284"/>
      <c r="R371" s="284"/>
      <c r="T371" s="284"/>
      <c r="U371" s="392"/>
      <c r="V371" s="284"/>
      <c r="W371" s="284"/>
      <c r="X371" s="284"/>
      <c r="Y371" s="284"/>
      <c r="Z371" s="392"/>
      <c r="AA371" s="284"/>
      <c r="AB371" s="392"/>
      <c r="AC371" s="284"/>
      <c r="AD371" s="284"/>
      <c r="AE371" s="392"/>
      <c r="AF371" s="284"/>
      <c r="AG371" s="284"/>
      <c r="AH371" s="284"/>
      <c r="AI371" s="392"/>
      <c r="AJ371" s="284"/>
      <c r="AK371" s="284"/>
      <c r="AL371" s="284"/>
      <c r="AM371" s="284"/>
      <c r="AN371" s="392"/>
      <c r="AO371" s="284"/>
      <c r="AP371" s="284"/>
      <c r="AQ371" s="284"/>
      <c r="AR371" s="392"/>
      <c r="AS371" s="392"/>
      <c r="AT371" s="392"/>
      <c r="AU371" s="392"/>
      <c r="AV371" s="392"/>
      <c r="AW371" s="392"/>
      <c r="AX371" s="392"/>
      <c r="AY371" s="392"/>
      <c r="AZ371" s="392"/>
      <c r="BA371" s="392"/>
      <c r="BB371" s="392"/>
      <c r="BC371" s="392"/>
    </row>
    <row r="372" spans="1:55">
      <c r="B372" s="284"/>
      <c r="C372" s="284"/>
      <c r="D372" s="284"/>
      <c r="E372" s="284"/>
      <c r="F372" s="284"/>
      <c r="G372" s="284"/>
      <c r="H372" s="284"/>
      <c r="J372" s="284"/>
      <c r="K372" s="284"/>
      <c r="L372" s="284"/>
      <c r="M372" s="284"/>
      <c r="N372" s="284"/>
      <c r="O372" s="284"/>
      <c r="P372" s="392"/>
      <c r="Q372" s="392"/>
      <c r="R372" s="284"/>
      <c r="S372" s="284"/>
      <c r="T372" s="284"/>
      <c r="U372" s="284"/>
      <c r="V372" s="284"/>
      <c r="W372" s="392"/>
      <c r="X372" s="284"/>
      <c r="Y372" s="284"/>
      <c r="Z372" s="284"/>
      <c r="AA372" s="392"/>
      <c r="AB372" s="284"/>
      <c r="AC372" s="284"/>
      <c r="AD372" s="284"/>
      <c r="AE372" s="284"/>
      <c r="AF372" s="392"/>
      <c r="AG372" s="284"/>
      <c r="AH372" s="284"/>
      <c r="AI372" s="392"/>
      <c r="AJ372" s="284"/>
      <c r="AK372" s="284"/>
      <c r="AL372" s="284"/>
      <c r="AM372" s="392"/>
      <c r="AN372" s="392"/>
      <c r="AO372" s="392"/>
      <c r="AP372" s="392"/>
      <c r="AQ372" s="392"/>
      <c r="AR372" s="284"/>
      <c r="AS372" s="284"/>
      <c r="AT372" s="392"/>
      <c r="AU372" s="284"/>
      <c r="AV372" s="284"/>
      <c r="AW372" s="284"/>
      <c r="AX372" s="284"/>
      <c r="AY372" s="284"/>
      <c r="AZ372" s="284"/>
      <c r="BA372" s="284"/>
      <c r="BB372" s="284"/>
      <c r="BC372" s="284"/>
    </row>
    <row r="373" spans="1:55">
      <c r="A373" s="284"/>
      <c r="D373" s="284"/>
      <c r="E373" s="284"/>
      <c r="F373" s="284"/>
      <c r="G373" s="284"/>
      <c r="H373" s="284"/>
      <c r="J373" s="392"/>
      <c r="K373" s="392"/>
      <c r="L373" s="284"/>
      <c r="M373" s="392"/>
      <c r="N373" s="284"/>
      <c r="O373" s="284"/>
      <c r="P373" s="284"/>
      <c r="Q373" s="284"/>
      <c r="T373" s="284"/>
      <c r="U373" s="284"/>
      <c r="V373" s="392"/>
      <c r="W373" s="284"/>
      <c r="X373" s="284"/>
      <c r="Y373" s="284"/>
      <c r="Z373" s="284"/>
      <c r="AA373" s="392"/>
      <c r="AB373" s="284"/>
      <c r="AC373" s="392"/>
      <c r="AD373" s="284"/>
      <c r="AE373" s="284"/>
      <c r="AF373" s="392"/>
      <c r="AG373" s="284"/>
      <c r="AH373" s="392"/>
      <c r="AI373" s="392"/>
      <c r="AJ373" s="284"/>
      <c r="AK373" s="284"/>
      <c r="AL373" s="284"/>
      <c r="AM373" s="284"/>
      <c r="AN373" s="392"/>
      <c r="AO373" s="284"/>
      <c r="AP373" s="392"/>
      <c r="AQ373" s="392"/>
      <c r="AR373" s="392"/>
      <c r="AS373" s="392"/>
      <c r="AT373" s="392"/>
      <c r="AU373" s="392"/>
      <c r="AV373" s="392"/>
      <c r="AW373" s="392"/>
      <c r="AX373" s="392"/>
      <c r="AY373" s="392"/>
      <c r="AZ373" s="392"/>
      <c r="BA373" s="392"/>
      <c r="BB373" s="392"/>
      <c r="BC373" s="392"/>
    </row>
    <row r="374" spans="1:55">
      <c r="B374" s="284"/>
      <c r="D374" s="284"/>
      <c r="E374" s="284"/>
      <c r="F374" s="284"/>
      <c r="G374" s="284"/>
      <c r="H374" s="284"/>
      <c r="J374" s="284"/>
      <c r="K374" s="284"/>
      <c r="L374" s="392"/>
      <c r="M374" s="392"/>
      <c r="N374" s="284"/>
      <c r="O374" s="284"/>
      <c r="P374" s="392"/>
      <c r="Q374" s="392"/>
      <c r="R374" s="284"/>
      <c r="T374" s="284"/>
      <c r="U374" s="392"/>
      <c r="V374" s="392"/>
      <c r="W374" s="284"/>
      <c r="X374" s="284"/>
      <c r="Y374" s="284"/>
      <c r="Z374" s="284"/>
      <c r="AA374" s="284"/>
      <c r="AB374" s="284"/>
      <c r="AC374" s="392"/>
      <c r="AD374" s="284"/>
      <c r="AE374" s="284"/>
      <c r="AF374" s="392"/>
      <c r="AG374" s="284"/>
      <c r="AH374" s="392"/>
      <c r="AI374" s="284"/>
      <c r="AJ374" s="284"/>
      <c r="AK374" s="284"/>
      <c r="AL374" s="284"/>
      <c r="AM374" s="284"/>
      <c r="AN374" s="284"/>
      <c r="AO374" s="284"/>
      <c r="AP374" s="392"/>
      <c r="AQ374" s="392"/>
      <c r="AR374" s="284"/>
      <c r="AS374" s="284"/>
      <c r="AT374" s="392"/>
      <c r="AU374" s="284"/>
      <c r="AV374" s="284"/>
      <c r="AW374" s="284"/>
      <c r="AX374" s="284"/>
      <c r="AY374" s="284"/>
      <c r="AZ374" s="284"/>
      <c r="BA374" s="284"/>
      <c r="BB374" s="284"/>
      <c r="BC374" s="284"/>
    </row>
    <row r="375" spans="1:55">
      <c r="A375" s="284"/>
      <c r="B375" s="284"/>
      <c r="D375" s="284"/>
      <c r="E375" s="284"/>
      <c r="F375" s="284"/>
      <c r="G375" s="284"/>
      <c r="H375" s="284"/>
      <c r="J375" s="284"/>
      <c r="K375" s="284"/>
      <c r="L375" s="284"/>
      <c r="M375" s="284"/>
      <c r="N375" s="284"/>
      <c r="O375" s="284"/>
      <c r="P375" s="284"/>
      <c r="Q375" s="392"/>
      <c r="T375" s="284"/>
      <c r="U375" s="284"/>
      <c r="V375" s="284"/>
      <c r="W375" s="392"/>
      <c r="X375" s="284"/>
      <c r="Y375" s="392"/>
      <c r="Z375" s="284"/>
      <c r="AA375" s="284"/>
      <c r="AB375" s="284"/>
      <c r="AC375" s="392"/>
      <c r="AD375" s="284"/>
      <c r="AE375" s="392"/>
      <c r="AF375" s="392"/>
      <c r="AG375" s="284"/>
      <c r="AH375" s="392"/>
      <c r="AI375" s="284"/>
      <c r="AJ375" s="284"/>
      <c r="AK375" s="392"/>
      <c r="AL375" s="392"/>
      <c r="AM375" s="392"/>
      <c r="AN375" s="392"/>
      <c r="AO375" s="284"/>
      <c r="AP375" s="392"/>
      <c r="AQ375" s="284"/>
      <c r="AR375" s="284"/>
      <c r="AS375" s="284"/>
      <c r="AT375" s="284"/>
      <c r="AU375" s="284"/>
      <c r="AV375" s="284"/>
      <c r="AW375" s="284"/>
      <c r="AX375" s="284"/>
      <c r="AY375" s="284"/>
      <c r="AZ375" s="284"/>
      <c r="BA375" s="284"/>
      <c r="BB375" s="284"/>
      <c r="BC375" s="284"/>
    </row>
    <row r="376" spans="1:55">
      <c r="B376" s="284"/>
      <c r="C376" s="284"/>
      <c r="D376" s="284"/>
      <c r="E376" s="284"/>
      <c r="F376" s="284"/>
      <c r="G376" s="284"/>
      <c r="H376" s="284"/>
      <c r="I376" s="284"/>
      <c r="J376" s="284"/>
      <c r="K376" s="392"/>
      <c r="L376" s="284"/>
      <c r="M376" s="284"/>
      <c r="N376" s="284"/>
      <c r="O376" s="284"/>
      <c r="P376" s="392"/>
      <c r="Q376" s="284"/>
      <c r="R376" s="284"/>
      <c r="S376" s="284"/>
      <c r="T376" s="284"/>
      <c r="U376" s="284"/>
      <c r="V376" s="392"/>
      <c r="W376" s="284"/>
      <c r="X376" s="284"/>
      <c r="Y376" s="284"/>
      <c r="Z376" s="284"/>
      <c r="AA376" s="392"/>
      <c r="AB376" s="392"/>
      <c r="AC376" s="284"/>
      <c r="AD376" s="284"/>
      <c r="AE376" s="284"/>
      <c r="AF376" s="284"/>
      <c r="AG376" s="392"/>
      <c r="AH376" s="284"/>
      <c r="AI376" s="284"/>
      <c r="AJ376" s="284"/>
      <c r="AK376" s="284"/>
      <c r="AL376" s="392"/>
      <c r="AM376" s="392"/>
      <c r="AN376" s="284"/>
      <c r="AO376" s="284"/>
      <c r="AP376" s="392"/>
      <c r="AQ376" s="284"/>
      <c r="AR376" s="284"/>
      <c r="AS376" s="284"/>
      <c r="AT376" s="392"/>
      <c r="AU376" s="284"/>
      <c r="AV376" s="284"/>
      <c r="AW376" s="284"/>
      <c r="AX376" s="284"/>
      <c r="AY376" s="284"/>
      <c r="AZ376" s="284"/>
      <c r="BA376" s="284"/>
      <c r="BB376" s="284"/>
      <c r="BC376" s="284"/>
    </row>
    <row r="377" spans="1:55">
      <c r="A377" s="284"/>
      <c r="B377" s="284"/>
      <c r="C377" s="284"/>
      <c r="D377" s="284"/>
      <c r="F377" s="392"/>
      <c r="G377" s="284"/>
      <c r="H377" s="284"/>
      <c r="I377" s="284"/>
      <c r="J377" s="284"/>
      <c r="K377" s="284"/>
      <c r="L377" s="284"/>
      <c r="M377" s="392"/>
      <c r="N377" s="284"/>
      <c r="O377" s="284"/>
      <c r="P377" s="284"/>
      <c r="Q377" s="284"/>
      <c r="R377" s="284"/>
      <c r="T377" s="284"/>
      <c r="U377" s="392"/>
      <c r="V377" s="284"/>
      <c r="W377" s="392"/>
      <c r="Y377" s="284"/>
      <c r="Z377" s="284"/>
      <c r="AA377" s="284"/>
      <c r="AB377" s="284"/>
      <c r="AC377" s="392"/>
      <c r="AD377" s="284"/>
      <c r="AE377" s="284"/>
      <c r="AF377" s="392"/>
      <c r="AG377" s="284"/>
      <c r="AH377" s="284"/>
      <c r="AI377" s="284"/>
      <c r="AJ377" s="284"/>
      <c r="AK377" s="392"/>
      <c r="AL377" s="284"/>
      <c r="AM377" s="392"/>
      <c r="AN377" s="392"/>
      <c r="AO377" s="392"/>
      <c r="AP377" s="392"/>
      <c r="AQ377" s="392"/>
      <c r="AR377" s="284"/>
      <c r="AS377" s="284"/>
      <c r="AT377" s="284"/>
      <c r="AU377" s="284"/>
      <c r="AV377" s="284"/>
      <c r="AW377" s="284"/>
      <c r="AX377" s="284"/>
      <c r="AY377" s="284"/>
      <c r="AZ377" s="284"/>
      <c r="BA377" s="284"/>
      <c r="BB377" s="284"/>
      <c r="BC377" s="284"/>
    </row>
    <row r="378" spans="1:55">
      <c r="C378" s="284"/>
      <c r="D378" s="284"/>
      <c r="E378" s="284"/>
      <c r="F378" s="284"/>
      <c r="G378" s="284"/>
      <c r="H378" s="284"/>
      <c r="J378" s="284"/>
      <c r="K378" s="392"/>
      <c r="L378" s="284"/>
      <c r="M378" s="284"/>
      <c r="N378" s="284"/>
      <c r="O378" s="284"/>
      <c r="P378" s="392"/>
      <c r="Q378" s="284"/>
      <c r="R378" s="284"/>
      <c r="T378" s="284"/>
      <c r="U378" s="284"/>
      <c r="V378" s="284"/>
      <c r="W378" s="284"/>
      <c r="X378" s="284"/>
      <c r="Y378" s="284"/>
      <c r="Z378" s="392"/>
      <c r="AA378" s="284"/>
      <c r="AB378" s="284"/>
      <c r="AC378" s="392"/>
      <c r="AD378" s="284"/>
      <c r="AE378" s="392"/>
      <c r="AF378" s="392"/>
      <c r="AG378" s="392"/>
      <c r="AH378" s="284"/>
      <c r="AI378" s="392"/>
      <c r="AJ378" s="284"/>
      <c r="AK378" s="392"/>
      <c r="AL378" s="392"/>
      <c r="AM378" s="284"/>
      <c r="AN378" s="284"/>
      <c r="AO378" s="392"/>
      <c r="AP378" s="392"/>
      <c r="AQ378" s="392"/>
      <c r="AR378" s="392"/>
      <c r="AS378" s="392"/>
      <c r="AT378" s="392"/>
      <c r="AU378" s="392"/>
      <c r="AV378" s="392"/>
      <c r="AW378" s="392"/>
      <c r="AX378" s="392"/>
      <c r="AY378" s="392"/>
      <c r="AZ378" s="392"/>
      <c r="BA378" s="392"/>
      <c r="BB378" s="392"/>
      <c r="BC378" s="392"/>
    </row>
    <row r="379" spans="1:55">
      <c r="A379" s="284"/>
      <c r="B379" s="284"/>
      <c r="D379" s="284"/>
      <c r="E379" s="284"/>
      <c r="F379" s="284"/>
      <c r="G379" s="284"/>
      <c r="H379" s="284"/>
      <c r="I379" s="284"/>
      <c r="J379" s="284"/>
      <c r="K379" s="284"/>
      <c r="L379" s="284"/>
      <c r="M379" s="284"/>
      <c r="N379" s="284"/>
      <c r="O379" s="284"/>
      <c r="P379" s="392"/>
      <c r="Q379" s="284"/>
      <c r="R379" s="284"/>
      <c r="S379" s="284"/>
      <c r="T379" s="284"/>
      <c r="U379" s="284"/>
      <c r="V379" s="284"/>
      <c r="W379" s="284"/>
      <c r="Y379" s="284"/>
      <c r="Z379" s="284"/>
      <c r="AA379" s="392"/>
      <c r="AB379" s="284"/>
      <c r="AC379" s="392"/>
      <c r="AD379" s="284"/>
      <c r="AE379" s="284"/>
      <c r="AF379" s="284"/>
      <c r="AG379" s="392"/>
      <c r="AH379" s="284"/>
      <c r="AI379" s="284"/>
      <c r="AJ379" s="284"/>
      <c r="AK379" s="392"/>
      <c r="AL379" s="284"/>
      <c r="AM379" s="392"/>
      <c r="AN379" s="284"/>
      <c r="AO379" s="392"/>
      <c r="AP379" s="392"/>
      <c r="AQ379" s="392"/>
      <c r="AR379" s="392"/>
      <c r="AS379" s="392"/>
      <c r="AT379" s="392"/>
      <c r="AU379" s="392"/>
      <c r="AV379" s="392"/>
      <c r="AW379" s="392"/>
      <c r="AX379" s="392"/>
      <c r="AY379" s="392"/>
      <c r="AZ379" s="392"/>
      <c r="BA379" s="392"/>
      <c r="BB379" s="392"/>
      <c r="BC379" s="392"/>
    </row>
    <row r="380" spans="1:55">
      <c r="D380" s="284"/>
      <c r="E380" s="284"/>
      <c r="F380" s="284"/>
      <c r="G380" s="392"/>
      <c r="H380" s="284"/>
      <c r="J380" s="284"/>
      <c r="K380" s="284"/>
      <c r="L380" s="284"/>
      <c r="M380" s="284"/>
      <c r="N380" s="392"/>
      <c r="O380" s="284"/>
      <c r="P380" s="284"/>
      <c r="Q380" s="284"/>
      <c r="R380" s="284"/>
      <c r="S380" s="284"/>
      <c r="T380" s="392"/>
      <c r="U380" s="284"/>
      <c r="V380" s="392"/>
      <c r="W380" s="392"/>
      <c r="X380" s="284"/>
      <c r="Y380" s="284"/>
      <c r="Z380" s="284"/>
      <c r="AA380" s="392"/>
      <c r="AB380" s="284"/>
      <c r="AC380" s="284"/>
      <c r="AD380" s="284"/>
      <c r="AE380" s="284"/>
      <c r="AF380" s="392"/>
      <c r="AG380" s="392"/>
      <c r="AH380" s="284"/>
      <c r="AI380" s="392"/>
      <c r="AJ380" s="284"/>
      <c r="AK380" s="284"/>
      <c r="AL380" s="392"/>
      <c r="AM380" s="284"/>
      <c r="AN380" s="284"/>
      <c r="AO380" s="284"/>
      <c r="AP380" s="284"/>
      <c r="AQ380" s="392"/>
      <c r="AR380" s="392"/>
      <c r="AS380" s="392"/>
      <c r="AT380" s="392"/>
      <c r="AU380" s="392"/>
      <c r="AV380" s="392"/>
      <c r="AW380" s="392"/>
      <c r="AX380" s="392"/>
      <c r="AY380" s="392"/>
      <c r="AZ380" s="392"/>
      <c r="BA380" s="392"/>
      <c r="BB380" s="392"/>
      <c r="BC380" s="392"/>
    </row>
    <row r="381" spans="1:55">
      <c r="B381" s="284"/>
      <c r="D381" s="284"/>
      <c r="E381" s="284"/>
      <c r="F381" s="284"/>
      <c r="G381" s="392"/>
      <c r="H381" s="284"/>
      <c r="J381" s="284"/>
      <c r="K381" s="284"/>
      <c r="L381" s="284"/>
      <c r="M381" s="392"/>
      <c r="N381" s="284"/>
      <c r="O381" s="284"/>
      <c r="P381" s="392"/>
      <c r="Q381" s="284"/>
      <c r="R381" s="284"/>
      <c r="T381" s="284"/>
      <c r="U381" s="284"/>
      <c r="V381" s="284"/>
      <c r="W381" s="392"/>
      <c r="X381" s="284"/>
      <c r="Y381" s="284"/>
      <c r="Z381" s="284"/>
      <c r="AA381" s="392"/>
      <c r="AB381" s="392"/>
      <c r="AC381" s="284"/>
      <c r="AD381" s="284"/>
      <c r="AE381" s="284"/>
      <c r="AF381" s="392"/>
      <c r="AG381" s="284"/>
      <c r="AH381" s="284"/>
      <c r="AI381" s="392"/>
      <c r="AJ381" s="284"/>
      <c r="AK381" s="284"/>
      <c r="AL381" s="284"/>
      <c r="AM381" s="284"/>
      <c r="AN381" s="392"/>
      <c r="AO381" s="392"/>
      <c r="AP381" s="392"/>
      <c r="AQ381" s="392"/>
      <c r="AR381" s="284"/>
      <c r="AS381" s="284"/>
      <c r="AT381" s="284"/>
      <c r="AU381" s="284"/>
      <c r="AV381" s="284"/>
      <c r="AW381" s="284"/>
      <c r="AX381" s="284"/>
      <c r="AY381" s="284"/>
      <c r="AZ381" s="284"/>
      <c r="BA381" s="284"/>
      <c r="BB381" s="284"/>
      <c r="BC381" s="284"/>
    </row>
    <row r="382" spans="1:55">
      <c r="A382" s="284"/>
      <c r="B382" s="390"/>
      <c r="D382" s="284"/>
      <c r="E382" s="284"/>
      <c r="F382" s="284"/>
      <c r="G382" s="284"/>
      <c r="H382" s="284"/>
      <c r="J382" s="284"/>
      <c r="K382" s="284"/>
      <c r="L382" s="284"/>
      <c r="M382" s="284"/>
      <c r="N382" s="284"/>
      <c r="O382" s="284"/>
      <c r="P382" s="284"/>
      <c r="Q382" s="284"/>
      <c r="R382" s="284"/>
      <c r="S382" s="284"/>
      <c r="T382" s="392"/>
      <c r="U382" s="284"/>
      <c r="V382" s="284"/>
      <c r="W382" s="284"/>
      <c r="Y382" s="284"/>
      <c r="Z382" s="284"/>
      <c r="AA382" s="392"/>
      <c r="AB382" s="284"/>
      <c r="AC382" s="284"/>
      <c r="AD382" s="284"/>
      <c r="AE382" s="284"/>
      <c r="AF382" s="392"/>
      <c r="AG382" s="284"/>
      <c r="AH382" s="284"/>
      <c r="AI382" s="392"/>
      <c r="AK382" s="392"/>
      <c r="AL382" s="284"/>
      <c r="AM382" s="392"/>
      <c r="AN382" s="284"/>
      <c r="AO382" s="284"/>
      <c r="AP382" s="392"/>
      <c r="AQ382" s="392"/>
      <c r="AR382" s="392"/>
      <c r="AS382" s="392"/>
      <c r="AT382" s="392"/>
      <c r="AU382" s="392"/>
      <c r="AV382" s="392"/>
      <c r="AW382" s="392"/>
      <c r="AX382" s="392"/>
      <c r="AY382" s="392"/>
      <c r="AZ382" s="392"/>
      <c r="BA382" s="392"/>
      <c r="BB382" s="392"/>
      <c r="BC382" s="392"/>
    </row>
    <row r="383" spans="1:55">
      <c r="A383" s="284"/>
      <c r="B383" s="284"/>
      <c r="D383" s="284"/>
      <c r="E383" s="284"/>
      <c r="F383" s="284"/>
      <c r="G383" s="284"/>
      <c r="J383" s="284"/>
      <c r="K383" s="284"/>
      <c r="L383" s="392"/>
      <c r="M383" s="392"/>
      <c r="N383" s="392"/>
      <c r="O383" s="284"/>
      <c r="P383" s="284"/>
      <c r="Q383" s="284"/>
      <c r="R383" s="284"/>
      <c r="T383" s="284"/>
      <c r="U383" s="284"/>
      <c r="V383" s="284"/>
      <c r="W383" s="284"/>
      <c r="X383" s="284"/>
      <c r="Y383" s="284"/>
      <c r="Z383" s="284"/>
      <c r="AA383" s="284"/>
      <c r="AB383" s="284"/>
      <c r="AC383" s="392"/>
      <c r="AD383" s="284"/>
      <c r="AE383" s="284"/>
      <c r="AF383" s="284"/>
      <c r="AG383" s="392"/>
      <c r="AH383" s="284"/>
      <c r="AI383" s="392"/>
      <c r="AJ383" s="284"/>
      <c r="AK383" s="284"/>
      <c r="AL383" s="284"/>
      <c r="AM383" s="392"/>
      <c r="AN383" s="284"/>
      <c r="AO383" s="392"/>
      <c r="AP383" s="392"/>
      <c r="AQ383" s="392"/>
      <c r="AR383" s="392"/>
      <c r="AS383" s="392"/>
      <c r="AT383" s="392"/>
      <c r="AU383" s="392"/>
      <c r="AV383" s="392"/>
      <c r="AW383" s="392"/>
      <c r="AX383" s="392"/>
      <c r="AY383" s="392"/>
      <c r="AZ383" s="392"/>
      <c r="BA383" s="392"/>
      <c r="BB383" s="392"/>
      <c r="BC383" s="392"/>
    </row>
    <row r="384" spans="1:55">
      <c r="B384" s="284"/>
      <c r="D384" s="284"/>
      <c r="E384" s="284"/>
      <c r="F384" s="284"/>
      <c r="G384" s="284"/>
      <c r="H384" s="284"/>
      <c r="J384" s="284"/>
      <c r="K384" s="284"/>
      <c r="L384" s="284"/>
      <c r="M384" s="284"/>
      <c r="N384" s="284"/>
      <c r="O384" s="284"/>
      <c r="P384" s="392"/>
      <c r="Q384" s="284"/>
      <c r="R384" s="284"/>
      <c r="T384" s="284"/>
      <c r="U384" s="284"/>
      <c r="V384" s="284"/>
      <c r="W384" s="284"/>
      <c r="X384" s="284"/>
      <c r="Y384" s="284"/>
      <c r="Z384" s="284"/>
      <c r="AA384" s="284"/>
      <c r="AB384" s="284"/>
      <c r="AC384" s="392"/>
      <c r="AD384" s="392"/>
      <c r="AE384" s="284"/>
      <c r="AF384" s="284"/>
      <c r="AG384" s="284"/>
      <c r="AH384" s="284"/>
      <c r="AI384" s="392"/>
      <c r="AJ384" s="284"/>
      <c r="AK384" s="284"/>
      <c r="AL384" s="284"/>
      <c r="AM384" s="393"/>
      <c r="AN384" s="392"/>
      <c r="AO384" s="284"/>
      <c r="AP384" s="284"/>
      <c r="AQ384" s="392"/>
      <c r="AR384" s="392"/>
      <c r="AS384" s="392"/>
      <c r="AT384" s="392"/>
      <c r="AU384" s="392"/>
      <c r="AV384" s="392"/>
      <c r="AW384" s="392"/>
      <c r="AX384" s="392"/>
      <c r="AY384" s="392"/>
      <c r="AZ384" s="392"/>
      <c r="BA384" s="392"/>
      <c r="BB384" s="392"/>
      <c r="BC384" s="392"/>
    </row>
    <row r="385" spans="1:55">
      <c r="C385" s="284"/>
      <c r="D385" s="284"/>
      <c r="E385" s="284"/>
      <c r="F385" s="284"/>
      <c r="G385" s="284"/>
      <c r="H385" s="284"/>
      <c r="J385" s="284"/>
      <c r="K385" s="284"/>
      <c r="L385" s="284"/>
      <c r="M385" s="392"/>
      <c r="N385" s="284"/>
      <c r="O385" s="284"/>
      <c r="P385" s="284"/>
      <c r="Q385" s="284"/>
      <c r="R385" s="284"/>
      <c r="T385" s="392"/>
      <c r="U385" s="392"/>
      <c r="V385" s="392"/>
      <c r="W385" s="284"/>
      <c r="X385" s="284"/>
      <c r="Y385" s="284"/>
      <c r="Z385" s="392"/>
      <c r="AA385" s="284"/>
      <c r="AB385" s="284"/>
      <c r="AC385" s="284"/>
      <c r="AD385" s="284"/>
      <c r="AE385" s="284"/>
      <c r="AF385" s="284"/>
      <c r="AG385" s="392"/>
      <c r="AH385" s="284"/>
      <c r="AI385" s="284"/>
      <c r="AJ385" s="284"/>
      <c r="AK385" s="392"/>
      <c r="AL385" s="392"/>
      <c r="AM385" s="284"/>
      <c r="AN385" s="284"/>
      <c r="AO385" s="392"/>
      <c r="AP385" s="392"/>
      <c r="AQ385" s="392"/>
      <c r="AR385" s="284"/>
      <c r="AS385" s="284"/>
      <c r="AT385" s="392"/>
      <c r="AU385" s="284"/>
      <c r="AV385" s="284"/>
      <c r="AW385" s="284"/>
      <c r="AX385" s="284"/>
      <c r="AY385" s="284"/>
      <c r="AZ385" s="284"/>
      <c r="BA385" s="284"/>
      <c r="BB385" s="284"/>
      <c r="BC385" s="284"/>
    </row>
    <row r="386" spans="1:55">
      <c r="B386" s="284"/>
      <c r="E386" s="284"/>
      <c r="F386" s="284"/>
      <c r="G386" s="284"/>
      <c r="H386" s="284"/>
      <c r="J386" s="284"/>
      <c r="K386" s="392"/>
      <c r="L386" s="284"/>
      <c r="M386" s="284"/>
      <c r="N386" s="392"/>
      <c r="O386" s="284"/>
      <c r="P386" s="284"/>
      <c r="Q386" s="284"/>
      <c r="R386" s="284"/>
      <c r="S386" s="284"/>
      <c r="T386" s="284"/>
      <c r="U386" s="284"/>
      <c r="V386" s="284"/>
      <c r="W386" s="284"/>
      <c r="X386" s="284"/>
      <c r="Y386" s="392"/>
      <c r="Z386" s="393"/>
      <c r="AA386" s="284"/>
      <c r="AB386" s="284"/>
      <c r="AC386" s="392"/>
      <c r="AD386" s="284"/>
      <c r="AE386" s="284"/>
      <c r="AF386" s="284"/>
      <c r="AG386" s="392"/>
      <c r="AH386" s="284"/>
      <c r="AI386" s="392"/>
      <c r="AJ386" s="284"/>
      <c r="AK386" s="392"/>
      <c r="AL386" s="284"/>
      <c r="AM386" s="284"/>
      <c r="AN386" s="392"/>
      <c r="AO386" s="284"/>
      <c r="AP386" s="392"/>
      <c r="AQ386" s="392"/>
      <c r="AR386" s="392"/>
      <c r="AS386" s="392"/>
      <c r="AT386" s="392"/>
      <c r="AU386" s="392"/>
      <c r="AV386" s="392"/>
      <c r="AW386" s="392"/>
      <c r="AX386" s="392"/>
      <c r="AY386" s="392"/>
      <c r="AZ386" s="392"/>
      <c r="BA386" s="392"/>
      <c r="BB386" s="392"/>
      <c r="BC386" s="392"/>
    </row>
    <row r="387" spans="1:55">
      <c r="A387" s="284"/>
      <c r="B387" s="284"/>
      <c r="C387" s="284"/>
      <c r="D387" s="284"/>
      <c r="E387" s="284"/>
      <c r="F387" s="284"/>
      <c r="G387" s="284"/>
      <c r="H387" s="392"/>
      <c r="J387" s="284"/>
      <c r="K387" s="284"/>
      <c r="L387" s="284"/>
      <c r="M387" s="392"/>
      <c r="N387" s="284"/>
      <c r="O387" s="284"/>
      <c r="P387" s="392"/>
      <c r="Q387" s="284"/>
      <c r="R387" s="392"/>
      <c r="S387" s="284"/>
      <c r="T387" s="284"/>
      <c r="U387" s="284"/>
      <c r="V387" s="392"/>
      <c r="W387" s="392"/>
      <c r="X387" s="284"/>
      <c r="Y387" s="392"/>
      <c r="Z387" s="284"/>
      <c r="AA387" s="284"/>
      <c r="AB387" s="392"/>
      <c r="AC387" s="284"/>
      <c r="AD387" s="284"/>
      <c r="AE387" s="392"/>
      <c r="AF387" s="392"/>
      <c r="AG387" s="392"/>
      <c r="AH387" s="284"/>
      <c r="AI387" s="392"/>
      <c r="AJ387" s="284"/>
      <c r="AK387" s="284"/>
      <c r="AL387" s="392"/>
      <c r="AM387" s="284"/>
      <c r="AN387" s="392"/>
      <c r="AO387" s="284"/>
      <c r="AP387" s="392"/>
      <c r="AQ387" s="392"/>
      <c r="AR387" s="284"/>
      <c r="AS387" s="284"/>
      <c r="AT387" s="284"/>
      <c r="AU387" s="284"/>
      <c r="AV387" s="284"/>
      <c r="AW387" s="284"/>
      <c r="AX387" s="284"/>
      <c r="AY387" s="284"/>
      <c r="AZ387" s="284"/>
      <c r="BA387" s="284"/>
      <c r="BB387" s="284"/>
      <c r="BC387" s="284"/>
    </row>
    <row r="388" spans="1:55">
      <c r="A388" s="284"/>
      <c r="B388" s="284"/>
      <c r="C388" s="284"/>
      <c r="D388" s="284"/>
      <c r="E388" s="284"/>
      <c r="G388" s="284"/>
      <c r="H388" s="284"/>
      <c r="J388" s="284"/>
      <c r="K388" s="284"/>
      <c r="L388" s="284"/>
      <c r="M388" s="392"/>
      <c r="N388" s="392"/>
      <c r="O388" s="284"/>
      <c r="P388" s="284"/>
      <c r="Q388" s="284"/>
      <c r="R388" s="284"/>
      <c r="T388" s="284"/>
      <c r="U388" s="284"/>
      <c r="V388" s="284"/>
      <c r="W388" s="392"/>
      <c r="Y388" s="392"/>
      <c r="Z388" s="284"/>
      <c r="AA388" s="392"/>
      <c r="AB388" s="284"/>
      <c r="AC388" s="392"/>
      <c r="AD388" s="284"/>
      <c r="AE388" s="392"/>
      <c r="AF388" s="284"/>
      <c r="AG388" s="392"/>
      <c r="AH388" s="284"/>
      <c r="AI388" s="284"/>
      <c r="AK388" s="284"/>
      <c r="AL388" s="284"/>
      <c r="AM388" s="392"/>
      <c r="AN388" s="284"/>
      <c r="AO388" s="284"/>
      <c r="AP388" s="284"/>
      <c r="AQ388" s="392"/>
      <c r="AR388" s="284"/>
      <c r="AS388" s="284"/>
      <c r="AT388" s="284"/>
      <c r="AU388" s="284"/>
      <c r="AV388" s="284"/>
      <c r="AW388" s="284"/>
      <c r="AX388" s="284"/>
      <c r="AY388" s="284"/>
      <c r="AZ388" s="284"/>
      <c r="BA388" s="284"/>
      <c r="BB388" s="284"/>
      <c r="BC388" s="284"/>
    </row>
    <row r="389" spans="1:55">
      <c r="D389" s="284"/>
      <c r="F389" s="284"/>
      <c r="G389" s="284"/>
      <c r="H389" s="284"/>
      <c r="I389" s="284"/>
      <c r="J389" s="392"/>
      <c r="K389" s="284"/>
      <c r="L389" s="284"/>
      <c r="M389" s="284"/>
      <c r="N389" s="284"/>
      <c r="O389" s="284"/>
      <c r="P389" s="284"/>
      <c r="Q389" s="284"/>
      <c r="R389" s="284"/>
      <c r="T389" s="284"/>
      <c r="U389" s="284"/>
      <c r="V389" s="284"/>
      <c r="W389" s="284"/>
      <c r="X389" s="284"/>
      <c r="Y389" s="284"/>
      <c r="Z389" s="284"/>
      <c r="AA389" s="284"/>
      <c r="AB389" s="392"/>
      <c r="AC389" s="284"/>
      <c r="AD389" s="392"/>
      <c r="AE389" s="284"/>
      <c r="AF389" s="392"/>
      <c r="AG389" s="392"/>
      <c r="AH389" s="284"/>
      <c r="AI389" s="284"/>
      <c r="AJ389" s="284"/>
      <c r="AK389" s="392"/>
      <c r="AL389" s="392"/>
      <c r="AM389" s="284"/>
      <c r="AN389" s="284"/>
      <c r="AO389" s="284"/>
      <c r="AP389" s="392"/>
      <c r="AQ389" s="392"/>
      <c r="AR389" s="392"/>
      <c r="AS389" s="392"/>
      <c r="AT389" s="392"/>
      <c r="AU389" s="392"/>
      <c r="AV389" s="392"/>
      <c r="AW389" s="392"/>
      <c r="AX389" s="392"/>
      <c r="AY389" s="392"/>
      <c r="AZ389" s="392"/>
      <c r="BA389" s="392"/>
      <c r="BB389" s="392"/>
      <c r="BC389" s="392"/>
    </row>
    <row r="390" spans="1:55">
      <c r="C390" s="284"/>
      <c r="D390" s="392"/>
      <c r="E390" s="284"/>
      <c r="G390" s="284"/>
      <c r="H390" s="284"/>
      <c r="J390" s="284"/>
      <c r="K390" s="284"/>
      <c r="L390" s="284"/>
      <c r="M390" s="392"/>
      <c r="N390" s="284"/>
      <c r="O390" s="284"/>
      <c r="P390" s="392"/>
      <c r="Q390" s="284"/>
      <c r="R390" s="284"/>
      <c r="T390" s="392"/>
      <c r="U390" s="284"/>
      <c r="V390" s="392"/>
      <c r="W390" s="284"/>
      <c r="X390" s="284"/>
      <c r="Y390" s="284"/>
      <c r="Z390" s="284"/>
      <c r="AA390" s="284"/>
      <c r="AB390" s="284"/>
      <c r="AC390" s="392"/>
      <c r="AD390" s="284"/>
      <c r="AE390" s="284"/>
      <c r="AF390" s="284"/>
      <c r="AG390" s="392"/>
      <c r="AH390" s="392"/>
      <c r="AI390" s="284"/>
      <c r="AJ390" s="284"/>
      <c r="AK390" s="392"/>
      <c r="AL390" s="392"/>
      <c r="AM390" s="284"/>
      <c r="AN390" s="284"/>
      <c r="AO390" s="284"/>
      <c r="AP390" s="284"/>
      <c r="AQ390" s="392"/>
      <c r="AR390" s="284"/>
      <c r="AS390" s="284"/>
      <c r="AT390" s="284"/>
      <c r="AU390" s="284"/>
      <c r="AV390" s="284"/>
      <c r="AW390" s="284"/>
      <c r="AX390" s="284"/>
      <c r="AY390" s="284"/>
      <c r="AZ390" s="284"/>
      <c r="BA390" s="284"/>
      <c r="BB390" s="284"/>
      <c r="BC390" s="284"/>
    </row>
    <row r="391" spans="1:55">
      <c r="B391" s="284"/>
      <c r="D391" s="284"/>
      <c r="F391" s="284"/>
      <c r="G391" s="392"/>
      <c r="H391" s="284"/>
      <c r="J391" s="284"/>
      <c r="K391" s="392"/>
      <c r="L391" s="284"/>
      <c r="M391" s="392"/>
      <c r="N391" s="392"/>
      <c r="O391" s="392"/>
      <c r="P391" s="284"/>
      <c r="Q391" s="284"/>
      <c r="R391" s="284"/>
      <c r="T391" s="392"/>
      <c r="U391" s="392"/>
      <c r="V391" s="284"/>
      <c r="W391" s="392"/>
      <c r="X391" s="284"/>
      <c r="Y391" s="392"/>
      <c r="Z391" s="284"/>
      <c r="AA391" s="392"/>
      <c r="AB391" s="284"/>
      <c r="AC391" s="284"/>
      <c r="AD391" s="284"/>
      <c r="AE391" s="284"/>
      <c r="AF391" s="284"/>
      <c r="AG391" s="393"/>
      <c r="AH391" s="284"/>
      <c r="AI391" s="392"/>
      <c r="AJ391" s="284"/>
      <c r="AK391" s="392"/>
      <c r="AL391" s="392"/>
      <c r="AM391" s="284"/>
      <c r="AN391" s="284"/>
      <c r="AO391" s="392"/>
      <c r="AP391" s="284"/>
      <c r="AQ391" s="284"/>
      <c r="AR391" s="284"/>
      <c r="AS391" s="284"/>
      <c r="AT391" s="284"/>
      <c r="AU391" s="284"/>
      <c r="AV391" s="284"/>
      <c r="AW391" s="284"/>
      <c r="AX391" s="284"/>
      <c r="AY391" s="284"/>
      <c r="AZ391" s="284"/>
      <c r="BA391" s="284"/>
      <c r="BB391" s="284"/>
      <c r="BC391" s="284"/>
    </row>
    <row r="392" spans="1:55">
      <c r="A392" s="284"/>
      <c r="B392" s="284"/>
      <c r="C392" s="284"/>
      <c r="D392" s="284"/>
      <c r="E392" s="284"/>
      <c r="F392" s="284"/>
      <c r="G392" s="284"/>
      <c r="H392" s="284"/>
      <c r="J392" s="284"/>
      <c r="K392" s="392"/>
      <c r="L392" s="284"/>
      <c r="M392" s="392"/>
      <c r="N392" s="392"/>
      <c r="O392" s="284"/>
      <c r="P392" s="392"/>
      <c r="Q392" s="284"/>
      <c r="R392" s="284"/>
      <c r="T392" s="392"/>
      <c r="U392" s="284"/>
      <c r="V392" s="284"/>
      <c r="W392" s="392"/>
      <c r="X392" s="284"/>
      <c r="Y392" s="284"/>
      <c r="Z392" s="284"/>
      <c r="AA392" s="392"/>
      <c r="AB392" s="392"/>
      <c r="AC392" s="392"/>
      <c r="AD392" s="284"/>
      <c r="AE392" s="284"/>
      <c r="AF392" s="392"/>
      <c r="AG392" s="392"/>
      <c r="AH392" s="284"/>
      <c r="AI392" s="392"/>
      <c r="AJ392" s="284"/>
      <c r="AK392" s="392"/>
      <c r="AL392" s="284"/>
      <c r="AM392" s="392"/>
      <c r="AN392" s="392"/>
      <c r="AO392" s="284"/>
      <c r="AP392" s="392"/>
      <c r="AQ392" s="392"/>
      <c r="AR392" s="284"/>
      <c r="AS392" s="284"/>
      <c r="AT392" s="284"/>
      <c r="AU392" s="284"/>
      <c r="AV392" s="284"/>
      <c r="AW392" s="284"/>
      <c r="AX392" s="284"/>
      <c r="AY392" s="284"/>
      <c r="AZ392" s="284"/>
      <c r="BA392" s="284"/>
      <c r="BB392" s="284"/>
      <c r="BC392" s="284"/>
    </row>
    <row r="393" spans="1:55">
      <c r="A393" s="284"/>
      <c r="D393" s="284"/>
      <c r="G393" s="392"/>
      <c r="H393" s="284"/>
      <c r="J393" s="392"/>
      <c r="K393" s="392"/>
      <c r="L393" s="284"/>
      <c r="M393" s="284"/>
      <c r="N393" s="284"/>
      <c r="O393" s="284"/>
      <c r="P393" s="284"/>
      <c r="Q393" s="284"/>
      <c r="R393" s="284"/>
      <c r="S393" s="284"/>
      <c r="T393" s="284"/>
      <c r="U393" s="392"/>
      <c r="V393" s="392"/>
      <c r="W393" s="284"/>
      <c r="X393" s="284"/>
      <c r="Y393" s="284"/>
      <c r="Z393" s="284"/>
      <c r="AA393" s="392"/>
      <c r="AB393" s="392"/>
      <c r="AC393" s="284"/>
      <c r="AD393" s="284"/>
      <c r="AE393" s="284"/>
      <c r="AF393" s="392"/>
      <c r="AG393" s="284"/>
      <c r="AH393" s="392"/>
      <c r="AI393" s="392"/>
      <c r="AJ393" s="284"/>
      <c r="AK393" s="284"/>
      <c r="AL393" s="392"/>
      <c r="AM393" s="284"/>
      <c r="AN393" s="392"/>
      <c r="AO393" s="284"/>
      <c r="AP393" s="392"/>
      <c r="AQ393" s="392"/>
      <c r="AR393" s="392"/>
      <c r="AS393" s="392"/>
      <c r="AT393" s="392"/>
      <c r="AU393" s="392"/>
      <c r="AV393" s="392"/>
      <c r="AW393" s="392"/>
      <c r="AX393" s="392"/>
      <c r="AY393" s="392"/>
      <c r="AZ393" s="392"/>
      <c r="BA393" s="392"/>
      <c r="BB393" s="392"/>
      <c r="BC393" s="392"/>
    </row>
    <row r="394" spans="1:55">
      <c r="B394" s="284"/>
      <c r="C394" s="284"/>
      <c r="D394" s="284"/>
      <c r="E394" s="284"/>
      <c r="F394" s="284"/>
      <c r="G394" s="284"/>
      <c r="H394" s="284"/>
      <c r="J394" s="284"/>
      <c r="K394" s="392"/>
      <c r="L394" s="284"/>
      <c r="M394" s="392"/>
      <c r="N394" s="284"/>
      <c r="O394" s="284"/>
      <c r="P394" s="392"/>
      <c r="Q394" s="284"/>
      <c r="R394" s="284"/>
      <c r="T394" s="392"/>
      <c r="U394" s="284"/>
      <c r="V394" s="284"/>
      <c r="W394" s="392"/>
      <c r="X394" s="284"/>
      <c r="Y394" s="284"/>
      <c r="Z394" s="284"/>
      <c r="AA394" s="284"/>
      <c r="AB394" s="392"/>
      <c r="AC394" s="392"/>
      <c r="AD394" s="284"/>
      <c r="AE394" s="392"/>
      <c r="AF394" s="392"/>
      <c r="AG394" s="392"/>
      <c r="AH394" s="284"/>
      <c r="AI394" s="284"/>
      <c r="AJ394" s="284"/>
      <c r="AK394" s="284"/>
      <c r="AL394" s="284"/>
      <c r="AM394" s="392"/>
      <c r="AN394" s="284"/>
      <c r="AO394" s="284"/>
      <c r="AP394" s="392"/>
      <c r="AQ394" s="392"/>
      <c r="AR394" s="392"/>
      <c r="AS394" s="392"/>
      <c r="AT394" s="392"/>
      <c r="AU394" s="392"/>
      <c r="AV394" s="392"/>
      <c r="AW394" s="392"/>
      <c r="AX394" s="392"/>
      <c r="AY394" s="392"/>
      <c r="AZ394" s="392"/>
      <c r="BA394" s="392"/>
      <c r="BB394" s="392"/>
      <c r="BC394" s="392"/>
    </row>
    <row r="395" spans="1:55">
      <c r="A395" s="284"/>
      <c r="B395" s="284"/>
      <c r="C395" s="284"/>
      <c r="E395" s="284"/>
      <c r="F395" s="284"/>
      <c r="G395" s="284"/>
      <c r="H395" s="392"/>
      <c r="J395" s="284"/>
      <c r="K395" s="284"/>
      <c r="L395" s="392"/>
      <c r="M395" s="393"/>
      <c r="N395" s="284"/>
      <c r="O395" s="392"/>
      <c r="P395" s="284"/>
      <c r="Q395" s="284"/>
      <c r="R395" s="284"/>
      <c r="S395" s="284"/>
      <c r="T395" s="392"/>
      <c r="U395" s="392"/>
      <c r="V395" s="284"/>
      <c r="W395" s="392"/>
      <c r="X395" s="284"/>
      <c r="Y395" s="284"/>
      <c r="Z395" s="392"/>
      <c r="AA395" s="392"/>
      <c r="AB395" s="284"/>
      <c r="AC395" s="392"/>
      <c r="AD395" s="284"/>
      <c r="AE395" s="284"/>
      <c r="AF395" s="392"/>
      <c r="AG395" s="392"/>
      <c r="AH395" s="284"/>
      <c r="AI395" s="284"/>
      <c r="AJ395" s="284"/>
      <c r="AK395" s="392"/>
      <c r="AL395" s="392"/>
      <c r="AM395" s="284"/>
      <c r="AN395" s="284"/>
      <c r="AO395" s="284"/>
      <c r="AP395" s="284"/>
      <c r="AQ395" s="392"/>
      <c r="AR395" s="284"/>
      <c r="AS395" s="284"/>
      <c r="AT395" s="284"/>
      <c r="AU395" s="284"/>
      <c r="AV395" s="284"/>
      <c r="AW395" s="284"/>
      <c r="AX395" s="284"/>
      <c r="AY395" s="284"/>
      <c r="AZ395" s="284"/>
      <c r="BA395" s="284"/>
      <c r="BB395" s="284"/>
      <c r="BC395" s="284"/>
    </row>
    <row r="396" spans="1:55">
      <c r="D396" s="392"/>
      <c r="E396" s="284"/>
      <c r="F396" s="284"/>
      <c r="G396" s="284"/>
      <c r="H396" s="284"/>
      <c r="J396" s="284"/>
      <c r="K396" s="284"/>
      <c r="L396" s="284"/>
      <c r="M396" s="284"/>
      <c r="N396" s="284"/>
      <c r="O396" s="284"/>
      <c r="P396" s="284"/>
      <c r="Q396" s="392"/>
      <c r="R396" s="392"/>
      <c r="S396" s="284"/>
      <c r="T396" s="284"/>
      <c r="U396" s="392"/>
      <c r="V396" s="392"/>
      <c r="W396" s="284"/>
      <c r="X396" s="284"/>
      <c r="Y396" s="284"/>
      <c r="Z396" s="392"/>
      <c r="AA396" s="284"/>
      <c r="AB396" s="284"/>
      <c r="AC396" s="284"/>
      <c r="AD396" s="284"/>
      <c r="AE396" s="284"/>
      <c r="AF396" s="284"/>
      <c r="AG396" s="392"/>
      <c r="AH396" s="393"/>
      <c r="AI396" s="392"/>
      <c r="AJ396" s="284"/>
      <c r="AK396" s="284"/>
      <c r="AL396" s="284"/>
      <c r="AM396" s="284"/>
      <c r="AN396" s="284"/>
      <c r="AO396" s="284"/>
      <c r="AP396" s="392"/>
      <c r="AQ396" s="284"/>
      <c r="AR396" s="284"/>
      <c r="AS396" s="284"/>
      <c r="AT396" s="284"/>
      <c r="AU396" s="284"/>
      <c r="AV396" s="284"/>
      <c r="AW396" s="284"/>
      <c r="AX396" s="284"/>
      <c r="AY396" s="284"/>
      <c r="AZ396" s="284"/>
      <c r="BA396" s="284"/>
      <c r="BB396" s="284"/>
      <c r="BC396" s="284"/>
    </row>
    <row r="397" spans="1:55">
      <c r="B397" s="284"/>
      <c r="C397" s="284"/>
      <c r="D397" s="284"/>
      <c r="E397" s="284"/>
      <c r="F397" s="284"/>
      <c r="G397" s="284"/>
      <c r="H397" s="284"/>
      <c r="I397" s="284"/>
      <c r="J397" s="284"/>
      <c r="K397" s="392"/>
      <c r="L397" s="284"/>
      <c r="M397" s="284"/>
      <c r="N397" s="392"/>
      <c r="O397" s="284"/>
      <c r="P397" s="284"/>
      <c r="Q397" s="284"/>
      <c r="R397" s="284"/>
      <c r="S397" s="284"/>
      <c r="T397" s="284"/>
      <c r="U397" s="284"/>
      <c r="V397" s="284"/>
      <c r="W397" s="284"/>
      <c r="X397" s="284"/>
      <c r="Y397" s="284"/>
      <c r="Z397" s="284"/>
      <c r="AA397" s="392"/>
      <c r="AB397" s="284"/>
      <c r="AC397" s="392"/>
      <c r="AD397" s="284"/>
      <c r="AE397" s="392"/>
      <c r="AF397" s="392"/>
      <c r="AG397" s="392"/>
      <c r="AH397" s="284"/>
      <c r="AI397" s="392"/>
      <c r="AJ397" s="284"/>
      <c r="AK397" s="284"/>
      <c r="AL397" s="284"/>
      <c r="AM397" s="284"/>
      <c r="AN397" s="284"/>
      <c r="AO397" s="284"/>
      <c r="AP397" s="284"/>
      <c r="AQ397" s="392"/>
      <c r="AR397" s="284"/>
      <c r="AS397" s="284"/>
      <c r="AT397" s="392"/>
      <c r="AU397" s="284"/>
      <c r="AV397" s="284"/>
      <c r="AW397" s="284"/>
      <c r="AX397" s="284"/>
      <c r="AY397" s="284"/>
      <c r="AZ397" s="284"/>
      <c r="BA397" s="284"/>
      <c r="BB397" s="284"/>
      <c r="BC397" s="284"/>
    </row>
    <row r="398" spans="1:55">
      <c r="B398" s="284"/>
      <c r="C398" s="284"/>
      <c r="D398" s="284"/>
      <c r="E398" s="284"/>
      <c r="F398" s="284"/>
      <c r="G398" s="284"/>
      <c r="H398" s="284"/>
      <c r="I398" s="284"/>
      <c r="J398" s="284"/>
      <c r="K398" s="392"/>
      <c r="L398" s="284"/>
      <c r="M398" s="392"/>
      <c r="N398" s="284"/>
      <c r="O398" s="284"/>
      <c r="P398" s="392"/>
      <c r="Q398" s="284"/>
      <c r="R398" s="284"/>
      <c r="T398" s="392"/>
      <c r="U398" s="392"/>
      <c r="V398" s="284"/>
      <c r="W398" s="284"/>
      <c r="Y398" s="284"/>
      <c r="Z398" s="284"/>
      <c r="AA398" s="284"/>
      <c r="AB398" s="392"/>
      <c r="AC398" s="284"/>
      <c r="AD398" s="284"/>
      <c r="AE398" s="284"/>
      <c r="AF398" s="392"/>
      <c r="AG398" s="392"/>
      <c r="AH398" s="284"/>
      <c r="AI398" s="284"/>
      <c r="AK398" s="284"/>
      <c r="AL398" s="392"/>
      <c r="AM398" s="284"/>
      <c r="AN398" s="392"/>
      <c r="AO398" s="284"/>
      <c r="AP398" s="284"/>
      <c r="AQ398" s="392"/>
      <c r="AR398" s="392"/>
      <c r="AS398" s="392"/>
      <c r="AT398" s="392"/>
      <c r="AU398" s="392"/>
      <c r="AV398" s="392"/>
      <c r="AW398" s="392"/>
      <c r="AX398" s="392"/>
      <c r="AY398" s="392"/>
      <c r="AZ398" s="392"/>
      <c r="BA398" s="392"/>
      <c r="BB398" s="392"/>
      <c r="BC398" s="392"/>
    </row>
    <row r="399" spans="1:55">
      <c r="A399" s="284"/>
      <c r="B399" s="284"/>
      <c r="C399" s="284"/>
      <c r="D399" s="284"/>
      <c r="E399" s="284"/>
      <c r="F399" s="284"/>
      <c r="G399" s="284"/>
      <c r="H399" s="284"/>
      <c r="J399" s="284"/>
      <c r="K399" s="284"/>
      <c r="L399" s="284"/>
      <c r="M399" s="284"/>
      <c r="N399" s="284"/>
      <c r="O399" s="284"/>
      <c r="P399" s="392"/>
      <c r="Q399" s="284"/>
      <c r="R399" s="284"/>
      <c r="S399" s="284"/>
      <c r="T399" s="284"/>
      <c r="U399" s="392"/>
      <c r="V399" s="284"/>
      <c r="W399" s="284"/>
      <c r="X399" s="284"/>
      <c r="Y399" s="392"/>
      <c r="Z399" s="284"/>
      <c r="AA399" s="284"/>
      <c r="AB399" s="392"/>
      <c r="AC399" s="284"/>
      <c r="AD399" s="392"/>
      <c r="AE399" s="392"/>
      <c r="AF399" s="392"/>
      <c r="AG399" s="392"/>
      <c r="AH399" s="284"/>
      <c r="AI399" s="284"/>
      <c r="AJ399" s="284"/>
      <c r="AK399" s="392"/>
      <c r="AL399" s="392"/>
      <c r="AM399" s="392"/>
      <c r="AN399" s="284"/>
      <c r="AO399" s="284"/>
      <c r="AP399" s="284"/>
      <c r="AQ399" s="392"/>
      <c r="AR399" s="284"/>
      <c r="AS399" s="284"/>
      <c r="AT399" s="392"/>
      <c r="AU399" s="284"/>
      <c r="AV399" s="284"/>
      <c r="AW399" s="284"/>
      <c r="AX399" s="284"/>
      <c r="AY399" s="284"/>
      <c r="AZ399" s="284"/>
      <c r="BA399" s="284"/>
      <c r="BB399" s="284"/>
      <c r="BC399" s="284"/>
    </row>
    <row r="400" spans="1:55">
      <c r="C400" s="284"/>
      <c r="D400" s="284"/>
      <c r="E400" s="284"/>
      <c r="F400" s="284"/>
      <c r="G400" s="284"/>
      <c r="H400" s="284"/>
      <c r="J400" s="284"/>
      <c r="K400" s="284"/>
      <c r="L400" s="284"/>
      <c r="M400" s="284"/>
      <c r="N400" s="284"/>
      <c r="O400" s="284"/>
      <c r="P400" s="284"/>
      <c r="Q400" s="284"/>
      <c r="R400" s="284"/>
      <c r="T400" s="284"/>
      <c r="U400" s="392"/>
      <c r="V400" s="284"/>
      <c r="W400" s="284"/>
      <c r="X400" s="284"/>
      <c r="Y400" s="392"/>
      <c r="Z400" s="284"/>
      <c r="AA400" s="392"/>
      <c r="AB400" s="284"/>
      <c r="AC400" s="392"/>
      <c r="AD400" s="284"/>
      <c r="AE400" s="284"/>
      <c r="AF400" s="284"/>
      <c r="AG400" s="392"/>
      <c r="AH400" s="284"/>
      <c r="AI400" s="284"/>
      <c r="AJ400" s="284"/>
      <c r="AK400" s="284"/>
      <c r="AL400" s="284"/>
      <c r="AM400" s="284"/>
      <c r="AN400" s="392"/>
      <c r="AO400" s="284"/>
      <c r="AP400" s="392"/>
      <c r="AQ400" s="392"/>
      <c r="AR400" s="392"/>
      <c r="AS400" s="392"/>
      <c r="AT400" s="392"/>
      <c r="AU400" s="392"/>
      <c r="AV400" s="392"/>
      <c r="AW400" s="392"/>
      <c r="AX400" s="392"/>
      <c r="AY400" s="392"/>
      <c r="AZ400" s="392"/>
      <c r="BA400" s="392"/>
      <c r="BB400" s="392"/>
      <c r="BC400" s="392"/>
    </row>
    <row r="401" spans="1:55">
      <c r="A401" s="284"/>
      <c r="B401" s="284"/>
      <c r="C401" s="284"/>
      <c r="D401" s="284"/>
      <c r="E401" s="284"/>
      <c r="F401" s="284"/>
      <c r="G401" s="284"/>
      <c r="H401" s="284"/>
      <c r="I401" s="284"/>
      <c r="J401" s="284"/>
      <c r="K401" s="284"/>
      <c r="L401" s="284"/>
      <c r="M401" s="284"/>
      <c r="N401" s="284"/>
      <c r="O401" s="284"/>
      <c r="P401" s="284"/>
      <c r="Q401" s="284"/>
      <c r="R401" s="284"/>
      <c r="S401" s="284"/>
      <c r="T401" s="284"/>
      <c r="U401" s="284"/>
      <c r="V401" s="284"/>
      <c r="W401" s="284"/>
      <c r="X401" s="284"/>
      <c r="Y401" s="284"/>
      <c r="Z401" s="284"/>
      <c r="AA401" s="392"/>
      <c r="AB401" s="284"/>
      <c r="AC401" s="284"/>
      <c r="AD401" s="284"/>
      <c r="AE401" s="284"/>
      <c r="AF401" s="284"/>
      <c r="AG401" s="284"/>
      <c r="AH401" s="392"/>
      <c r="AI401" s="284"/>
      <c r="AK401" s="392"/>
      <c r="AL401" s="284"/>
      <c r="AM401" s="392"/>
      <c r="AN401" s="392"/>
      <c r="AO401" s="392"/>
      <c r="AP401" s="392"/>
      <c r="AQ401" s="392"/>
      <c r="AR401" s="392"/>
      <c r="AS401" s="392"/>
      <c r="AT401" s="392"/>
      <c r="AU401" s="392"/>
      <c r="AV401" s="392"/>
      <c r="AW401" s="392"/>
      <c r="AX401" s="392"/>
      <c r="AY401" s="392"/>
      <c r="AZ401" s="392"/>
      <c r="BA401" s="392"/>
      <c r="BB401" s="392"/>
      <c r="BC401" s="392"/>
    </row>
    <row r="402" spans="1:55">
      <c r="B402" s="392"/>
      <c r="D402" s="284"/>
      <c r="E402" s="284"/>
      <c r="F402" s="284"/>
      <c r="G402" s="284"/>
      <c r="H402" s="284"/>
      <c r="J402" s="284"/>
      <c r="K402" s="392"/>
      <c r="L402" s="284"/>
      <c r="M402" s="284"/>
      <c r="N402" s="392"/>
      <c r="O402" s="392"/>
      <c r="P402" s="284"/>
      <c r="Q402" s="284"/>
      <c r="R402" s="284"/>
      <c r="S402" s="284"/>
      <c r="T402" s="284"/>
      <c r="U402" s="392"/>
      <c r="V402" s="392"/>
      <c r="W402" s="392"/>
      <c r="X402" s="284"/>
      <c r="Y402" s="392"/>
      <c r="Z402" s="392"/>
      <c r="AA402" s="284"/>
      <c r="AB402" s="392"/>
      <c r="AC402" s="392"/>
      <c r="AE402" s="284"/>
      <c r="AF402" s="284"/>
      <c r="AG402" s="284"/>
      <c r="AH402" s="284"/>
      <c r="AI402" s="392"/>
      <c r="AJ402" s="284"/>
      <c r="AK402" s="392"/>
      <c r="AL402" s="284"/>
      <c r="AM402" s="392"/>
      <c r="AN402" s="284"/>
      <c r="AO402" s="392"/>
      <c r="AP402" s="284"/>
      <c r="AQ402" s="284"/>
      <c r="AR402" s="284"/>
      <c r="AS402" s="284"/>
      <c r="AT402" s="392"/>
      <c r="AU402" s="284"/>
      <c r="AV402" s="284"/>
      <c r="AW402" s="284"/>
      <c r="AX402" s="284"/>
      <c r="AY402" s="284"/>
      <c r="AZ402" s="284"/>
      <c r="BA402" s="284"/>
      <c r="BB402" s="284"/>
      <c r="BC402" s="284"/>
    </row>
    <row r="403" spans="1:55">
      <c r="B403" s="284"/>
      <c r="C403" s="284"/>
      <c r="D403" s="284"/>
      <c r="E403" s="284"/>
      <c r="F403" s="284"/>
      <c r="G403" s="284"/>
      <c r="H403" s="284"/>
      <c r="I403" s="284"/>
      <c r="J403" s="284"/>
      <c r="K403" s="284"/>
      <c r="L403" s="284"/>
      <c r="M403" s="284"/>
      <c r="N403" s="284"/>
      <c r="O403" s="284"/>
      <c r="P403" s="284"/>
      <c r="Q403" s="284"/>
      <c r="R403" s="284"/>
      <c r="S403" s="284"/>
      <c r="T403" s="392"/>
      <c r="U403" s="392"/>
      <c r="V403" s="284"/>
      <c r="W403" s="284"/>
      <c r="X403" s="284"/>
      <c r="Y403" s="284"/>
      <c r="Z403" s="284"/>
      <c r="AA403" s="392"/>
      <c r="AB403" s="284"/>
      <c r="AC403" s="392"/>
      <c r="AD403" s="284"/>
      <c r="AE403" s="284"/>
      <c r="AF403" s="284"/>
      <c r="AG403" s="392"/>
      <c r="AH403" s="284"/>
      <c r="AI403" s="284"/>
      <c r="AJ403" s="284"/>
      <c r="AK403" s="392"/>
      <c r="AL403" s="392"/>
      <c r="AM403" s="284"/>
      <c r="AN403" s="392"/>
      <c r="AO403" s="284"/>
      <c r="AP403" s="284"/>
      <c r="AQ403" s="284"/>
      <c r="AR403" s="284"/>
      <c r="AS403" s="284"/>
      <c r="AT403" s="392"/>
      <c r="AU403" s="284"/>
      <c r="AV403" s="284"/>
      <c r="AW403" s="284"/>
      <c r="AX403" s="284"/>
      <c r="AY403" s="284"/>
      <c r="AZ403" s="284"/>
      <c r="BA403" s="284"/>
      <c r="BB403" s="284"/>
      <c r="BC403" s="284"/>
    </row>
    <row r="404" spans="1:55">
      <c r="A404" s="212"/>
      <c r="B404" s="284"/>
      <c r="D404" s="284"/>
      <c r="E404" s="284"/>
      <c r="F404" s="284"/>
      <c r="G404" s="284"/>
      <c r="H404" s="284"/>
      <c r="I404" s="284"/>
      <c r="J404" s="284"/>
      <c r="K404" s="284"/>
      <c r="L404" s="284"/>
      <c r="M404" s="392"/>
      <c r="N404" s="392"/>
      <c r="O404" s="284"/>
      <c r="P404" s="284"/>
      <c r="Q404" s="284"/>
      <c r="R404" s="284"/>
      <c r="T404" s="284"/>
      <c r="U404" s="284"/>
      <c r="V404" s="392"/>
      <c r="W404" s="284"/>
      <c r="X404" s="284"/>
      <c r="Y404" s="284"/>
      <c r="Z404" s="284"/>
      <c r="AA404" s="392"/>
      <c r="AB404" s="284"/>
      <c r="AC404" s="284"/>
      <c r="AD404" s="284"/>
      <c r="AE404" s="284"/>
      <c r="AF404" s="284"/>
      <c r="AG404" s="392"/>
      <c r="AH404" s="284"/>
      <c r="AI404" s="392"/>
      <c r="AJ404" s="284"/>
      <c r="AK404" s="284"/>
      <c r="AL404" s="392"/>
      <c r="AM404" s="392"/>
      <c r="AN404" s="284"/>
      <c r="AO404" s="284"/>
      <c r="AP404" s="284"/>
      <c r="AQ404" s="392"/>
      <c r="AR404" s="284"/>
      <c r="AS404" s="284"/>
      <c r="AT404" s="284"/>
      <c r="AU404" s="284"/>
      <c r="AV404" s="284"/>
      <c r="AW404" s="284"/>
      <c r="AX404" s="284"/>
      <c r="AY404" s="284"/>
      <c r="AZ404" s="284"/>
      <c r="BA404" s="284"/>
      <c r="BB404" s="284"/>
      <c r="BC404" s="284"/>
    </row>
    <row r="405" spans="1:55">
      <c r="B405" s="284"/>
      <c r="C405" s="284"/>
      <c r="D405" s="284"/>
      <c r="F405" s="284"/>
      <c r="G405" s="284"/>
      <c r="H405" s="284"/>
      <c r="J405" s="284"/>
      <c r="K405" s="284"/>
      <c r="L405" s="284"/>
      <c r="M405" s="392"/>
      <c r="N405" s="284"/>
      <c r="O405" s="284"/>
      <c r="P405" s="284"/>
      <c r="Q405" s="284"/>
      <c r="R405" s="284"/>
      <c r="T405" s="284"/>
      <c r="U405" s="392"/>
      <c r="V405" s="284"/>
      <c r="W405" s="392"/>
      <c r="X405" s="284"/>
      <c r="Y405" s="284"/>
      <c r="Z405" s="284"/>
      <c r="AA405" s="284"/>
      <c r="AB405" s="284"/>
      <c r="AC405" s="392"/>
      <c r="AD405" s="284"/>
      <c r="AE405" s="284"/>
      <c r="AF405" s="392"/>
      <c r="AG405" s="284"/>
      <c r="AH405" s="284"/>
      <c r="AI405" s="284"/>
      <c r="AJ405" s="284"/>
      <c r="AK405" s="392"/>
      <c r="AL405" s="284"/>
      <c r="AM405" s="392"/>
      <c r="AN405" s="392"/>
      <c r="AO405" s="284"/>
      <c r="AP405" s="284"/>
      <c r="AQ405" s="392"/>
      <c r="AR405" s="284"/>
      <c r="AS405" s="284"/>
      <c r="AT405" s="392"/>
      <c r="AU405" s="284"/>
      <c r="AV405" s="284"/>
      <c r="AW405" s="284"/>
      <c r="AX405" s="284"/>
      <c r="AY405" s="284"/>
      <c r="AZ405" s="284"/>
      <c r="BA405" s="284"/>
      <c r="BB405" s="284"/>
      <c r="BC405" s="284"/>
    </row>
    <row r="406" spans="1:55">
      <c r="B406" s="284"/>
      <c r="D406" s="284"/>
      <c r="E406" s="284"/>
      <c r="F406" s="284"/>
      <c r="G406" s="284"/>
      <c r="H406" s="284"/>
      <c r="J406" s="284"/>
      <c r="K406" s="284"/>
      <c r="L406" s="284"/>
      <c r="M406" s="284"/>
      <c r="N406" s="392"/>
      <c r="O406" s="284"/>
      <c r="P406" s="284"/>
      <c r="Q406" s="284"/>
      <c r="R406" s="392"/>
      <c r="T406" s="284"/>
      <c r="U406" s="284"/>
      <c r="V406" s="284"/>
      <c r="W406" s="392"/>
      <c r="X406" s="284"/>
      <c r="Y406" s="284"/>
      <c r="Z406" s="284"/>
      <c r="AA406" s="284"/>
      <c r="AB406" s="284"/>
      <c r="AC406" s="284"/>
      <c r="AD406" s="284"/>
      <c r="AE406" s="392"/>
      <c r="AF406" s="392"/>
      <c r="AG406" s="284"/>
      <c r="AH406" s="284"/>
      <c r="AI406" s="284"/>
      <c r="AJ406" s="284"/>
      <c r="AK406" s="392"/>
      <c r="AL406" s="284"/>
      <c r="AM406" s="392"/>
      <c r="AN406" s="392"/>
      <c r="AO406" s="284"/>
      <c r="AP406" s="392"/>
      <c r="AQ406" s="392"/>
      <c r="AR406" s="392"/>
      <c r="AS406" s="392"/>
      <c r="AT406" s="392"/>
      <c r="AU406" s="392"/>
      <c r="AV406" s="392"/>
      <c r="AW406" s="392"/>
      <c r="AX406" s="392"/>
      <c r="AY406" s="392"/>
      <c r="AZ406" s="392"/>
      <c r="BA406" s="392"/>
      <c r="BB406" s="392"/>
      <c r="BC406" s="392"/>
    </row>
    <row r="407" spans="1:55">
      <c r="B407" s="284"/>
      <c r="C407" s="284"/>
      <c r="D407" s="284"/>
      <c r="E407" s="284"/>
      <c r="F407" s="284"/>
      <c r="G407" s="284"/>
      <c r="H407" s="284"/>
      <c r="I407" s="284"/>
      <c r="J407" s="284"/>
      <c r="K407" s="284"/>
      <c r="L407" s="284"/>
      <c r="M407" s="284"/>
      <c r="N407" s="284"/>
      <c r="O407" s="284"/>
      <c r="P407" s="284"/>
      <c r="Q407" s="284"/>
      <c r="R407" s="284"/>
      <c r="T407" s="284"/>
      <c r="U407" s="284"/>
      <c r="V407" s="284"/>
      <c r="W407" s="284"/>
      <c r="X407" s="284"/>
      <c r="Y407" s="392"/>
      <c r="Z407" s="284"/>
      <c r="AA407" s="392"/>
      <c r="AB407" s="392"/>
      <c r="AC407" s="392"/>
      <c r="AD407" s="392"/>
      <c r="AE407" s="284"/>
      <c r="AF407" s="392"/>
      <c r="AG407" s="284"/>
      <c r="AH407" s="284"/>
      <c r="AI407" s="284"/>
      <c r="AJ407" s="284"/>
      <c r="AK407" s="284"/>
      <c r="AL407" s="284"/>
      <c r="AM407" s="284"/>
      <c r="AN407" s="392"/>
      <c r="AO407" s="392"/>
      <c r="AP407" s="284"/>
      <c r="AQ407" s="392"/>
      <c r="AR407" s="284"/>
      <c r="AS407" s="284"/>
      <c r="AT407" s="392"/>
      <c r="AU407" s="284"/>
      <c r="AV407" s="284"/>
      <c r="AW407" s="284"/>
      <c r="AX407" s="284"/>
      <c r="AY407" s="284"/>
      <c r="AZ407" s="284"/>
      <c r="BA407" s="284"/>
      <c r="BB407" s="284"/>
      <c r="BC407" s="284"/>
    </row>
    <row r="408" spans="1:55">
      <c r="A408" s="284"/>
      <c r="B408" s="284"/>
      <c r="C408" s="284"/>
      <c r="D408" s="284"/>
      <c r="E408" s="284"/>
      <c r="F408" s="284"/>
      <c r="G408" s="284"/>
      <c r="H408" s="284"/>
      <c r="J408" s="392"/>
      <c r="K408" s="392"/>
      <c r="L408" s="284"/>
      <c r="M408" s="392"/>
      <c r="N408" s="284"/>
      <c r="O408" s="284"/>
      <c r="P408" s="284"/>
      <c r="Q408" s="284"/>
      <c r="R408" s="284"/>
      <c r="T408" s="392"/>
      <c r="U408" s="392"/>
      <c r="V408" s="284"/>
      <c r="W408" s="284"/>
      <c r="Y408" s="284"/>
      <c r="Z408" s="284"/>
      <c r="AA408" s="392"/>
      <c r="AB408" s="284"/>
      <c r="AC408" s="392"/>
      <c r="AD408" s="392"/>
      <c r="AE408" s="284"/>
      <c r="AF408" s="284"/>
      <c r="AG408" s="284"/>
      <c r="AH408" s="284"/>
      <c r="AI408" s="284"/>
      <c r="AJ408" s="284"/>
      <c r="AK408" s="392"/>
      <c r="AL408" s="284"/>
      <c r="AM408" s="392"/>
      <c r="AN408" s="284"/>
      <c r="AO408" s="392"/>
      <c r="AP408" s="284"/>
      <c r="AQ408" s="284"/>
      <c r="AR408" s="284"/>
      <c r="AS408" s="284"/>
      <c r="AT408" s="392"/>
      <c r="AU408" s="284"/>
      <c r="AV408" s="284"/>
      <c r="AW408" s="284"/>
      <c r="AX408" s="284"/>
      <c r="AY408" s="284"/>
      <c r="AZ408" s="284"/>
      <c r="BA408" s="284"/>
      <c r="BB408" s="284"/>
      <c r="BC408" s="284"/>
    </row>
    <row r="409" spans="1:55">
      <c r="A409" s="284"/>
      <c r="B409" s="284"/>
      <c r="D409" s="284"/>
      <c r="E409" s="284"/>
      <c r="F409" s="284"/>
      <c r="G409" s="284"/>
      <c r="H409" s="284"/>
      <c r="I409" s="284"/>
      <c r="J409" s="284"/>
      <c r="K409" s="284"/>
      <c r="L409" s="284"/>
      <c r="M409" s="284"/>
      <c r="N409" s="392"/>
      <c r="O409" s="284"/>
      <c r="P409" s="284"/>
      <c r="Q409" s="284"/>
      <c r="R409" s="284"/>
      <c r="S409" s="284"/>
      <c r="T409" s="284"/>
      <c r="U409" s="284"/>
      <c r="V409" s="284"/>
      <c r="W409" s="392"/>
      <c r="X409" s="284"/>
      <c r="Y409" s="284"/>
      <c r="Z409" s="284"/>
      <c r="AA409" s="392"/>
      <c r="AB409" s="284"/>
      <c r="AC409" s="284"/>
      <c r="AD409" s="392"/>
      <c r="AE409" s="284"/>
      <c r="AF409" s="392"/>
      <c r="AG409" s="284"/>
      <c r="AH409" s="284"/>
      <c r="AI409" s="392"/>
      <c r="AK409" s="284"/>
      <c r="AL409" s="284"/>
      <c r="AM409" s="392"/>
      <c r="AN409" s="284"/>
      <c r="AO409" s="392"/>
      <c r="AP409" s="392"/>
      <c r="AQ409" s="284"/>
      <c r="AR409" s="392"/>
      <c r="AS409" s="392"/>
      <c r="AT409" s="392"/>
      <c r="AU409" s="392"/>
      <c r="AV409" s="392"/>
      <c r="AW409" s="392"/>
      <c r="AX409" s="392"/>
      <c r="AY409" s="392"/>
      <c r="AZ409" s="392"/>
      <c r="BA409" s="392"/>
      <c r="BB409" s="392"/>
      <c r="BC409" s="392"/>
    </row>
    <row r="410" spans="1:55">
      <c r="A410" s="284"/>
      <c r="B410" s="284"/>
      <c r="C410" s="284"/>
      <c r="D410" s="284"/>
      <c r="E410" s="284"/>
      <c r="F410" s="284"/>
      <c r="G410" s="284"/>
      <c r="H410" s="284"/>
      <c r="J410" s="284"/>
      <c r="L410" s="284"/>
      <c r="M410" s="284"/>
      <c r="N410" s="392"/>
      <c r="O410" s="284"/>
      <c r="P410" s="284"/>
      <c r="Q410" s="284"/>
      <c r="R410" s="284"/>
      <c r="T410" s="284"/>
      <c r="U410" s="392"/>
      <c r="V410" s="284"/>
      <c r="W410" s="284"/>
      <c r="X410" s="284"/>
      <c r="Y410" s="392"/>
      <c r="Z410" s="284"/>
      <c r="AA410" s="392"/>
      <c r="AB410" s="284"/>
      <c r="AC410" s="284"/>
      <c r="AD410" s="392"/>
      <c r="AE410" s="284"/>
      <c r="AF410" s="392"/>
      <c r="AG410" s="284"/>
      <c r="AH410" s="284"/>
      <c r="AI410" s="392"/>
      <c r="AJ410" s="284"/>
      <c r="AK410" s="284"/>
      <c r="AL410" s="284"/>
      <c r="AM410" s="284"/>
      <c r="AN410" s="392"/>
      <c r="AO410" s="392"/>
      <c r="AP410" s="284"/>
      <c r="AQ410" s="284"/>
      <c r="AR410" s="284"/>
      <c r="AS410" s="284"/>
      <c r="AT410" s="392"/>
      <c r="AU410" s="284"/>
      <c r="AV410" s="284"/>
      <c r="AW410" s="284"/>
      <c r="AX410" s="284"/>
      <c r="AY410" s="284"/>
      <c r="AZ410" s="284"/>
      <c r="BA410" s="284"/>
      <c r="BB410" s="284"/>
      <c r="BC410" s="284"/>
    </row>
    <row r="411" spans="1:55">
      <c r="A411" s="284"/>
      <c r="C411" s="284"/>
      <c r="D411" s="284"/>
      <c r="E411" s="284"/>
      <c r="F411" s="284"/>
      <c r="G411" s="284"/>
      <c r="H411" s="284"/>
      <c r="J411" s="284"/>
      <c r="K411" s="284"/>
      <c r="L411" s="392"/>
      <c r="M411" s="392"/>
      <c r="N411" s="392"/>
      <c r="O411" s="284"/>
      <c r="P411" s="284"/>
      <c r="Q411" s="392"/>
      <c r="R411" s="284"/>
      <c r="T411" s="392"/>
      <c r="U411" s="392"/>
      <c r="V411" s="392"/>
      <c r="W411" s="284"/>
      <c r="X411" s="284"/>
      <c r="Y411" s="392"/>
      <c r="Z411" s="392"/>
      <c r="AA411" s="284"/>
      <c r="AB411" s="284"/>
      <c r="AC411" s="392"/>
      <c r="AD411" s="284"/>
      <c r="AE411" s="284"/>
      <c r="AF411" s="284"/>
      <c r="AG411" s="392"/>
      <c r="AH411" s="284"/>
      <c r="AI411" s="284"/>
      <c r="AJ411" s="284"/>
      <c r="AK411" s="392"/>
      <c r="AL411" s="392"/>
      <c r="AM411" s="284"/>
      <c r="AN411" s="284"/>
      <c r="AO411" s="284"/>
      <c r="AP411" s="284"/>
      <c r="AQ411" s="284"/>
      <c r="AR411" s="284"/>
      <c r="AS411" s="284"/>
      <c r="AT411" s="392"/>
      <c r="AU411" s="284"/>
      <c r="AV411" s="284"/>
      <c r="AW411" s="284"/>
      <c r="AX411" s="284"/>
      <c r="AY411" s="284"/>
      <c r="AZ411" s="284"/>
      <c r="BA411" s="284"/>
      <c r="BB411" s="284"/>
      <c r="BC411" s="284"/>
    </row>
    <row r="412" spans="1:55">
      <c r="B412" s="284"/>
      <c r="D412" s="393"/>
      <c r="F412" s="284"/>
      <c r="G412" s="284"/>
      <c r="H412" s="284"/>
      <c r="J412" s="392"/>
      <c r="K412" s="392"/>
      <c r="L412" s="284"/>
      <c r="M412" s="284"/>
      <c r="N412" s="284"/>
      <c r="O412" s="392"/>
      <c r="P412" s="284"/>
      <c r="Q412" s="284"/>
      <c r="R412" s="284"/>
      <c r="S412" s="284"/>
      <c r="T412" s="284"/>
      <c r="U412" s="392"/>
      <c r="V412" s="392"/>
      <c r="W412" s="392"/>
      <c r="X412" s="284"/>
      <c r="Y412" s="392"/>
      <c r="Z412" s="284"/>
      <c r="AA412" s="284"/>
      <c r="AB412" s="284"/>
      <c r="AC412" s="392"/>
      <c r="AD412" s="284"/>
      <c r="AE412" s="284"/>
      <c r="AF412" s="392"/>
      <c r="AG412" s="392"/>
      <c r="AH412" s="284"/>
      <c r="AI412" s="284"/>
      <c r="AJ412" s="284"/>
      <c r="AK412" s="284"/>
      <c r="AL412" s="392"/>
      <c r="AM412" s="284"/>
      <c r="AN412" s="284"/>
      <c r="AO412" s="284"/>
      <c r="AP412" s="392"/>
      <c r="AQ412" s="392"/>
      <c r="AR412" s="392"/>
      <c r="AS412" s="392"/>
      <c r="AT412" s="392"/>
      <c r="AU412" s="392"/>
      <c r="AV412" s="392"/>
      <c r="AW412" s="392"/>
      <c r="AX412" s="392"/>
      <c r="AY412" s="392"/>
      <c r="AZ412" s="392"/>
      <c r="BA412" s="392"/>
      <c r="BB412" s="392"/>
      <c r="BC412" s="392"/>
    </row>
    <row r="413" spans="1:55">
      <c r="B413" s="284"/>
      <c r="D413" s="284"/>
      <c r="E413" s="284"/>
      <c r="F413" s="284"/>
      <c r="G413" s="284"/>
      <c r="H413" s="284"/>
      <c r="J413" s="284"/>
      <c r="K413" s="284"/>
      <c r="L413" s="392"/>
      <c r="M413" s="392"/>
      <c r="N413" s="392"/>
      <c r="O413" s="284"/>
      <c r="P413" s="284"/>
      <c r="Q413" s="284"/>
      <c r="R413" s="284"/>
      <c r="T413" s="392"/>
      <c r="U413" s="392"/>
      <c r="V413" s="284"/>
      <c r="W413" s="284"/>
      <c r="X413" s="284"/>
      <c r="Y413" s="284"/>
      <c r="Z413" s="284"/>
      <c r="AA413" s="284"/>
      <c r="AB413" s="284"/>
      <c r="AC413" s="284"/>
      <c r="AE413" s="284"/>
      <c r="AF413" s="392"/>
      <c r="AG413" s="392"/>
      <c r="AH413" s="284"/>
      <c r="AI413" s="284"/>
      <c r="AK413" s="284"/>
      <c r="AL413" s="284"/>
      <c r="AM413" s="284"/>
      <c r="AN413" s="284"/>
      <c r="AO413" s="284"/>
      <c r="AP413" s="284"/>
      <c r="AQ413" s="392"/>
      <c r="AR413" s="284"/>
      <c r="AS413" s="284"/>
      <c r="AT413" s="393"/>
      <c r="AU413" s="284"/>
      <c r="AV413" s="284"/>
      <c r="AW413" s="284"/>
      <c r="AX413" s="284"/>
      <c r="AY413" s="284"/>
      <c r="AZ413" s="284"/>
      <c r="BA413" s="284"/>
      <c r="BB413" s="284"/>
      <c r="BC413" s="284"/>
    </row>
    <row r="414" spans="1:55">
      <c r="B414" s="284"/>
      <c r="D414" s="284"/>
      <c r="E414" s="284"/>
      <c r="F414" s="284"/>
      <c r="G414" s="284"/>
      <c r="H414" s="284"/>
      <c r="J414" s="284"/>
      <c r="K414" s="284"/>
      <c r="L414" s="392"/>
      <c r="M414" s="284"/>
      <c r="N414" s="284"/>
      <c r="O414" s="284"/>
      <c r="P414" s="284"/>
      <c r="Q414" s="284"/>
      <c r="R414" s="284"/>
      <c r="T414" s="284"/>
      <c r="U414" s="392"/>
      <c r="V414" s="284"/>
      <c r="W414" s="284"/>
      <c r="X414" s="284"/>
      <c r="Y414" s="392"/>
      <c r="Z414" s="392"/>
      <c r="AA414" s="392"/>
      <c r="AB414" s="392"/>
      <c r="AC414" s="392"/>
      <c r="AD414" s="284"/>
      <c r="AE414" s="392"/>
      <c r="AF414" s="392"/>
      <c r="AG414" s="284"/>
      <c r="AH414" s="284"/>
      <c r="AI414" s="284"/>
      <c r="AJ414" s="284"/>
      <c r="AK414" s="284"/>
      <c r="AL414" s="284"/>
      <c r="AM414" s="284"/>
      <c r="AN414" s="284"/>
      <c r="AO414" s="284"/>
      <c r="AP414" s="392"/>
      <c r="AQ414" s="392"/>
      <c r="AR414" s="392"/>
      <c r="AS414" s="392"/>
      <c r="AT414" s="392"/>
      <c r="AU414" s="392"/>
      <c r="AV414" s="392"/>
      <c r="AW414" s="392"/>
      <c r="AX414" s="392"/>
      <c r="AY414" s="392"/>
      <c r="AZ414" s="392"/>
      <c r="BA414" s="392"/>
      <c r="BB414" s="392"/>
      <c r="BC414" s="392"/>
    </row>
    <row r="415" spans="1:55">
      <c r="B415" s="284"/>
      <c r="D415" s="284"/>
      <c r="E415" s="284"/>
      <c r="F415" s="284"/>
      <c r="G415" s="284"/>
      <c r="H415" s="284"/>
      <c r="J415" s="284"/>
      <c r="K415" s="284"/>
      <c r="L415" s="284"/>
      <c r="M415" s="284"/>
      <c r="N415" s="392"/>
      <c r="O415" s="284"/>
      <c r="P415" s="284"/>
      <c r="Q415" s="284"/>
      <c r="R415" s="284"/>
      <c r="T415" s="284"/>
      <c r="U415" s="392"/>
      <c r="V415" s="284"/>
      <c r="W415" s="392"/>
      <c r="X415" s="284"/>
      <c r="Y415" s="284"/>
      <c r="Z415" s="392"/>
      <c r="AA415" s="284"/>
      <c r="AB415" s="284"/>
      <c r="AC415" s="284"/>
      <c r="AD415" s="284"/>
      <c r="AE415" s="284"/>
      <c r="AF415" s="392"/>
      <c r="AG415" s="284"/>
      <c r="AH415" s="284"/>
      <c r="AI415" s="284"/>
      <c r="AJ415" s="284"/>
      <c r="AK415" s="284"/>
      <c r="AL415" s="393"/>
      <c r="AM415" s="392"/>
      <c r="AN415" s="284"/>
      <c r="AO415" s="284"/>
      <c r="AP415" s="392"/>
      <c r="AQ415" s="392"/>
      <c r="AR415" s="392"/>
      <c r="AS415" s="392"/>
      <c r="AT415" s="392"/>
      <c r="AU415" s="392"/>
      <c r="AV415" s="392"/>
      <c r="AW415" s="392"/>
      <c r="AX415" s="392"/>
      <c r="AY415" s="392"/>
      <c r="AZ415" s="392"/>
      <c r="BA415" s="392"/>
      <c r="BB415" s="392"/>
      <c r="BC415" s="392"/>
    </row>
    <row r="416" spans="1:55">
      <c r="A416" s="284"/>
      <c r="B416" s="284"/>
      <c r="C416" s="284"/>
      <c r="D416" s="284"/>
      <c r="E416" s="284"/>
      <c r="F416" s="284"/>
      <c r="G416" s="284"/>
      <c r="H416" s="284"/>
      <c r="J416" s="284"/>
      <c r="K416" s="284"/>
      <c r="L416" s="284"/>
      <c r="M416" s="392"/>
      <c r="N416" s="284"/>
      <c r="O416" s="284"/>
      <c r="P416" s="284"/>
      <c r="Q416" s="284"/>
      <c r="R416" s="392"/>
      <c r="T416" s="284"/>
      <c r="U416" s="392"/>
      <c r="V416" s="284"/>
      <c r="W416" s="392"/>
      <c r="X416" s="284"/>
      <c r="Y416" s="284"/>
      <c r="Z416" s="284"/>
      <c r="AA416" s="284"/>
      <c r="AB416" s="284"/>
      <c r="AC416" s="392"/>
      <c r="AD416" s="284"/>
      <c r="AE416" s="392"/>
      <c r="AF416" s="284"/>
      <c r="AG416" s="392"/>
      <c r="AH416" s="284"/>
      <c r="AI416" s="284"/>
      <c r="AJ416" s="284"/>
      <c r="AK416" s="284"/>
      <c r="AL416" s="392"/>
      <c r="AM416" s="284"/>
      <c r="AN416" s="284"/>
      <c r="AO416" s="284"/>
      <c r="AP416" s="284"/>
      <c r="AQ416" s="284"/>
      <c r="AR416" s="284"/>
      <c r="AS416" s="284"/>
      <c r="AT416" s="392"/>
      <c r="AU416" s="284"/>
      <c r="AV416" s="284"/>
      <c r="AW416" s="284"/>
      <c r="AX416" s="284"/>
      <c r="AY416" s="284"/>
      <c r="AZ416" s="284"/>
      <c r="BA416" s="284"/>
      <c r="BB416" s="284"/>
      <c r="BC416" s="284"/>
    </row>
    <row r="417" spans="1:55">
      <c r="B417" s="284"/>
      <c r="C417" s="284"/>
      <c r="E417" s="284"/>
      <c r="F417" s="284"/>
      <c r="G417" s="284"/>
      <c r="H417" s="284"/>
      <c r="I417" s="284"/>
      <c r="J417" s="284"/>
      <c r="K417" s="284"/>
      <c r="L417" s="284"/>
      <c r="M417" s="284"/>
      <c r="N417" s="392"/>
      <c r="O417" s="284"/>
      <c r="P417" s="284"/>
      <c r="Q417" s="284"/>
      <c r="T417" s="284"/>
      <c r="U417" s="284"/>
      <c r="V417" s="284"/>
      <c r="W417" s="284"/>
      <c r="X417" s="284"/>
      <c r="Y417" s="284"/>
      <c r="Z417" s="284"/>
      <c r="AA417" s="284"/>
      <c r="AB417" s="392"/>
      <c r="AC417" s="392"/>
      <c r="AD417" s="284"/>
      <c r="AE417" s="392"/>
      <c r="AF417" s="392"/>
      <c r="AG417" s="284"/>
      <c r="AH417" s="284"/>
      <c r="AI417" s="392"/>
      <c r="AJ417" s="284"/>
      <c r="AK417" s="392"/>
      <c r="AL417" s="284"/>
      <c r="AM417" s="392"/>
      <c r="AN417" s="284"/>
      <c r="AO417" s="284"/>
      <c r="AP417" s="392"/>
      <c r="AQ417" s="284"/>
      <c r="AR417" s="284"/>
      <c r="AS417" s="284"/>
      <c r="AT417" s="284"/>
      <c r="AU417" s="284"/>
      <c r="AV417" s="284"/>
      <c r="AW417" s="284"/>
      <c r="AX417" s="284"/>
      <c r="AY417" s="284"/>
      <c r="AZ417" s="284"/>
      <c r="BA417" s="284"/>
      <c r="BB417" s="284"/>
      <c r="BC417" s="284"/>
    </row>
    <row r="418" spans="1:55">
      <c r="C418" s="284"/>
      <c r="E418" s="284"/>
      <c r="F418" s="392"/>
      <c r="G418" s="284"/>
      <c r="H418" s="284"/>
      <c r="I418" s="284"/>
      <c r="J418" s="284"/>
      <c r="K418" s="392"/>
      <c r="L418" s="284"/>
      <c r="M418" s="284"/>
      <c r="N418" s="284"/>
      <c r="O418" s="284"/>
      <c r="P418" s="284"/>
      <c r="Q418" s="284"/>
      <c r="R418" s="284"/>
      <c r="T418" s="284"/>
      <c r="U418" s="392"/>
      <c r="V418" s="284"/>
      <c r="W418" s="284"/>
      <c r="X418" s="284"/>
      <c r="Y418" s="284"/>
      <c r="Z418" s="284"/>
      <c r="AA418" s="284"/>
      <c r="AB418" s="284"/>
      <c r="AC418" s="284"/>
      <c r="AD418" s="284"/>
      <c r="AE418" s="284"/>
      <c r="AF418" s="392"/>
      <c r="AG418" s="284"/>
      <c r="AH418" s="284"/>
      <c r="AI418" s="392"/>
      <c r="AJ418" s="284"/>
      <c r="AK418" s="284"/>
      <c r="AL418" s="392"/>
      <c r="AM418" s="284"/>
      <c r="AN418" s="284"/>
      <c r="AO418" s="284"/>
      <c r="AP418" s="284"/>
      <c r="AQ418" s="392"/>
      <c r="AR418" s="284"/>
      <c r="AS418" s="284"/>
      <c r="AT418" s="392"/>
      <c r="AU418" s="284"/>
      <c r="AV418" s="284"/>
      <c r="AW418" s="284"/>
      <c r="AX418" s="284"/>
      <c r="AY418" s="284"/>
      <c r="AZ418" s="284"/>
      <c r="BA418" s="284"/>
      <c r="BB418" s="284"/>
      <c r="BC418" s="284"/>
    </row>
    <row r="419" spans="1:55">
      <c r="C419" s="284"/>
      <c r="D419" s="284"/>
      <c r="E419" s="284"/>
      <c r="F419" s="284"/>
      <c r="G419" s="284"/>
      <c r="H419" s="284"/>
      <c r="J419" s="284"/>
      <c r="K419" s="392"/>
      <c r="L419" s="284"/>
      <c r="M419" s="392"/>
      <c r="N419" s="284"/>
      <c r="O419" s="284"/>
      <c r="P419" s="284"/>
      <c r="Q419" s="284"/>
      <c r="R419" s="284"/>
      <c r="T419" s="284"/>
      <c r="U419" s="392"/>
      <c r="V419" s="392"/>
      <c r="W419" s="284"/>
      <c r="X419" s="284"/>
      <c r="Y419" s="392"/>
      <c r="Z419" s="284"/>
      <c r="AA419" s="284"/>
      <c r="AB419" s="284"/>
      <c r="AC419" s="392"/>
      <c r="AD419" s="284"/>
      <c r="AE419" s="284"/>
      <c r="AF419" s="392"/>
      <c r="AG419" s="284"/>
      <c r="AH419" s="392"/>
      <c r="AI419" s="284"/>
      <c r="AJ419" s="284"/>
      <c r="AK419" s="284"/>
      <c r="AL419" s="284"/>
      <c r="AM419" s="284"/>
      <c r="AN419" s="392"/>
      <c r="AO419" s="284"/>
      <c r="AP419" s="284"/>
      <c r="AQ419" s="392"/>
      <c r="AR419" s="284"/>
      <c r="AS419" s="284"/>
      <c r="AT419" s="392"/>
      <c r="AU419" s="284"/>
      <c r="AV419" s="284"/>
      <c r="AW419" s="284"/>
      <c r="AX419" s="284"/>
      <c r="AY419" s="284"/>
      <c r="AZ419" s="284"/>
      <c r="BA419" s="284"/>
      <c r="BB419" s="284"/>
      <c r="BC419" s="284"/>
    </row>
    <row r="420" spans="1:55">
      <c r="B420" s="284"/>
      <c r="D420" s="284"/>
      <c r="E420" s="284"/>
      <c r="G420" s="284"/>
      <c r="H420" s="284"/>
      <c r="J420" s="284"/>
      <c r="K420" s="392"/>
      <c r="L420" s="284"/>
      <c r="M420" s="284"/>
      <c r="N420" s="284"/>
      <c r="O420" s="284"/>
      <c r="P420" s="392"/>
      <c r="Q420" s="284"/>
      <c r="R420" s="284"/>
      <c r="S420" s="284"/>
      <c r="T420" s="392"/>
      <c r="U420" s="392"/>
      <c r="V420" s="392"/>
      <c r="W420" s="284"/>
      <c r="X420" s="284"/>
      <c r="Y420" s="284"/>
      <c r="Z420" s="284"/>
      <c r="AA420" s="284"/>
      <c r="AB420" s="284"/>
      <c r="AC420" s="284"/>
      <c r="AD420" s="392"/>
      <c r="AE420" s="284"/>
      <c r="AF420" s="284"/>
      <c r="AG420" s="284"/>
      <c r="AH420" s="392"/>
      <c r="AI420" s="392"/>
      <c r="AJ420" s="284"/>
      <c r="AK420" s="392"/>
      <c r="AL420" s="284"/>
      <c r="AM420" s="284"/>
      <c r="AN420" s="284"/>
      <c r="AO420" s="284"/>
      <c r="AP420" s="284"/>
      <c r="AQ420" s="284"/>
      <c r="AR420" s="284"/>
      <c r="AS420" s="284"/>
      <c r="AT420" s="392"/>
      <c r="AU420" s="284"/>
      <c r="AV420" s="284"/>
      <c r="AW420" s="284"/>
      <c r="AX420" s="284"/>
      <c r="AY420" s="284"/>
      <c r="AZ420" s="284"/>
      <c r="BA420" s="284"/>
      <c r="BB420" s="284"/>
      <c r="BC420" s="284"/>
    </row>
    <row r="421" spans="1:55">
      <c r="B421" s="284"/>
      <c r="C421" s="284"/>
      <c r="D421" s="284"/>
      <c r="E421" s="284"/>
      <c r="F421" s="284"/>
      <c r="G421" s="284"/>
      <c r="H421" s="284"/>
      <c r="J421" s="284"/>
      <c r="K421" s="284"/>
      <c r="L421" s="284"/>
      <c r="M421" s="284"/>
      <c r="N421" s="284"/>
      <c r="O421" s="284"/>
      <c r="P421" s="392"/>
      <c r="R421" s="284"/>
      <c r="S421" s="284"/>
      <c r="T421" s="284"/>
      <c r="U421" s="392"/>
      <c r="V421" s="284"/>
      <c r="W421" s="392"/>
      <c r="X421" s="284"/>
      <c r="Y421" s="392"/>
      <c r="Z421" s="284"/>
      <c r="AA421" s="284"/>
      <c r="AB421" s="284"/>
      <c r="AC421" s="392"/>
      <c r="AD421" s="284"/>
      <c r="AE421" s="392"/>
      <c r="AF421" s="392"/>
      <c r="AG421" s="392"/>
      <c r="AH421" s="284"/>
      <c r="AI421" s="284"/>
      <c r="AJ421" s="284"/>
      <c r="AK421" s="392"/>
      <c r="AL421" s="284"/>
      <c r="AM421" s="284"/>
      <c r="AN421" s="392"/>
      <c r="AO421" s="284"/>
      <c r="AP421" s="392"/>
      <c r="AQ421" s="392"/>
      <c r="AR421" s="392"/>
      <c r="AS421" s="392"/>
      <c r="AT421" s="392"/>
      <c r="AU421" s="392"/>
      <c r="AV421" s="392"/>
      <c r="AW421" s="392"/>
      <c r="AX421" s="392"/>
      <c r="AY421" s="392"/>
      <c r="AZ421" s="392"/>
      <c r="BA421" s="392"/>
      <c r="BB421" s="392"/>
      <c r="BC421" s="392"/>
    </row>
    <row r="422" spans="1:55">
      <c r="A422" s="284"/>
      <c r="B422" s="284"/>
      <c r="D422" s="284"/>
      <c r="E422" s="284"/>
      <c r="F422" s="284"/>
      <c r="G422" s="284"/>
      <c r="H422" s="284"/>
      <c r="J422" s="392"/>
      <c r="K422" s="284"/>
      <c r="L422" s="392"/>
      <c r="M422" s="284"/>
      <c r="N422" s="284"/>
      <c r="O422" s="284"/>
      <c r="P422" s="284"/>
      <c r="Q422" s="284"/>
      <c r="R422" s="284"/>
      <c r="S422" s="284"/>
      <c r="T422" s="392"/>
      <c r="U422" s="284"/>
      <c r="V422" s="392"/>
      <c r="W422" s="392"/>
      <c r="X422" s="284"/>
      <c r="Y422" s="392"/>
      <c r="Z422" s="284"/>
      <c r="AA422" s="284"/>
      <c r="AB422" s="284"/>
      <c r="AC422" s="284"/>
      <c r="AD422" s="392"/>
      <c r="AE422" s="392"/>
      <c r="AF422" s="284"/>
      <c r="AG422" s="392"/>
      <c r="AH422" s="284"/>
      <c r="AI422" s="392"/>
      <c r="AJ422" s="284"/>
      <c r="AK422" s="284"/>
      <c r="AL422" s="392"/>
      <c r="AM422" s="392"/>
      <c r="AN422" s="284"/>
      <c r="AO422" s="284"/>
      <c r="AP422" s="392"/>
      <c r="AQ422" s="392"/>
      <c r="AR422" s="392"/>
      <c r="AS422" s="392"/>
      <c r="AT422" s="392"/>
      <c r="AU422" s="392"/>
      <c r="AV422" s="392"/>
      <c r="AW422" s="392"/>
      <c r="AX422" s="392"/>
      <c r="AY422" s="392"/>
      <c r="AZ422" s="392"/>
      <c r="BA422" s="392"/>
      <c r="BB422" s="392"/>
      <c r="BC422" s="392"/>
    </row>
    <row r="423" spans="1:55">
      <c r="C423" s="284"/>
      <c r="D423" s="284"/>
      <c r="E423" s="284"/>
      <c r="F423" s="284"/>
      <c r="G423" s="284"/>
      <c r="H423" s="284"/>
      <c r="J423" s="284"/>
      <c r="K423" s="284"/>
      <c r="L423" s="284"/>
      <c r="M423" s="392"/>
      <c r="N423" s="284"/>
      <c r="O423" s="284"/>
      <c r="P423" s="284"/>
      <c r="Q423" s="284"/>
      <c r="R423" s="284"/>
      <c r="S423" s="284"/>
      <c r="T423" s="284"/>
      <c r="U423" s="284"/>
      <c r="V423" s="284"/>
      <c r="W423" s="284"/>
      <c r="X423" s="284"/>
      <c r="Y423" s="284"/>
      <c r="Z423" s="284"/>
      <c r="AA423" s="392"/>
      <c r="AB423" s="284"/>
      <c r="AC423" s="392"/>
      <c r="AD423" s="284"/>
      <c r="AE423" s="392"/>
      <c r="AF423" s="284"/>
      <c r="AG423" s="284"/>
      <c r="AH423" s="284"/>
      <c r="AI423" s="284"/>
      <c r="AJ423" s="284"/>
      <c r="AK423" s="284"/>
      <c r="AL423" s="284"/>
      <c r="AM423" s="392"/>
      <c r="AN423" s="392"/>
      <c r="AO423" s="392"/>
      <c r="AP423" s="284"/>
      <c r="AQ423" s="284"/>
      <c r="AR423" s="284"/>
      <c r="AS423" s="284"/>
      <c r="AT423" s="284"/>
      <c r="AU423" s="392"/>
      <c r="AV423" s="392"/>
      <c r="AW423" s="392"/>
      <c r="AX423" s="392"/>
      <c r="AY423" s="392"/>
      <c r="AZ423" s="392"/>
      <c r="BA423" s="392"/>
      <c r="BB423" s="392"/>
      <c r="BC423" s="392"/>
    </row>
    <row r="424" spans="1:55">
      <c r="A424" s="284"/>
      <c r="D424" s="284"/>
      <c r="E424" s="284"/>
      <c r="G424" s="284"/>
      <c r="H424" s="284"/>
      <c r="I424" s="284"/>
      <c r="J424" s="284"/>
      <c r="K424" s="284"/>
      <c r="L424" s="392"/>
      <c r="M424" s="392"/>
      <c r="N424" s="284"/>
      <c r="O424" s="284"/>
      <c r="P424" s="284"/>
      <c r="Q424" s="392"/>
      <c r="R424" s="284"/>
      <c r="T424" s="392"/>
      <c r="U424" s="392"/>
      <c r="V424" s="392"/>
      <c r="W424" s="284"/>
      <c r="X424" s="284"/>
      <c r="Y424" s="284"/>
      <c r="Z424" s="284"/>
      <c r="AA424" s="392"/>
      <c r="AB424" s="284"/>
      <c r="AC424" s="284"/>
      <c r="AD424" s="392"/>
      <c r="AE424" s="392"/>
      <c r="AF424" s="392"/>
      <c r="AG424" s="284"/>
      <c r="AH424" s="284"/>
      <c r="AI424" s="392"/>
      <c r="AJ424" s="284"/>
      <c r="AK424" s="284"/>
      <c r="AL424" s="392"/>
      <c r="AM424" s="284"/>
      <c r="AN424" s="284"/>
      <c r="AO424" s="284"/>
      <c r="AP424" s="284"/>
      <c r="AQ424" s="392"/>
      <c r="AR424" s="284"/>
      <c r="AS424" s="284"/>
      <c r="AT424" s="284"/>
      <c r="AU424" s="284"/>
      <c r="AV424" s="284"/>
      <c r="AW424" s="284"/>
      <c r="AX424" s="284"/>
      <c r="AY424" s="284"/>
      <c r="AZ424" s="284"/>
      <c r="BA424" s="284"/>
      <c r="BB424" s="284"/>
      <c r="BC424" s="284"/>
    </row>
    <row r="425" spans="1:55">
      <c r="A425" s="284"/>
      <c r="B425" s="284"/>
      <c r="C425" s="284"/>
      <c r="D425" s="284"/>
      <c r="E425" s="284"/>
      <c r="G425" s="284"/>
      <c r="H425" s="284"/>
      <c r="J425" s="284"/>
      <c r="K425" s="392"/>
      <c r="L425" s="392"/>
      <c r="M425" s="392"/>
      <c r="N425" s="392"/>
      <c r="O425" s="284"/>
      <c r="P425" s="392"/>
      <c r="Q425" s="284"/>
      <c r="R425" s="392"/>
      <c r="T425" s="392"/>
      <c r="U425" s="284"/>
      <c r="V425" s="284"/>
      <c r="W425" s="392"/>
      <c r="X425" s="284"/>
      <c r="Y425" s="284"/>
      <c r="Z425" s="284"/>
      <c r="AA425" s="284"/>
      <c r="AB425" s="392"/>
      <c r="AC425" s="392"/>
      <c r="AD425" s="284"/>
      <c r="AE425" s="392"/>
      <c r="AF425" s="284"/>
      <c r="AG425" s="284"/>
      <c r="AH425" s="284"/>
      <c r="AI425" s="284"/>
      <c r="AJ425" s="284"/>
      <c r="AK425" s="284"/>
      <c r="AL425" s="284"/>
      <c r="AM425" s="392"/>
      <c r="AN425" s="392"/>
      <c r="AO425" s="284"/>
      <c r="AP425" s="284"/>
      <c r="AQ425" s="392"/>
      <c r="AR425" s="392"/>
      <c r="AS425" s="392"/>
      <c r="AT425" s="392"/>
      <c r="AU425" s="392"/>
      <c r="AV425" s="392"/>
      <c r="AW425" s="392"/>
      <c r="AX425" s="392"/>
      <c r="AY425" s="392"/>
      <c r="AZ425" s="392"/>
      <c r="BA425" s="392"/>
      <c r="BB425" s="392"/>
      <c r="BC425" s="392"/>
    </row>
    <row r="426" spans="1:55">
      <c r="A426" s="284"/>
      <c r="C426" s="284"/>
      <c r="D426" s="284"/>
      <c r="E426" s="284"/>
      <c r="F426" s="392"/>
      <c r="G426" s="284"/>
      <c r="H426" s="284"/>
      <c r="I426" s="284"/>
      <c r="J426" s="284"/>
      <c r="K426" s="284"/>
      <c r="L426" s="392"/>
      <c r="M426" s="392"/>
      <c r="N426" s="284"/>
      <c r="O426" s="284"/>
      <c r="P426" s="284"/>
      <c r="Q426" s="284"/>
      <c r="R426" s="284"/>
      <c r="S426" s="284"/>
      <c r="T426" s="284"/>
      <c r="U426" s="284"/>
      <c r="V426" s="284"/>
      <c r="W426" s="284"/>
      <c r="X426" s="284"/>
      <c r="Y426" s="284"/>
      <c r="Z426" s="284"/>
      <c r="AA426" s="284"/>
      <c r="AB426" s="284"/>
      <c r="AC426" s="392"/>
      <c r="AD426" s="284"/>
      <c r="AE426" s="392"/>
      <c r="AF426" s="392"/>
      <c r="AG426" s="284"/>
      <c r="AH426" s="392"/>
      <c r="AI426" s="392"/>
      <c r="AJ426" s="284"/>
      <c r="AK426" s="284"/>
      <c r="AL426" s="392"/>
      <c r="AM426" s="284"/>
      <c r="AN426" s="392"/>
      <c r="AO426" s="392"/>
      <c r="AP426" s="392"/>
      <c r="AQ426" s="392"/>
      <c r="AR426" s="392"/>
      <c r="AS426" s="392"/>
      <c r="AT426" s="392"/>
      <c r="AU426" s="392"/>
      <c r="AV426" s="392"/>
      <c r="AW426" s="392"/>
      <c r="AX426" s="392"/>
      <c r="AY426" s="392"/>
      <c r="AZ426" s="392"/>
      <c r="BA426" s="392"/>
      <c r="BB426" s="392"/>
      <c r="BC426" s="392"/>
    </row>
    <row r="427" spans="1:55">
      <c r="A427" s="284"/>
      <c r="B427" s="284"/>
      <c r="C427" s="284"/>
      <c r="D427" s="284"/>
      <c r="E427" s="284"/>
      <c r="F427" s="284"/>
      <c r="G427" s="284"/>
      <c r="H427" s="284"/>
      <c r="J427" s="284"/>
      <c r="K427" s="284"/>
      <c r="L427" s="392"/>
      <c r="M427" s="284"/>
      <c r="N427" s="284"/>
      <c r="O427" s="284"/>
      <c r="P427" s="392"/>
      <c r="Q427" s="284"/>
      <c r="R427" s="284"/>
      <c r="T427" s="284"/>
      <c r="U427" s="284"/>
      <c r="V427" s="284"/>
      <c r="W427" s="392"/>
      <c r="X427" s="284"/>
      <c r="Y427" s="284"/>
      <c r="Z427" s="284"/>
      <c r="AA427" s="284"/>
      <c r="AB427" s="284"/>
      <c r="AC427" s="284"/>
      <c r="AD427" s="284"/>
      <c r="AE427" s="392"/>
      <c r="AF427" s="392"/>
      <c r="AG427" s="284"/>
      <c r="AH427" s="392"/>
      <c r="AI427" s="284"/>
      <c r="AJ427" s="284"/>
      <c r="AK427" s="284"/>
      <c r="AL427" s="284"/>
      <c r="AM427" s="392"/>
      <c r="AN427" s="284"/>
      <c r="AO427" s="284"/>
      <c r="AP427" s="284"/>
      <c r="AQ427" s="392"/>
      <c r="AR427" s="284"/>
      <c r="AS427" s="284"/>
      <c r="AT427" s="284"/>
      <c r="AU427" s="284"/>
      <c r="AV427" s="284"/>
      <c r="AW427" s="284"/>
      <c r="AX427" s="284"/>
      <c r="AY427" s="284"/>
      <c r="AZ427" s="284"/>
      <c r="BA427" s="284"/>
      <c r="BB427" s="284"/>
      <c r="BC427" s="284"/>
    </row>
    <row r="428" spans="1:55">
      <c r="B428" s="284"/>
      <c r="C428" s="284"/>
      <c r="E428" s="284"/>
      <c r="F428" s="284"/>
      <c r="G428" s="393"/>
      <c r="H428" s="284"/>
      <c r="J428" s="284"/>
      <c r="K428" s="284"/>
      <c r="L428" s="392"/>
      <c r="M428" s="392"/>
      <c r="N428" s="284"/>
      <c r="O428" s="284"/>
      <c r="P428" s="284"/>
      <c r="Q428" s="284"/>
      <c r="R428" s="284"/>
      <c r="S428" s="284"/>
      <c r="T428" s="284"/>
      <c r="U428" s="392"/>
      <c r="V428" s="284"/>
      <c r="W428" s="284"/>
      <c r="X428" s="284"/>
      <c r="Y428" s="284"/>
      <c r="Z428" s="284"/>
      <c r="AA428" s="284"/>
      <c r="AB428" s="284"/>
      <c r="AC428" s="392"/>
      <c r="AD428" s="284"/>
      <c r="AE428" s="284"/>
      <c r="AF428" s="392"/>
      <c r="AG428" s="392"/>
      <c r="AH428" s="284"/>
      <c r="AI428" s="392"/>
      <c r="AJ428" s="284"/>
      <c r="AK428" s="284"/>
      <c r="AL428" s="392"/>
      <c r="AM428" s="284"/>
      <c r="AN428" s="284"/>
      <c r="AO428" s="284"/>
      <c r="AP428" s="392"/>
      <c r="AQ428" s="392"/>
      <c r="AR428" s="392"/>
      <c r="AS428" s="392"/>
      <c r="AT428" s="392"/>
      <c r="AU428" s="392"/>
      <c r="AV428" s="392"/>
      <c r="AW428" s="392"/>
      <c r="AX428" s="392"/>
      <c r="AY428" s="392"/>
      <c r="AZ428" s="392"/>
      <c r="BA428" s="392"/>
      <c r="BB428" s="392"/>
      <c r="BC428" s="392"/>
    </row>
    <row r="429" spans="1:55">
      <c r="A429" s="284"/>
      <c r="B429" s="284"/>
      <c r="C429" s="284"/>
      <c r="D429" s="284"/>
      <c r="E429" s="284"/>
      <c r="F429" s="284"/>
      <c r="G429" s="284"/>
      <c r="H429" s="284"/>
      <c r="J429" s="284"/>
      <c r="K429" s="284"/>
      <c r="L429" s="284"/>
      <c r="M429" s="284"/>
      <c r="N429" s="392"/>
      <c r="O429" s="284"/>
      <c r="P429" s="284"/>
      <c r="Q429" s="284"/>
      <c r="R429" s="284"/>
      <c r="T429" s="284"/>
      <c r="U429" s="392"/>
      <c r="V429" s="284"/>
      <c r="W429" s="284"/>
      <c r="X429" s="284"/>
      <c r="Y429" s="284"/>
      <c r="Z429" s="284"/>
      <c r="AA429" s="392"/>
      <c r="AB429" s="284"/>
      <c r="AC429" s="392"/>
      <c r="AD429" s="284"/>
      <c r="AE429" s="284"/>
      <c r="AF429" s="284"/>
      <c r="AG429" s="284"/>
      <c r="AH429" s="392"/>
      <c r="AI429" s="284"/>
      <c r="AJ429" s="284"/>
      <c r="AK429" s="392"/>
      <c r="AL429" s="284"/>
      <c r="AM429" s="284"/>
      <c r="AN429" s="392"/>
      <c r="AO429" s="284"/>
      <c r="AP429" s="392"/>
      <c r="AQ429" s="284"/>
      <c r="AR429" s="392"/>
      <c r="AS429" s="392"/>
      <c r="AT429" s="392"/>
      <c r="AU429" s="392"/>
      <c r="AV429" s="392"/>
      <c r="AW429" s="392"/>
      <c r="AX429" s="392"/>
      <c r="AY429" s="392"/>
      <c r="AZ429" s="392"/>
      <c r="BA429" s="392"/>
      <c r="BB429" s="392"/>
      <c r="BC429" s="392"/>
    </row>
    <row r="430" spans="1:55">
      <c r="A430" s="284"/>
      <c r="B430" s="284"/>
      <c r="D430" s="392"/>
      <c r="E430" s="284"/>
      <c r="G430" s="284"/>
      <c r="H430" s="284"/>
      <c r="I430" s="284"/>
      <c r="J430" s="284"/>
      <c r="K430" s="284"/>
      <c r="L430" s="284"/>
      <c r="M430" s="392"/>
      <c r="N430" s="284"/>
      <c r="O430" s="284"/>
      <c r="P430" s="284"/>
      <c r="Q430" s="284"/>
      <c r="R430" s="284"/>
      <c r="S430" s="284"/>
      <c r="T430" s="392"/>
      <c r="U430" s="284"/>
      <c r="V430" s="284"/>
      <c r="W430" s="284"/>
      <c r="X430" s="284"/>
      <c r="Y430" s="284"/>
      <c r="Z430" s="284"/>
      <c r="AA430" s="284"/>
      <c r="AB430" s="284"/>
      <c r="AC430" s="284"/>
      <c r="AD430" s="392"/>
      <c r="AE430" s="284"/>
      <c r="AF430" s="392"/>
      <c r="AG430" s="284"/>
      <c r="AH430" s="392"/>
      <c r="AI430" s="284"/>
      <c r="AK430" s="392"/>
      <c r="AL430" s="392"/>
      <c r="AM430" s="284"/>
      <c r="AN430" s="392"/>
      <c r="AO430" s="284"/>
      <c r="AP430" s="284"/>
      <c r="AQ430" s="284"/>
      <c r="AR430" s="284"/>
      <c r="AS430" s="284"/>
      <c r="AT430" s="284"/>
      <c r="AU430" s="284"/>
      <c r="AV430" s="284"/>
      <c r="AW430" s="284"/>
      <c r="AX430" s="284"/>
      <c r="AY430" s="284"/>
      <c r="AZ430" s="284"/>
      <c r="BA430" s="284"/>
      <c r="BB430" s="284"/>
      <c r="BC430" s="284"/>
    </row>
    <row r="431" spans="1:55">
      <c r="A431" s="284"/>
      <c r="B431" s="284"/>
      <c r="E431" s="284"/>
      <c r="F431" s="284"/>
      <c r="G431" s="284"/>
      <c r="H431" s="284"/>
      <c r="J431" s="284"/>
      <c r="K431" s="284"/>
      <c r="L431" s="284"/>
      <c r="M431" s="392"/>
      <c r="N431" s="392"/>
      <c r="O431" s="284"/>
      <c r="P431" s="284"/>
      <c r="Q431" s="284"/>
      <c r="R431" s="284"/>
      <c r="S431" s="284"/>
      <c r="T431" s="284"/>
      <c r="U431" s="392"/>
      <c r="V431" s="284"/>
      <c r="W431" s="284"/>
      <c r="X431" s="284"/>
      <c r="Y431" s="392"/>
      <c r="Z431" s="392"/>
      <c r="AA431" s="392"/>
      <c r="AB431" s="284"/>
      <c r="AC431" s="284"/>
      <c r="AD431" s="284"/>
      <c r="AE431" s="392"/>
      <c r="AF431" s="284"/>
      <c r="AG431" s="392"/>
      <c r="AH431" s="392"/>
      <c r="AI431" s="284"/>
      <c r="AJ431" s="284"/>
      <c r="AK431" s="284"/>
      <c r="AL431" s="284"/>
      <c r="AM431" s="284"/>
      <c r="AN431" s="392"/>
      <c r="AO431" s="284"/>
      <c r="AP431" s="284"/>
      <c r="AQ431" s="284"/>
      <c r="AR431" s="284"/>
      <c r="AS431" s="284"/>
      <c r="AT431" s="284"/>
      <c r="AU431" s="284"/>
      <c r="AV431" s="284"/>
      <c r="AW431" s="284"/>
      <c r="AX431" s="284"/>
      <c r="AY431" s="284"/>
      <c r="AZ431" s="284"/>
      <c r="BA431" s="284"/>
      <c r="BB431" s="284"/>
      <c r="BC431" s="284"/>
    </row>
    <row r="432" spans="1:55">
      <c r="B432" s="284"/>
      <c r="C432" s="284"/>
      <c r="E432" s="284"/>
      <c r="F432" s="284"/>
      <c r="G432" s="284"/>
      <c r="H432" s="284"/>
      <c r="J432" s="284"/>
      <c r="K432" s="392"/>
      <c r="L432" s="393"/>
      <c r="M432" s="392"/>
      <c r="N432" s="393"/>
      <c r="O432" s="284"/>
      <c r="P432" s="284"/>
      <c r="Q432" s="284"/>
      <c r="R432" s="284"/>
      <c r="T432" s="284"/>
      <c r="U432" s="392"/>
      <c r="V432" s="284"/>
      <c r="W432" s="284"/>
      <c r="X432" s="284"/>
      <c r="Y432" s="392"/>
      <c r="Z432" s="284"/>
      <c r="AA432" s="392"/>
      <c r="AB432" s="284"/>
      <c r="AC432" s="392"/>
      <c r="AD432" s="284"/>
      <c r="AE432" s="392"/>
      <c r="AF432" s="284"/>
      <c r="AG432" s="284"/>
      <c r="AH432" s="284"/>
      <c r="AI432" s="392"/>
      <c r="AJ432" s="284"/>
      <c r="AK432" s="392"/>
      <c r="AL432" s="284"/>
      <c r="AM432" s="284"/>
      <c r="AN432" s="284"/>
      <c r="AO432" s="284"/>
      <c r="AP432" s="392"/>
      <c r="AQ432" s="284"/>
      <c r="AR432" s="284"/>
      <c r="AS432" s="284"/>
      <c r="AT432" s="284"/>
      <c r="AU432" s="284"/>
      <c r="AV432" s="284"/>
      <c r="AW432" s="284"/>
      <c r="AX432" s="284"/>
      <c r="AY432" s="284"/>
      <c r="AZ432" s="284"/>
      <c r="BA432" s="284"/>
      <c r="BB432" s="284"/>
      <c r="BC432" s="284"/>
    </row>
    <row r="433" spans="1:55">
      <c r="B433" s="284"/>
      <c r="C433" s="284"/>
      <c r="D433" s="284"/>
      <c r="E433" s="284"/>
      <c r="F433" s="284"/>
      <c r="G433" s="284"/>
      <c r="H433" s="284"/>
      <c r="J433" s="392"/>
      <c r="K433" s="392"/>
      <c r="L433" s="284"/>
      <c r="M433" s="392"/>
      <c r="N433" s="284"/>
      <c r="O433" s="284"/>
      <c r="P433" s="284"/>
      <c r="Q433" s="284"/>
      <c r="R433" s="284"/>
      <c r="T433" s="284"/>
      <c r="U433" s="392"/>
      <c r="V433" s="284"/>
      <c r="W433" s="284"/>
      <c r="X433" s="284"/>
      <c r="Y433" s="284"/>
      <c r="Z433" s="284"/>
      <c r="AA433" s="284"/>
      <c r="AB433" s="392"/>
      <c r="AC433" s="284"/>
      <c r="AD433" s="284"/>
      <c r="AE433" s="284"/>
      <c r="AF433" s="392"/>
      <c r="AG433" s="392"/>
      <c r="AH433" s="284"/>
      <c r="AI433" s="284"/>
      <c r="AK433" s="284"/>
      <c r="AL433" s="284"/>
      <c r="AM433" s="392"/>
      <c r="AN433" s="392"/>
      <c r="AO433" s="284"/>
      <c r="AP433" s="284"/>
      <c r="AQ433" s="284"/>
      <c r="AR433" s="284"/>
      <c r="AS433" s="284"/>
      <c r="AT433" s="284"/>
      <c r="AU433" s="284"/>
      <c r="AV433" s="284"/>
      <c r="AW433" s="284"/>
      <c r="AX433" s="284"/>
      <c r="AY433" s="284"/>
      <c r="AZ433" s="284"/>
      <c r="BA433" s="284"/>
      <c r="BB433" s="284"/>
      <c r="BC433" s="284"/>
    </row>
    <row r="434" spans="1:55">
      <c r="A434" s="284"/>
      <c r="B434" s="392"/>
      <c r="D434" s="284"/>
      <c r="F434" s="284"/>
      <c r="G434" s="392"/>
      <c r="H434" s="284"/>
      <c r="J434" s="284"/>
      <c r="K434" s="284"/>
      <c r="L434" s="284"/>
      <c r="M434" s="392"/>
      <c r="N434" s="392"/>
      <c r="O434" s="284"/>
      <c r="P434" s="392"/>
      <c r="Q434" s="284"/>
      <c r="R434" s="284"/>
      <c r="S434" s="284"/>
      <c r="T434" s="284"/>
      <c r="U434" s="284"/>
      <c r="V434" s="284"/>
      <c r="W434" s="392"/>
      <c r="X434" s="284"/>
      <c r="Y434" s="392"/>
      <c r="Z434" s="284"/>
      <c r="AA434" s="392"/>
      <c r="AB434" s="284"/>
      <c r="AC434" s="284"/>
      <c r="AD434" s="284"/>
      <c r="AE434" s="392"/>
      <c r="AF434" s="284"/>
      <c r="AG434" s="284"/>
      <c r="AH434" s="284"/>
      <c r="AI434" s="284"/>
      <c r="AJ434" s="284"/>
      <c r="AK434" s="392"/>
      <c r="AL434" s="392"/>
      <c r="AM434" s="392"/>
      <c r="AN434" s="392"/>
      <c r="AO434" s="284"/>
      <c r="AP434" s="392"/>
      <c r="AQ434" s="392"/>
      <c r="AR434" s="392"/>
      <c r="AS434" s="392"/>
      <c r="AT434" s="392"/>
      <c r="AU434" s="392"/>
      <c r="AV434" s="392"/>
      <c r="AW434" s="392"/>
      <c r="AX434" s="392"/>
      <c r="AY434" s="392"/>
      <c r="AZ434" s="392"/>
      <c r="BA434" s="392"/>
      <c r="BB434" s="392"/>
      <c r="BC434" s="392"/>
    </row>
    <row r="435" spans="1:55">
      <c r="A435" s="284"/>
      <c r="D435" s="392"/>
      <c r="F435" s="284"/>
      <c r="G435" s="284"/>
      <c r="H435" s="284"/>
      <c r="J435" s="392"/>
      <c r="K435" s="284"/>
      <c r="L435" s="284"/>
      <c r="M435" s="284"/>
      <c r="N435" s="392"/>
      <c r="O435" s="284"/>
      <c r="P435" s="284"/>
      <c r="Q435" s="284"/>
      <c r="R435" s="284"/>
      <c r="S435" s="284"/>
      <c r="T435" s="284"/>
      <c r="U435" s="284"/>
      <c r="V435" s="284"/>
      <c r="W435" s="284"/>
      <c r="X435" s="284"/>
      <c r="Y435" s="284"/>
      <c r="Z435" s="392"/>
      <c r="AA435" s="284"/>
      <c r="AB435" s="284"/>
      <c r="AC435" s="284"/>
      <c r="AD435" s="392"/>
      <c r="AE435" s="392"/>
      <c r="AF435" s="392"/>
      <c r="AG435" s="284"/>
      <c r="AH435" s="284"/>
      <c r="AI435" s="392"/>
      <c r="AJ435" s="284"/>
      <c r="AK435" s="284"/>
      <c r="AL435" s="392"/>
      <c r="AM435" s="284"/>
      <c r="AN435" s="392"/>
      <c r="AO435" s="284"/>
      <c r="AP435" s="392"/>
      <c r="AQ435" s="392"/>
      <c r="AR435" s="392"/>
      <c r="AS435" s="392"/>
      <c r="AT435" s="392"/>
      <c r="AU435" s="392"/>
      <c r="AV435" s="392"/>
      <c r="AW435" s="392"/>
      <c r="AX435" s="392"/>
      <c r="AY435" s="392"/>
      <c r="AZ435" s="392"/>
      <c r="BA435" s="392"/>
      <c r="BB435" s="392"/>
      <c r="BC435" s="392"/>
    </row>
    <row r="436" spans="1:55">
      <c r="A436" s="284"/>
      <c r="C436" s="284"/>
      <c r="D436" s="284"/>
      <c r="E436" s="284"/>
      <c r="F436" s="284"/>
      <c r="G436" s="284"/>
      <c r="H436" s="284"/>
      <c r="I436" s="284"/>
      <c r="J436" s="284"/>
      <c r="K436" s="284"/>
      <c r="L436" s="284"/>
      <c r="M436" s="284"/>
      <c r="N436" s="392"/>
      <c r="O436" s="284"/>
      <c r="P436" s="284"/>
      <c r="Q436" s="284"/>
      <c r="R436" s="284"/>
      <c r="S436" s="284"/>
      <c r="T436" s="284"/>
      <c r="U436" s="284"/>
      <c r="V436" s="284"/>
      <c r="W436" s="284"/>
      <c r="X436" s="284"/>
      <c r="Y436" s="284"/>
      <c r="Z436" s="284"/>
      <c r="AA436" s="284"/>
      <c r="AB436" s="284"/>
      <c r="AC436" s="392"/>
      <c r="AD436" s="284"/>
      <c r="AE436" s="392"/>
      <c r="AF436" s="284"/>
      <c r="AG436" s="284"/>
      <c r="AH436" s="284"/>
      <c r="AI436" s="392"/>
      <c r="AJ436" s="284"/>
      <c r="AK436" s="392"/>
      <c r="AL436" s="392"/>
      <c r="AM436" s="392"/>
      <c r="AN436" s="284"/>
      <c r="AO436" s="392"/>
      <c r="AP436" s="284"/>
      <c r="AQ436" s="284"/>
      <c r="AR436" s="284"/>
      <c r="AS436" s="284"/>
      <c r="AT436" s="284"/>
      <c r="AU436" s="284"/>
      <c r="AV436" s="284"/>
      <c r="AW436" s="284"/>
      <c r="AX436" s="284"/>
      <c r="AY436" s="284"/>
      <c r="AZ436" s="284"/>
      <c r="BA436" s="284"/>
      <c r="BB436" s="284"/>
      <c r="BC436" s="284"/>
    </row>
    <row r="437" spans="1:55">
      <c r="A437" s="284"/>
      <c r="B437" s="284"/>
      <c r="D437" s="284"/>
      <c r="E437" s="284"/>
      <c r="F437" s="284"/>
      <c r="G437" s="284"/>
      <c r="H437" s="284"/>
      <c r="I437" s="284"/>
      <c r="J437" s="284"/>
      <c r="K437" s="284"/>
      <c r="L437" s="284"/>
      <c r="M437" s="284"/>
      <c r="N437" s="392"/>
      <c r="O437" s="284"/>
      <c r="P437" s="284"/>
      <c r="Q437" s="284"/>
      <c r="R437" s="284"/>
      <c r="T437" s="284"/>
      <c r="U437" s="392"/>
      <c r="V437" s="284"/>
      <c r="W437" s="284"/>
      <c r="X437" s="284"/>
      <c r="Y437" s="284"/>
      <c r="Z437" s="284"/>
      <c r="AA437" s="284"/>
      <c r="AB437" s="284"/>
      <c r="AC437" s="392"/>
      <c r="AD437" s="284"/>
      <c r="AE437" s="392"/>
      <c r="AF437" s="284"/>
      <c r="AG437" s="284"/>
      <c r="AH437" s="284"/>
      <c r="AI437" s="284"/>
      <c r="AJ437" s="284"/>
      <c r="AK437" s="392"/>
      <c r="AL437" s="284"/>
      <c r="AM437" s="284"/>
      <c r="AN437" s="284"/>
      <c r="AO437" s="284"/>
      <c r="AP437" s="392"/>
      <c r="AQ437" s="284"/>
      <c r="AR437" s="284"/>
      <c r="AS437" s="284"/>
      <c r="AT437" s="284"/>
      <c r="AU437" s="284"/>
      <c r="AV437" s="284"/>
      <c r="AW437" s="284"/>
      <c r="AX437" s="284"/>
      <c r="AY437" s="284"/>
      <c r="AZ437" s="284"/>
      <c r="BA437" s="284"/>
      <c r="BB437" s="284"/>
      <c r="BC437" s="284"/>
    </row>
    <row r="438" spans="1:55">
      <c r="B438" s="284"/>
      <c r="D438" s="392"/>
      <c r="E438" s="284"/>
      <c r="F438" s="284"/>
      <c r="G438" s="284"/>
      <c r="H438" s="284"/>
      <c r="J438" s="284"/>
      <c r="K438" s="284"/>
      <c r="L438" s="284"/>
      <c r="M438" s="284"/>
      <c r="N438" s="392"/>
      <c r="O438" s="284"/>
      <c r="P438" s="392"/>
      <c r="Q438" s="284"/>
      <c r="R438" s="284"/>
      <c r="S438" s="284"/>
      <c r="T438" s="284"/>
      <c r="U438" s="392"/>
      <c r="V438" s="284"/>
      <c r="W438" s="392"/>
      <c r="X438" s="284"/>
      <c r="Y438" s="284"/>
      <c r="Z438" s="284"/>
      <c r="AA438" s="284"/>
      <c r="AB438" s="392"/>
      <c r="AC438" s="284"/>
      <c r="AD438" s="284"/>
      <c r="AE438" s="284"/>
      <c r="AF438" s="392"/>
      <c r="AG438" s="284"/>
      <c r="AH438" s="284"/>
      <c r="AI438" s="284"/>
      <c r="AJ438" s="284"/>
      <c r="AK438" s="392"/>
      <c r="AL438" s="284"/>
      <c r="AM438" s="392"/>
      <c r="AN438" s="392"/>
      <c r="AO438" s="284"/>
      <c r="AP438" s="284"/>
      <c r="AQ438" s="284"/>
      <c r="AR438" s="284"/>
      <c r="AS438" s="284"/>
      <c r="AT438" s="392"/>
      <c r="AU438" s="284"/>
      <c r="AV438" s="284"/>
      <c r="AW438" s="284"/>
      <c r="AX438" s="284"/>
      <c r="AY438" s="284"/>
      <c r="AZ438" s="284"/>
      <c r="BA438" s="284"/>
      <c r="BB438" s="284"/>
      <c r="BC438" s="284"/>
    </row>
    <row r="439" spans="1:55">
      <c r="A439" s="284"/>
      <c r="B439" s="284"/>
      <c r="D439" s="284"/>
      <c r="E439" s="284"/>
      <c r="G439" s="284"/>
      <c r="H439" s="284"/>
      <c r="J439" s="284"/>
      <c r="K439" s="284"/>
      <c r="L439" s="284"/>
      <c r="M439" s="392"/>
      <c r="N439" s="284"/>
      <c r="O439" s="284"/>
      <c r="P439" s="284"/>
      <c r="R439" s="284"/>
      <c r="T439" s="284"/>
      <c r="U439" s="392"/>
      <c r="V439" s="284"/>
      <c r="W439" s="392"/>
      <c r="X439" s="284"/>
      <c r="Y439" s="284"/>
      <c r="Z439" s="392"/>
      <c r="AA439" s="284"/>
      <c r="AB439" s="284"/>
      <c r="AC439" s="284"/>
      <c r="AD439" s="284"/>
      <c r="AE439" s="392"/>
      <c r="AF439" s="284"/>
      <c r="AG439" s="284"/>
      <c r="AH439" s="284"/>
      <c r="AI439" s="284"/>
      <c r="AJ439" s="284"/>
      <c r="AK439" s="392"/>
      <c r="AL439" s="392"/>
      <c r="AM439" s="284"/>
      <c r="AN439" s="392"/>
      <c r="AO439" s="284"/>
      <c r="AP439" s="284"/>
      <c r="AQ439" s="284"/>
      <c r="AR439" s="284"/>
      <c r="AS439" s="284"/>
      <c r="AT439" s="284"/>
      <c r="AU439" s="284"/>
      <c r="AV439" s="284"/>
      <c r="AW439" s="284"/>
      <c r="AX439" s="284"/>
      <c r="AY439" s="284"/>
      <c r="AZ439" s="284"/>
      <c r="BA439" s="284"/>
      <c r="BB439" s="284"/>
      <c r="BC439" s="284"/>
    </row>
    <row r="440" spans="1:55">
      <c r="B440" s="284"/>
      <c r="D440" s="284"/>
      <c r="E440" s="284"/>
      <c r="F440" s="284"/>
      <c r="G440" s="284"/>
      <c r="H440" s="392"/>
      <c r="J440" s="284"/>
      <c r="K440" s="284"/>
      <c r="L440" s="284"/>
      <c r="M440" s="284"/>
      <c r="N440" s="284"/>
      <c r="O440" s="284"/>
      <c r="P440" s="284"/>
      <c r="Q440" s="284"/>
      <c r="R440" s="284"/>
      <c r="S440" s="284"/>
      <c r="T440" s="284"/>
      <c r="U440" s="392"/>
      <c r="V440" s="284"/>
      <c r="W440" s="284"/>
      <c r="X440" s="284"/>
      <c r="Y440" s="392"/>
      <c r="Z440" s="284"/>
      <c r="AA440" s="392"/>
      <c r="AB440" s="284"/>
      <c r="AC440" s="284"/>
      <c r="AD440" s="284"/>
      <c r="AE440" s="392"/>
      <c r="AF440" s="284"/>
      <c r="AG440" s="284"/>
      <c r="AH440" s="392"/>
      <c r="AI440" s="392"/>
      <c r="AJ440" s="284"/>
      <c r="AK440" s="392"/>
      <c r="AL440" s="392"/>
      <c r="AM440" s="284"/>
      <c r="AN440" s="284"/>
      <c r="AO440" s="392"/>
      <c r="AP440" s="284"/>
      <c r="AQ440" s="284"/>
      <c r="AR440" s="392"/>
      <c r="AS440" s="392"/>
      <c r="AT440" s="392"/>
      <c r="AU440" s="392"/>
      <c r="AV440" s="392"/>
      <c r="AW440" s="392"/>
      <c r="AX440" s="392"/>
      <c r="AY440" s="392"/>
      <c r="AZ440" s="392"/>
      <c r="BA440" s="392"/>
      <c r="BB440" s="392"/>
      <c r="BC440" s="392"/>
    </row>
    <row r="441" spans="1:55">
      <c r="B441" s="284"/>
      <c r="D441" s="284"/>
      <c r="E441" s="284"/>
      <c r="G441" s="284"/>
      <c r="H441" s="284"/>
      <c r="J441" s="284"/>
      <c r="K441" s="284"/>
      <c r="L441" s="392"/>
      <c r="M441" s="392"/>
      <c r="N441" s="284"/>
      <c r="O441" s="284"/>
      <c r="P441" s="284"/>
      <c r="Q441" s="284"/>
      <c r="R441" s="284"/>
      <c r="S441" s="284"/>
      <c r="T441" s="392"/>
      <c r="U441" s="392"/>
      <c r="V441" s="392"/>
      <c r="W441" s="284"/>
      <c r="X441" s="284"/>
      <c r="Y441" s="284"/>
      <c r="Z441" s="284"/>
      <c r="AA441" s="284"/>
      <c r="AB441" s="284"/>
      <c r="AC441" s="392"/>
      <c r="AD441" s="284"/>
      <c r="AE441" s="392"/>
      <c r="AF441" s="284"/>
      <c r="AG441" s="392"/>
      <c r="AH441" s="284"/>
      <c r="AI441" s="284"/>
      <c r="AJ441" s="284"/>
      <c r="AK441" s="284"/>
      <c r="AL441" s="284"/>
      <c r="AM441" s="284"/>
      <c r="AN441" s="284"/>
      <c r="AO441" s="284"/>
      <c r="AP441" s="392"/>
      <c r="AQ441" s="284"/>
      <c r="AR441" s="284"/>
      <c r="AS441" s="284"/>
      <c r="AT441" s="284"/>
      <c r="AU441" s="284"/>
      <c r="AV441" s="284"/>
      <c r="AW441" s="284"/>
      <c r="AX441" s="284"/>
      <c r="AY441" s="284"/>
      <c r="AZ441" s="284"/>
      <c r="BA441" s="284"/>
      <c r="BB441" s="284"/>
      <c r="BC441" s="284"/>
    </row>
    <row r="442" spans="1:55">
      <c r="C442" s="284"/>
      <c r="D442" s="284"/>
      <c r="E442" s="284"/>
      <c r="F442" s="284"/>
      <c r="G442" s="284"/>
      <c r="H442" s="284"/>
      <c r="I442" s="284"/>
      <c r="J442" s="284"/>
      <c r="K442" s="284"/>
      <c r="L442" s="392"/>
      <c r="M442" s="392"/>
      <c r="N442" s="392"/>
      <c r="O442" s="284"/>
      <c r="P442" s="284"/>
      <c r="Q442" s="284"/>
      <c r="R442" s="284"/>
      <c r="T442" s="284"/>
      <c r="U442" s="392"/>
      <c r="V442" s="284"/>
      <c r="W442" s="284"/>
      <c r="X442" s="284"/>
      <c r="Y442" s="284"/>
      <c r="Z442" s="284"/>
      <c r="AA442" s="284"/>
      <c r="AB442" s="284"/>
      <c r="AC442" s="284"/>
      <c r="AD442" s="284"/>
      <c r="AE442" s="392"/>
      <c r="AF442" s="284"/>
      <c r="AG442" s="284"/>
      <c r="AH442" s="284"/>
      <c r="AI442" s="392"/>
      <c r="AJ442" s="284"/>
      <c r="AK442" s="392"/>
      <c r="AL442" s="284"/>
      <c r="AM442" s="284"/>
      <c r="AN442" s="392"/>
      <c r="AO442" s="284"/>
      <c r="AP442" s="284"/>
      <c r="AQ442" s="284"/>
      <c r="AR442" s="284"/>
      <c r="AS442" s="284"/>
      <c r="AT442" s="392"/>
      <c r="AU442" s="284"/>
      <c r="AV442" s="284"/>
      <c r="AW442" s="284"/>
      <c r="AX442" s="284"/>
      <c r="AY442" s="284"/>
      <c r="AZ442" s="284"/>
      <c r="BA442" s="284"/>
      <c r="BB442" s="284"/>
      <c r="BC442" s="284"/>
    </row>
    <row r="443" spans="1:55">
      <c r="B443" s="284"/>
      <c r="D443" s="284"/>
      <c r="E443" s="284"/>
      <c r="F443" s="284"/>
      <c r="G443" s="284"/>
      <c r="H443" s="284"/>
      <c r="J443" s="392"/>
      <c r="K443" s="392"/>
      <c r="L443" s="392"/>
      <c r="M443" s="284"/>
      <c r="N443" s="284"/>
      <c r="O443" s="284"/>
      <c r="P443" s="392"/>
      <c r="Q443" s="284"/>
      <c r="R443" s="284"/>
      <c r="T443" s="284"/>
      <c r="U443" s="392"/>
      <c r="V443" s="284"/>
      <c r="W443" s="392"/>
      <c r="X443" s="284"/>
      <c r="Y443" s="284"/>
      <c r="Z443" s="284"/>
      <c r="AA443" s="392"/>
      <c r="AB443" s="392"/>
      <c r="AC443" s="284"/>
      <c r="AD443" s="284"/>
      <c r="AE443" s="284"/>
      <c r="AF443" s="392"/>
      <c r="AG443" s="392"/>
      <c r="AH443" s="284"/>
      <c r="AI443" s="284"/>
      <c r="AJ443" s="284"/>
      <c r="AK443" s="392"/>
      <c r="AL443" s="392"/>
      <c r="AM443" s="284"/>
      <c r="AN443" s="392"/>
      <c r="AO443" s="284"/>
      <c r="AP443" s="392"/>
      <c r="AQ443" s="392"/>
      <c r="AR443" s="392"/>
      <c r="AS443" s="392"/>
      <c r="AT443" s="392"/>
      <c r="AU443" s="392"/>
      <c r="AV443" s="392"/>
      <c r="AW443" s="392"/>
      <c r="AX443" s="392"/>
      <c r="AY443" s="392"/>
      <c r="AZ443" s="392"/>
      <c r="BA443" s="392"/>
      <c r="BB443" s="392"/>
      <c r="BC443" s="392"/>
    </row>
    <row r="444" spans="1:55">
      <c r="A444" s="284"/>
      <c r="B444" s="284"/>
      <c r="C444" s="284"/>
      <c r="D444" s="284"/>
      <c r="E444" s="284"/>
      <c r="F444" s="284"/>
      <c r="G444" s="284"/>
      <c r="H444" s="284"/>
      <c r="J444" s="284"/>
      <c r="K444" s="284"/>
      <c r="L444" s="284"/>
      <c r="M444" s="284"/>
      <c r="N444" s="284"/>
      <c r="O444" s="284"/>
      <c r="P444" s="284"/>
      <c r="Q444" s="284"/>
      <c r="R444" s="392"/>
      <c r="T444" s="284"/>
      <c r="U444" s="284"/>
      <c r="V444" s="284"/>
      <c r="W444" s="392"/>
      <c r="X444" s="284"/>
      <c r="Y444" s="392"/>
      <c r="Z444" s="284"/>
      <c r="AA444" s="284"/>
      <c r="AB444" s="284"/>
      <c r="AC444" s="284"/>
      <c r="AD444" s="284"/>
      <c r="AE444" s="392"/>
      <c r="AF444" s="284"/>
      <c r="AG444" s="393"/>
      <c r="AH444" s="284"/>
      <c r="AI444" s="392"/>
      <c r="AJ444" s="284"/>
      <c r="AK444" s="392"/>
      <c r="AL444" s="284"/>
      <c r="AM444" s="284"/>
      <c r="AN444" s="284"/>
      <c r="AO444" s="392"/>
      <c r="AP444" s="392"/>
      <c r="AQ444" s="392"/>
      <c r="AR444" s="392"/>
      <c r="AS444" s="392"/>
      <c r="AT444" s="392"/>
      <c r="AU444" s="392"/>
      <c r="AV444" s="392"/>
      <c r="AW444" s="392"/>
      <c r="AX444" s="392"/>
      <c r="AY444" s="392"/>
      <c r="AZ444" s="392"/>
      <c r="BA444" s="392"/>
      <c r="BB444" s="392"/>
      <c r="BC444" s="392"/>
    </row>
    <row r="445" spans="1:55">
      <c r="B445" s="284"/>
      <c r="C445" s="284"/>
      <c r="D445" s="284"/>
      <c r="E445" s="284"/>
      <c r="G445" s="284"/>
      <c r="H445" s="284"/>
      <c r="J445" s="284"/>
      <c r="K445" s="284"/>
      <c r="L445" s="284"/>
      <c r="M445" s="284"/>
      <c r="N445" s="284"/>
      <c r="O445" s="284"/>
      <c r="P445" s="284"/>
      <c r="Q445" s="284"/>
      <c r="R445" s="284"/>
      <c r="T445" s="284"/>
      <c r="U445" s="392"/>
      <c r="V445" s="284"/>
      <c r="W445" s="284"/>
      <c r="X445" s="284"/>
      <c r="Y445" s="284"/>
      <c r="Z445" s="284"/>
      <c r="AA445" s="392"/>
      <c r="AB445" s="284"/>
      <c r="AC445" s="284"/>
      <c r="AD445" s="284"/>
      <c r="AE445" s="284"/>
      <c r="AF445" s="284"/>
      <c r="AG445" s="284"/>
      <c r="AH445" s="284"/>
      <c r="AI445" s="392"/>
      <c r="AJ445" s="284"/>
      <c r="AK445" s="284"/>
      <c r="AL445" s="392"/>
      <c r="AM445" s="284"/>
      <c r="AN445" s="284"/>
      <c r="AO445" s="284"/>
      <c r="AP445" s="284"/>
      <c r="AQ445" s="392"/>
      <c r="AR445" s="284"/>
      <c r="AS445" s="284"/>
      <c r="AT445" s="392"/>
      <c r="AU445" s="284"/>
      <c r="AV445" s="284"/>
      <c r="AW445" s="284"/>
      <c r="AX445" s="284"/>
      <c r="AY445" s="284"/>
      <c r="AZ445" s="284"/>
      <c r="BA445" s="284"/>
      <c r="BB445" s="284"/>
      <c r="BC445" s="284"/>
    </row>
    <row r="446" spans="1:55">
      <c r="B446" s="284"/>
      <c r="D446" s="284"/>
      <c r="E446" s="284"/>
      <c r="F446" s="284"/>
      <c r="G446" s="284"/>
      <c r="H446" s="284"/>
      <c r="J446" s="392"/>
      <c r="K446" s="284"/>
      <c r="L446" s="284"/>
      <c r="M446" s="284"/>
      <c r="N446" s="284"/>
      <c r="O446" s="284"/>
      <c r="P446" s="284"/>
      <c r="Q446" s="284"/>
      <c r="R446" s="284"/>
      <c r="T446" s="284"/>
      <c r="U446" s="392"/>
      <c r="V446" s="284"/>
      <c r="W446" s="393"/>
      <c r="X446" s="284"/>
      <c r="Y446" s="284"/>
      <c r="Z446" s="284"/>
      <c r="AA446" s="284"/>
      <c r="AB446" s="284"/>
      <c r="AC446" s="284"/>
      <c r="AD446" s="284"/>
      <c r="AE446" s="284"/>
      <c r="AF446" s="284"/>
      <c r="AG446" s="284"/>
      <c r="AH446" s="284"/>
      <c r="AI446" s="392"/>
      <c r="AJ446" s="284"/>
      <c r="AK446" s="284"/>
      <c r="AL446" s="284"/>
      <c r="AM446" s="392"/>
      <c r="AN446" s="284"/>
      <c r="AO446" s="284"/>
      <c r="AP446" s="284"/>
      <c r="AQ446" s="392"/>
      <c r="AR446" s="284"/>
      <c r="AS446" s="284"/>
      <c r="AT446" s="392"/>
      <c r="AU446" s="392"/>
      <c r="AV446" s="392"/>
      <c r="AW446" s="392"/>
      <c r="AX446" s="392"/>
      <c r="AY446" s="392"/>
      <c r="AZ446" s="392"/>
      <c r="BA446" s="392"/>
      <c r="BB446" s="392"/>
      <c r="BC446" s="392"/>
    </row>
    <row r="447" spans="1:55">
      <c r="A447" s="284"/>
      <c r="B447" s="284"/>
      <c r="C447" s="284"/>
      <c r="D447" s="284"/>
      <c r="E447" s="284"/>
      <c r="F447" s="284"/>
      <c r="G447" s="284"/>
      <c r="H447" s="284"/>
      <c r="J447" s="284"/>
      <c r="K447" s="392"/>
      <c r="L447" s="392"/>
      <c r="M447" s="284"/>
      <c r="N447" s="392"/>
      <c r="O447" s="284"/>
      <c r="P447" s="284"/>
      <c r="Q447" s="284"/>
      <c r="R447" s="284"/>
      <c r="T447" s="284"/>
      <c r="U447" s="392"/>
      <c r="V447" s="392"/>
      <c r="W447" s="392"/>
      <c r="Y447" s="284"/>
      <c r="Z447" s="392"/>
      <c r="AA447" s="284"/>
      <c r="AB447" s="284"/>
      <c r="AC447" s="284"/>
      <c r="AD447" s="392"/>
      <c r="AE447" s="284"/>
      <c r="AF447" s="392"/>
      <c r="AG447" s="284"/>
      <c r="AH447" s="284"/>
      <c r="AI447" s="392"/>
      <c r="AJ447" s="284"/>
      <c r="AK447" s="284"/>
      <c r="AL447" s="284"/>
      <c r="AM447" s="284"/>
      <c r="AN447" s="284"/>
      <c r="AO447" s="284"/>
      <c r="AP447" s="284"/>
      <c r="AQ447" s="284"/>
      <c r="AR447" s="392"/>
      <c r="AS447" s="392"/>
      <c r="AT447" s="392"/>
      <c r="AU447" s="392"/>
      <c r="AV447" s="392"/>
      <c r="AW447" s="392"/>
      <c r="AX447" s="392"/>
      <c r="AY447" s="392"/>
      <c r="AZ447" s="392"/>
      <c r="BA447" s="392"/>
      <c r="BB447" s="392"/>
      <c r="BC447" s="392"/>
    </row>
    <row r="448" spans="1:55">
      <c r="B448" s="284"/>
      <c r="C448" s="284"/>
      <c r="D448" s="284"/>
      <c r="E448" s="284"/>
      <c r="F448" s="284"/>
      <c r="G448" s="284"/>
      <c r="H448" s="284"/>
      <c r="J448" s="284"/>
      <c r="K448" s="392"/>
      <c r="L448" s="284"/>
      <c r="M448" s="284"/>
      <c r="N448" s="284"/>
      <c r="O448" s="284"/>
      <c r="P448" s="392"/>
      <c r="Q448" s="284"/>
      <c r="R448" s="284"/>
      <c r="S448" s="284"/>
      <c r="T448" s="284"/>
      <c r="U448" s="392"/>
      <c r="V448" s="284"/>
      <c r="W448" s="284"/>
      <c r="X448" s="284"/>
      <c r="Y448" s="284"/>
      <c r="Z448" s="284"/>
      <c r="AA448" s="392"/>
      <c r="AB448" s="392"/>
      <c r="AC448" s="284"/>
      <c r="AD448" s="284"/>
      <c r="AE448" s="392"/>
      <c r="AF448" s="284"/>
      <c r="AG448" s="284"/>
      <c r="AH448" s="284"/>
      <c r="AI448" s="284"/>
      <c r="AK448" s="392"/>
      <c r="AL448" s="284"/>
      <c r="AM448" s="392"/>
      <c r="AN448" s="284"/>
      <c r="AO448" s="284"/>
      <c r="AP448" s="284"/>
      <c r="AQ448" s="284"/>
      <c r="AR448" s="284"/>
      <c r="AS448" s="284"/>
      <c r="AT448" s="284"/>
      <c r="AU448" s="284"/>
      <c r="AV448" s="284"/>
      <c r="AW448" s="284"/>
      <c r="AX448" s="284"/>
      <c r="AY448" s="284"/>
      <c r="AZ448" s="284"/>
      <c r="BA448" s="284"/>
      <c r="BB448" s="284"/>
      <c r="BC448" s="284"/>
    </row>
    <row r="449" spans="1:55">
      <c r="A449" s="284"/>
      <c r="B449" s="284"/>
      <c r="D449" s="284"/>
      <c r="E449" s="284"/>
      <c r="G449" s="284"/>
      <c r="H449" s="284"/>
      <c r="I449" s="284"/>
      <c r="J449" s="284"/>
      <c r="K449" s="284"/>
      <c r="L449" s="284"/>
      <c r="M449" s="284"/>
      <c r="N449" s="284"/>
      <c r="O449" s="284"/>
      <c r="P449" s="284"/>
      <c r="Q449" s="284"/>
      <c r="R449" s="284"/>
      <c r="S449" s="284"/>
      <c r="T449" s="284"/>
      <c r="U449" s="284"/>
      <c r="V449" s="284"/>
      <c r="W449" s="284"/>
      <c r="Y449" s="284"/>
      <c r="Z449" s="284"/>
      <c r="AA449" s="392"/>
      <c r="AB449" s="284"/>
      <c r="AC449" s="284"/>
      <c r="AD449" s="284"/>
      <c r="AE449" s="284"/>
      <c r="AF449" s="392"/>
      <c r="AG449" s="284"/>
      <c r="AH449" s="392"/>
      <c r="AI449" s="284"/>
      <c r="AJ449" s="284"/>
      <c r="AK449" s="284"/>
      <c r="AL449" s="392"/>
      <c r="AM449" s="392"/>
      <c r="AN449" s="392"/>
      <c r="AO449" s="284"/>
      <c r="AP449" s="284"/>
      <c r="AQ449" s="392"/>
      <c r="AR449" s="284"/>
      <c r="AS449" s="284"/>
      <c r="AT449" s="284"/>
      <c r="AU449" s="284"/>
      <c r="AV449" s="284"/>
      <c r="AW449" s="284"/>
      <c r="AX449" s="284"/>
      <c r="AY449" s="284"/>
      <c r="AZ449" s="284"/>
      <c r="BA449" s="284"/>
      <c r="BB449" s="284"/>
      <c r="BC449" s="284"/>
    </row>
    <row r="450" spans="1:55">
      <c r="D450" s="284"/>
      <c r="E450" s="284"/>
      <c r="F450" s="284"/>
      <c r="G450" s="284"/>
      <c r="H450" s="284"/>
      <c r="J450" s="284"/>
      <c r="K450" s="392"/>
      <c r="L450" s="284"/>
      <c r="M450" s="392"/>
      <c r="N450" s="284"/>
      <c r="O450" s="284"/>
      <c r="P450" s="392"/>
      <c r="Q450" s="284"/>
      <c r="R450" s="284"/>
      <c r="S450" s="284"/>
      <c r="T450" s="284"/>
      <c r="U450" s="284"/>
      <c r="V450" s="392"/>
      <c r="W450" s="284"/>
      <c r="X450" s="284"/>
      <c r="Y450" s="284"/>
      <c r="Z450" s="284"/>
      <c r="AA450" s="284"/>
      <c r="AB450" s="284"/>
      <c r="AC450" s="284"/>
      <c r="AD450" s="284"/>
      <c r="AE450" s="284"/>
      <c r="AF450" s="284"/>
      <c r="AG450" s="284"/>
      <c r="AH450" s="284"/>
      <c r="AI450" s="392"/>
      <c r="AJ450" s="284"/>
      <c r="AK450" s="284"/>
      <c r="AL450" s="284"/>
      <c r="AM450" s="284"/>
      <c r="AN450" s="392"/>
      <c r="AO450" s="284"/>
      <c r="AP450" s="392"/>
      <c r="AQ450" s="392"/>
      <c r="AR450" s="392"/>
      <c r="AS450" s="392"/>
      <c r="AT450" s="392"/>
      <c r="AU450" s="392"/>
      <c r="AV450" s="392"/>
      <c r="AW450" s="392"/>
      <c r="AX450" s="392"/>
      <c r="AY450" s="392"/>
      <c r="AZ450" s="392"/>
      <c r="BA450" s="392"/>
      <c r="BB450" s="392"/>
      <c r="BC450" s="392"/>
    </row>
    <row r="451" spans="1:55">
      <c r="A451" s="284"/>
      <c r="B451" s="284"/>
      <c r="C451" s="284"/>
      <c r="D451" s="284"/>
      <c r="E451" s="284"/>
      <c r="G451" s="284"/>
      <c r="H451" s="284"/>
      <c r="J451" s="284"/>
      <c r="K451" s="284"/>
      <c r="L451" s="284"/>
      <c r="M451" s="284"/>
      <c r="N451" s="392"/>
      <c r="O451" s="284"/>
      <c r="P451" s="284"/>
      <c r="Q451" s="284"/>
      <c r="R451" s="284"/>
      <c r="T451" s="284"/>
      <c r="U451" s="284"/>
      <c r="V451" s="392"/>
      <c r="W451" s="284"/>
      <c r="X451" s="284"/>
      <c r="Y451" s="392"/>
      <c r="Z451" s="284"/>
      <c r="AA451" s="284"/>
      <c r="AB451" s="284"/>
      <c r="AC451" s="392"/>
      <c r="AD451" s="284"/>
      <c r="AE451" s="284"/>
      <c r="AF451" s="392"/>
      <c r="AG451" s="392"/>
      <c r="AH451" s="284"/>
      <c r="AI451" s="284"/>
      <c r="AJ451" s="284"/>
      <c r="AK451" s="284"/>
      <c r="AL451" s="284"/>
      <c r="AM451" s="392"/>
      <c r="AN451" s="284"/>
      <c r="AO451" s="284"/>
      <c r="AP451" s="284"/>
      <c r="AQ451" s="284"/>
      <c r="AR451" s="392"/>
      <c r="AS451" s="392"/>
      <c r="AT451" s="392"/>
      <c r="AU451" s="392"/>
      <c r="AV451" s="392"/>
      <c r="AW451" s="392"/>
      <c r="AX451" s="392"/>
      <c r="AY451" s="392"/>
      <c r="AZ451" s="392"/>
      <c r="BA451" s="392"/>
      <c r="BB451" s="392"/>
      <c r="BC451" s="392"/>
    </row>
    <row r="452" spans="1:55">
      <c r="B452" s="284"/>
      <c r="D452" s="284"/>
      <c r="E452" s="284"/>
      <c r="F452" s="284"/>
      <c r="G452" s="392"/>
      <c r="H452" s="284"/>
      <c r="J452" s="284"/>
      <c r="K452" s="392"/>
      <c r="L452" s="284"/>
      <c r="M452" s="284"/>
      <c r="N452" s="284"/>
      <c r="O452" s="284"/>
      <c r="P452" s="284"/>
      <c r="Q452" s="284"/>
      <c r="R452" s="284"/>
      <c r="S452" s="284"/>
      <c r="T452" s="284"/>
      <c r="U452" s="284"/>
      <c r="V452" s="284"/>
      <c r="W452" s="284"/>
      <c r="Y452" s="284"/>
      <c r="Z452" s="284"/>
      <c r="AA452" s="284"/>
      <c r="AB452" s="284"/>
      <c r="AC452" s="284"/>
      <c r="AD452" s="284"/>
      <c r="AE452" s="284"/>
      <c r="AF452" s="392"/>
      <c r="AG452" s="284"/>
      <c r="AH452" s="284"/>
      <c r="AI452" s="392"/>
      <c r="AJ452" s="284"/>
      <c r="AK452" s="392"/>
      <c r="AL452" s="284"/>
      <c r="AM452" s="392"/>
      <c r="AN452" s="392"/>
      <c r="AO452" s="284"/>
      <c r="AP452" s="392"/>
      <c r="AQ452" s="392"/>
      <c r="AR452" s="392"/>
      <c r="AS452" s="392"/>
      <c r="AT452" s="392"/>
      <c r="AU452" s="392"/>
      <c r="AV452" s="392"/>
      <c r="AW452" s="392"/>
      <c r="AX452" s="392"/>
      <c r="AY452" s="392"/>
      <c r="AZ452" s="392"/>
      <c r="BA452" s="392"/>
      <c r="BB452" s="392"/>
      <c r="BC452" s="392"/>
    </row>
    <row r="453" spans="1:55">
      <c r="B453" s="284"/>
      <c r="C453" s="392"/>
      <c r="D453" s="284"/>
      <c r="E453" s="284"/>
      <c r="F453" s="284"/>
      <c r="G453" s="284"/>
      <c r="H453" s="284"/>
      <c r="J453" s="284"/>
      <c r="K453" s="284"/>
      <c r="L453" s="284"/>
      <c r="M453" s="284"/>
      <c r="N453" s="284"/>
      <c r="O453" s="284"/>
      <c r="P453" s="284"/>
      <c r="Q453" s="284"/>
      <c r="R453" s="284"/>
      <c r="T453" s="284"/>
      <c r="U453" s="392"/>
      <c r="V453" s="284"/>
      <c r="W453" s="392"/>
      <c r="Y453" s="284"/>
      <c r="Z453" s="284"/>
      <c r="AA453" s="284"/>
      <c r="AB453" s="284"/>
      <c r="AC453" s="284"/>
      <c r="AD453" s="284"/>
      <c r="AE453" s="392"/>
      <c r="AF453" s="392"/>
      <c r="AG453" s="392"/>
      <c r="AH453" s="284"/>
      <c r="AI453" s="392"/>
      <c r="AJ453" s="284"/>
      <c r="AK453" s="284"/>
      <c r="AL453" s="392"/>
      <c r="AM453" s="284"/>
      <c r="AN453" s="284"/>
      <c r="AO453" s="284"/>
      <c r="AP453" s="284"/>
      <c r="AQ453" s="392"/>
      <c r="AR453" s="284"/>
      <c r="AS453" s="284"/>
      <c r="AT453" s="392"/>
      <c r="AU453" s="284"/>
      <c r="AV453" s="284"/>
      <c r="AW453" s="284"/>
      <c r="AX453" s="284"/>
      <c r="AY453" s="284"/>
      <c r="AZ453" s="284"/>
      <c r="BA453" s="284"/>
      <c r="BB453" s="284"/>
      <c r="BC453" s="284"/>
    </row>
    <row r="454" spans="1:55">
      <c r="C454" s="284"/>
      <c r="D454" s="284"/>
      <c r="E454" s="284"/>
      <c r="F454" s="284"/>
      <c r="G454" s="284"/>
      <c r="H454" s="284"/>
      <c r="J454" s="284"/>
      <c r="K454" s="284"/>
      <c r="L454" s="284"/>
      <c r="M454" s="284"/>
      <c r="N454" s="392"/>
      <c r="O454" s="284"/>
      <c r="P454" s="392"/>
      <c r="Q454" s="284"/>
      <c r="R454" s="284"/>
      <c r="T454" s="284"/>
      <c r="U454" s="284"/>
      <c r="V454" s="284"/>
      <c r="W454" s="284"/>
      <c r="X454" s="284"/>
      <c r="Y454" s="392"/>
      <c r="Z454" s="284"/>
      <c r="AA454" s="392"/>
      <c r="AB454" s="284"/>
      <c r="AC454" s="284"/>
      <c r="AD454" s="284"/>
      <c r="AE454" s="284"/>
      <c r="AF454" s="392"/>
      <c r="AG454" s="284"/>
      <c r="AH454" s="284"/>
      <c r="AI454" s="284"/>
      <c r="AJ454" s="284"/>
      <c r="AK454" s="392"/>
      <c r="AL454" s="284"/>
      <c r="AM454" s="392"/>
      <c r="AN454" s="390"/>
      <c r="AO454" s="284"/>
      <c r="AP454" s="392"/>
      <c r="AQ454" s="392"/>
      <c r="AR454" s="392"/>
      <c r="AS454" s="392"/>
      <c r="AT454" s="392"/>
      <c r="AU454" s="392"/>
      <c r="AV454" s="392"/>
      <c r="AW454" s="392"/>
      <c r="AX454" s="392"/>
      <c r="AY454" s="392"/>
      <c r="AZ454" s="392"/>
      <c r="BA454" s="392"/>
      <c r="BB454" s="392"/>
      <c r="BC454" s="392"/>
    </row>
    <row r="455" spans="1:55">
      <c r="B455" s="284"/>
      <c r="D455" s="284"/>
      <c r="F455" s="284"/>
      <c r="G455" s="284"/>
      <c r="H455" s="284"/>
      <c r="I455" s="284"/>
      <c r="J455" s="284"/>
      <c r="K455" s="284"/>
      <c r="L455" s="284"/>
      <c r="M455" s="284"/>
      <c r="N455" s="284"/>
      <c r="O455" s="284"/>
      <c r="P455" s="284"/>
      <c r="Q455" s="284"/>
      <c r="R455" s="284"/>
      <c r="S455" s="284"/>
      <c r="T455" s="284"/>
      <c r="U455" s="284"/>
      <c r="V455" s="284"/>
      <c r="W455" s="284"/>
      <c r="Y455" s="284"/>
      <c r="Z455" s="284"/>
      <c r="AA455" s="284"/>
      <c r="AB455" s="284"/>
      <c r="AC455" s="392"/>
      <c r="AD455" s="392"/>
      <c r="AE455" s="392"/>
      <c r="AF455" s="392"/>
      <c r="AG455" s="392"/>
      <c r="AH455" s="284"/>
      <c r="AI455" s="284"/>
      <c r="AJ455" s="284"/>
      <c r="AK455" s="284"/>
      <c r="AL455" s="284"/>
      <c r="AM455" s="284"/>
      <c r="AN455" s="284"/>
      <c r="AO455" s="392"/>
      <c r="AP455" s="284"/>
      <c r="AQ455" s="392"/>
      <c r="AR455" s="392"/>
      <c r="AS455" s="392"/>
      <c r="AT455" s="392"/>
      <c r="AU455" s="392"/>
      <c r="AV455" s="392"/>
      <c r="AW455" s="392"/>
      <c r="AX455" s="392"/>
      <c r="AY455" s="392"/>
      <c r="AZ455" s="392"/>
      <c r="BA455" s="392"/>
      <c r="BB455" s="392"/>
      <c r="BC455" s="392"/>
    </row>
    <row r="456" spans="1:55">
      <c r="B456" s="284"/>
      <c r="C456" s="284"/>
      <c r="D456" s="284"/>
      <c r="E456" s="284"/>
      <c r="F456" s="392"/>
      <c r="G456" s="392"/>
      <c r="H456" s="284"/>
      <c r="J456" s="284"/>
      <c r="K456" s="284"/>
      <c r="L456" s="284"/>
      <c r="M456" s="284"/>
      <c r="N456" s="284"/>
      <c r="O456" s="284"/>
      <c r="P456" s="284"/>
      <c r="Q456" s="284"/>
      <c r="R456" s="284"/>
      <c r="T456" s="284"/>
      <c r="U456" s="284"/>
      <c r="V456" s="284"/>
      <c r="W456" s="284"/>
      <c r="X456" s="284"/>
      <c r="Y456" s="284"/>
      <c r="Z456" s="284"/>
      <c r="AA456" s="284"/>
      <c r="AB456" s="284"/>
      <c r="AC456" s="284"/>
      <c r="AD456" s="284"/>
      <c r="AE456" s="284"/>
      <c r="AF456" s="284"/>
      <c r="AG456" s="392"/>
      <c r="AH456" s="392"/>
      <c r="AI456" s="284"/>
      <c r="AJ456" s="284"/>
      <c r="AK456" s="284"/>
      <c r="AL456" s="284"/>
      <c r="AM456" s="284"/>
      <c r="AN456" s="392"/>
      <c r="AO456" s="284"/>
      <c r="AP456" s="392"/>
      <c r="AQ456" s="392"/>
      <c r="AR456" s="392"/>
      <c r="AS456" s="392"/>
      <c r="AT456" s="392"/>
      <c r="AU456" s="392"/>
      <c r="AV456" s="392"/>
      <c r="AW456" s="392"/>
      <c r="AX456" s="392"/>
      <c r="AY456" s="392"/>
      <c r="AZ456" s="392"/>
      <c r="BA456" s="392"/>
      <c r="BB456" s="392"/>
      <c r="BC456" s="392"/>
    </row>
    <row r="457" spans="1:55">
      <c r="B457" s="284"/>
      <c r="C457" s="284"/>
      <c r="D457" s="284"/>
      <c r="G457" s="284"/>
      <c r="H457" s="284"/>
      <c r="J457" s="284"/>
      <c r="K457" s="284"/>
      <c r="L457" s="284"/>
      <c r="M457" s="284"/>
      <c r="N457" s="392"/>
      <c r="O457" s="284"/>
      <c r="P457" s="284"/>
      <c r="Q457" s="284"/>
      <c r="R457" s="284"/>
      <c r="T457" s="284"/>
      <c r="U457" s="392"/>
      <c r="V457" s="392"/>
      <c r="W457" s="392"/>
      <c r="X457" s="284"/>
      <c r="Y457" s="284"/>
      <c r="Z457" s="392"/>
      <c r="AA457" s="284"/>
      <c r="AB457" s="284"/>
      <c r="AC457" s="392"/>
      <c r="AD457" s="284"/>
      <c r="AE457" s="392"/>
      <c r="AF457" s="284"/>
      <c r="AG457" s="392"/>
      <c r="AH457" s="284"/>
      <c r="AI457" s="392"/>
      <c r="AJ457" s="284"/>
      <c r="AK457" s="284"/>
      <c r="AL457" s="284"/>
      <c r="AM457" s="392"/>
      <c r="AN457" s="392"/>
      <c r="AO457" s="284"/>
      <c r="AP457" s="284"/>
      <c r="AQ457" s="284"/>
      <c r="AR457" s="284"/>
      <c r="AS457" s="284"/>
      <c r="AT457" s="284"/>
      <c r="AU457" s="284"/>
      <c r="AV457" s="284"/>
      <c r="AW457" s="284"/>
      <c r="AX457" s="284"/>
      <c r="AY457" s="284"/>
      <c r="AZ457" s="284"/>
      <c r="BA457" s="284"/>
      <c r="BB457" s="284"/>
      <c r="BC457" s="284"/>
    </row>
    <row r="458" spans="1:55">
      <c r="A458" s="284"/>
      <c r="B458" s="284"/>
      <c r="C458" s="284"/>
      <c r="D458" s="392"/>
      <c r="E458" s="284"/>
      <c r="F458" s="284"/>
      <c r="G458" s="284"/>
      <c r="H458" s="284"/>
      <c r="J458" s="392"/>
      <c r="K458" s="284"/>
      <c r="L458" s="284"/>
      <c r="M458" s="392"/>
      <c r="N458" s="284"/>
      <c r="O458" s="284"/>
      <c r="P458" s="284"/>
      <c r="Q458" s="284"/>
      <c r="R458" s="284"/>
      <c r="S458" s="284"/>
      <c r="T458" s="284"/>
      <c r="U458" s="392"/>
      <c r="V458" s="284"/>
      <c r="W458" s="392"/>
      <c r="X458" s="284"/>
      <c r="Y458" s="284"/>
      <c r="Z458" s="284"/>
      <c r="AA458" s="284"/>
      <c r="AB458" s="284"/>
      <c r="AC458" s="284"/>
      <c r="AD458" s="392"/>
      <c r="AE458" s="392"/>
      <c r="AF458" s="284"/>
      <c r="AG458" s="392"/>
      <c r="AH458" s="284"/>
      <c r="AI458" s="392"/>
      <c r="AJ458" s="284"/>
      <c r="AK458" s="284"/>
      <c r="AL458" s="284"/>
      <c r="AM458" s="284"/>
      <c r="AN458" s="392"/>
      <c r="AO458" s="284"/>
      <c r="AP458" s="284"/>
      <c r="AQ458" s="392"/>
      <c r="AR458" s="284"/>
      <c r="AS458" s="284"/>
      <c r="AT458" s="284"/>
      <c r="AU458" s="284"/>
      <c r="AV458" s="284"/>
      <c r="AW458" s="284"/>
      <c r="AX458" s="284"/>
      <c r="AY458" s="284"/>
      <c r="AZ458" s="284"/>
      <c r="BA458" s="284"/>
      <c r="BB458" s="284"/>
      <c r="BC458" s="284"/>
    </row>
    <row r="459" spans="1:55">
      <c r="B459" s="284"/>
      <c r="D459" s="284"/>
      <c r="E459" s="284"/>
      <c r="F459" s="284"/>
      <c r="G459" s="284"/>
      <c r="H459" s="284"/>
      <c r="J459" s="284"/>
      <c r="K459" s="284"/>
      <c r="L459" s="284"/>
      <c r="M459" s="284"/>
      <c r="N459" s="392"/>
      <c r="O459" s="284"/>
      <c r="P459" s="392"/>
      <c r="Q459" s="284"/>
      <c r="R459" s="284"/>
      <c r="T459" s="284"/>
      <c r="U459" s="284"/>
      <c r="V459" s="284"/>
      <c r="W459" s="284"/>
      <c r="X459" s="284"/>
      <c r="Y459" s="284"/>
      <c r="Z459" s="284"/>
      <c r="AA459" s="284"/>
      <c r="AB459" s="392"/>
      <c r="AC459" s="284"/>
      <c r="AD459" s="284"/>
      <c r="AE459" s="392"/>
      <c r="AF459" s="284"/>
      <c r="AG459" s="392"/>
      <c r="AH459" s="284"/>
      <c r="AI459" s="392"/>
      <c r="AJ459" s="284"/>
      <c r="AK459" s="392"/>
      <c r="AL459" s="392"/>
      <c r="AM459" s="284"/>
      <c r="AN459" s="284"/>
      <c r="AO459" s="284"/>
      <c r="AP459" s="284"/>
      <c r="AQ459" s="284"/>
      <c r="AR459" s="284"/>
      <c r="AS459" s="284"/>
      <c r="AT459" s="392"/>
      <c r="AU459" s="284"/>
      <c r="AV459" s="284"/>
      <c r="AW459" s="284"/>
      <c r="AX459" s="284"/>
      <c r="AY459" s="284"/>
      <c r="AZ459" s="284"/>
      <c r="BA459" s="284"/>
      <c r="BB459" s="284"/>
      <c r="BC459" s="284"/>
    </row>
    <row r="460" spans="1:55">
      <c r="D460" s="284"/>
      <c r="E460" s="284"/>
      <c r="F460" s="284"/>
      <c r="G460" s="284"/>
      <c r="H460" s="284"/>
      <c r="I460" s="284"/>
      <c r="J460" s="392"/>
      <c r="K460" s="284"/>
      <c r="L460" s="284"/>
      <c r="M460" s="392"/>
      <c r="N460" s="392"/>
      <c r="O460" s="392"/>
      <c r="P460" s="284"/>
      <c r="Q460" s="284"/>
      <c r="S460" s="284"/>
      <c r="T460" s="284"/>
      <c r="U460" s="284"/>
      <c r="V460" s="284"/>
      <c r="W460" s="284"/>
      <c r="X460" s="284"/>
      <c r="Y460" s="284"/>
      <c r="Z460" s="284"/>
      <c r="AA460" s="284"/>
      <c r="AB460" s="392"/>
      <c r="AC460" s="392"/>
      <c r="AD460" s="284"/>
      <c r="AE460" s="392"/>
      <c r="AF460" s="392"/>
      <c r="AG460" s="284"/>
      <c r="AH460" s="284"/>
      <c r="AI460" s="392"/>
      <c r="AJ460" s="284"/>
      <c r="AK460" s="392"/>
      <c r="AL460" s="392"/>
      <c r="AM460" s="392"/>
      <c r="AN460" s="284"/>
      <c r="AO460" s="392"/>
      <c r="AP460" s="284"/>
      <c r="AQ460" s="284"/>
      <c r="AR460" s="284"/>
      <c r="AS460" s="284"/>
      <c r="AT460" s="392"/>
      <c r="AU460" s="392"/>
      <c r="AV460" s="392"/>
      <c r="AW460" s="392"/>
      <c r="AX460" s="392"/>
      <c r="AY460" s="392"/>
      <c r="AZ460" s="392"/>
      <c r="BA460" s="392"/>
      <c r="BB460" s="392"/>
      <c r="BC460" s="392"/>
    </row>
    <row r="461" spans="1:55">
      <c r="B461" s="284"/>
      <c r="D461" s="284"/>
      <c r="E461" s="284"/>
      <c r="F461" s="284"/>
      <c r="G461" s="284"/>
      <c r="H461" s="284"/>
      <c r="J461" s="284"/>
      <c r="K461" s="392"/>
      <c r="L461" s="284"/>
      <c r="M461" s="284"/>
      <c r="N461" s="284"/>
      <c r="O461" s="284"/>
      <c r="P461" s="284"/>
      <c r="Q461" s="284"/>
      <c r="R461" s="284"/>
      <c r="S461" s="284"/>
      <c r="T461" s="284"/>
      <c r="U461" s="284"/>
      <c r="V461" s="392"/>
      <c r="W461" s="284"/>
      <c r="X461" s="284"/>
      <c r="Y461" s="284"/>
      <c r="Z461" s="284"/>
      <c r="AA461" s="284"/>
      <c r="AB461" s="284"/>
      <c r="AC461" s="392"/>
      <c r="AD461" s="284"/>
      <c r="AE461" s="284"/>
      <c r="AF461" s="284"/>
      <c r="AG461" s="284"/>
      <c r="AH461" s="392"/>
      <c r="AI461" s="284"/>
      <c r="AJ461" s="284"/>
      <c r="AK461" s="284"/>
      <c r="AL461" s="284"/>
      <c r="AM461" s="392"/>
      <c r="AN461" s="392"/>
      <c r="AO461" s="284"/>
      <c r="AP461" s="284"/>
      <c r="AQ461" s="284"/>
      <c r="AR461" s="392"/>
      <c r="AS461" s="392"/>
      <c r="AT461" s="392"/>
      <c r="AU461" s="392"/>
      <c r="AV461" s="392"/>
      <c r="AW461" s="392"/>
      <c r="AX461" s="392"/>
      <c r="AY461" s="392"/>
      <c r="AZ461" s="392"/>
      <c r="BA461" s="392"/>
      <c r="BB461" s="392"/>
      <c r="BC461" s="392"/>
    </row>
    <row r="462" spans="1:55">
      <c r="C462" s="284"/>
      <c r="D462" s="284"/>
      <c r="F462" s="284"/>
      <c r="G462" s="284"/>
      <c r="H462" s="284"/>
      <c r="J462" s="284"/>
      <c r="K462" s="284"/>
      <c r="L462" s="284"/>
      <c r="M462" s="284"/>
      <c r="N462" s="284"/>
      <c r="O462" s="284"/>
      <c r="P462" s="284"/>
      <c r="Q462" s="284"/>
      <c r="R462" s="284"/>
      <c r="T462" s="284"/>
      <c r="U462" s="392"/>
      <c r="V462" s="284"/>
      <c r="W462" s="392"/>
      <c r="X462" s="284"/>
      <c r="Y462" s="284"/>
      <c r="Z462" s="284"/>
      <c r="AA462" s="284"/>
      <c r="AB462" s="284"/>
      <c r="AC462" s="284"/>
      <c r="AD462" s="284"/>
      <c r="AE462" s="392"/>
      <c r="AF462" s="392"/>
      <c r="AG462" s="284"/>
      <c r="AH462" s="392"/>
      <c r="AI462" s="392"/>
      <c r="AJ462" s="284"/>
      <c r="AK462" s="392"/>
      <c r="AL462" s="392"/>
      <c r="AM462" s="392"/>
      <c r="AN462" s="392"/>
      <c r="AO462" s="284"/>
      <c r="AP462" s="392"/>
      <c r="AQ462" s="284"/>
      <c r="AR462" s="392"/>
      <c r="AS462" s="392"/>
      <c r="AT462" s="392"/>
      <c r="AU462" s="392"/>
      <c r="AV462" s="392"/>
      <c r="AW462" s="392"/>
      <c r="AX462" s="392"/>
      <c r="AY462" s="392"/>
      <c r="AZ462" s="392"/>
      <c r="BA462" s="392"/>
      <c r="BB462" s="392"/>
      <c r="BC462" s="392"/>
    </row>
    <row r="463" spans="1:55">
      <c r="A463" s="284"/>
      <c r="C463" s="284"/>
      <c r="D463" s="284"/>
      <c r="E463" s="284"/>
      <c r="F463" s="284"/>
      <c r="G463" s="284"/>
      <c r="H463" s="284"/>
      <c r="J463" s="284"/>
      <c r="K463" s="284"/>
      <c r="L463" s="284"/>
      <c r="M463" s="284"/>
      <c r="N463" s="392"/>
      <c r="O463" s="284"/>
      <c r="P463" s="284"/>
      <c r="Q463" s="284"/>
      <c r="R463" s="284"/>
      <c r="S463" s="284"/>
      <c r="T463" s="284"/>
      <c r="U463" s="284"/>
      <c r="V463" s="392"/>
      <c r="W463" s="284"/>
      <c r="X463" s="284"/>
      <c r="Y463" s="284"/>
      <c r="Z463" s="284"/>
      <c r="AB463" s="284"/>
      <c r="AC463" s="392"/>
      <c r="AD463" s="284"/>
      <c r="AE463" s="392"/>
      <c r="AF463" s="392"/>
      <c r="AG463" s="392"/>
      <c r="AH463" s="284"/>
      <c r="AI463" s="284"/>
      <c r="AJ463" s="284"/>
      <c r="AK463" s="284"/>
      <c r="AL463" s="284"/>
      <c r="AM463" s="284"/>
      <c r="AN463" s="392"/>
      <c r="AO463" s="284"/>
      <c r="AP463" s="392"/>
      <c r="AQ463" s="392"/>
      <c r="AR463" s="392"/>
      <c r="AS463" s="392"/>
      <c r="AT463" s="392"/>
      <c r="AU463" s="392"/>
      <c r="AV463" s="392"/>
      <c r="AW463" s="392"/>
      <c r="AX463" s="392"/>
      <c r="AY463" s="392"/>
      <c r="AZ463" s="392"/>
      <c r="BA463" s="392"/>
      <c r="BB463" s="392"/>
      <c r="BC463" s="392"/>
    </row>
    <row r="464" spans="1:55">
      <c r="B464" s="392"/>
      <c r="C464" s="284"/>
      <c r="D464" s="284"/>
      <c r="F464" s="284"/>
      <c r="G464" s="392"/>
      <c r="H464" s="284"/>
      <c r="J464" s="284"/>
      <c r="K464" s="284"/>
      <c r="L464" s="392"/>
      <c r="M464" s="284"/>
      <c r="N464" s="284"/>
      <c r="O464" s="284"/>
      <c r="P464" s="284"/>
      <c r="Q464" s="284"/>
      <c r="R464" s="284"/>
      <c r="T464" s="284"/>
      <c r="U464" s="392"/>
      <c r="V464" s="284"/>
      <c r="W464" s="284"/>
      <c r="Y464" s="284"/>
      <c r="Z464" s="284"/>
      <c r="AA464" s="284"/>
      <c r="AB464" s="284"/>
      <c r="AC464" s="284"/>
      <c r="AD464" s="284"/>
      <c r="AE464" s="284"/>
      <c r="AF464" s="284"/>
      <c r="AG464" s="392"/>
      <c r="AH464" s="392"/>
      <c r="AI464" s="392"/>
      <c r="AJ464" s="284"/>
      <c r="AK464" s="392"/>
      <c r="AL464" s="392"/>
      <c r="AM464" s="284"/>
      <c r="AN464" s="392"/>
      <c r="AO464" s="284"/>
      <c r="AP464" s="284"/>
      <c r="AQ464" s="284"/>
      <c r="AR464" s="392"/>
      <c r="AS464" s="392"/>
      <c r="AT464" s="392"/>
      <c r="AU464" s="392"/>
      <c r="AV464" s="392"/>
      <c r="AW464" s="392"/>
      <c r="AX464" s="392"/>
      <c r="AY464" s="392"/>
      <c r="AZ464" s="392"/>
      <c r="BA464" s="392"/>
      <c r="BB464" s="392"/>
      <c r="BC464" s="392"/>
    </row>
    <row r="465" spans="1:55">
      <c r="D465" s="284"/>
      <c r="F465" s="284"/>
      <c r="G465" s="284"/>
      <c r="H465" s="392"/>
      <c r="J465" s="392"/>
      <c r="K465" s="284"/>
      <c r="L465" s="284"/>
      <c r="M465" s="284"/>
      <c r="N465" s="284"/>
      <c r="O465" s="284"/>
      <c r="P465" s="284"/>
      <c r="Q465" s="284"/>
      <c r="R465" s="284"/>
      <c r="S465" s="284"/>
      <c r="T465" s="284"/>
      <c r="U465" s="392"/>
      <c r="V465" s="284"/>
      <c r="W465" s="284"/>
      <c r="X465" s="284"/>
      <c r="Y465" s="284"/>
      <c r="Z465" s="392"/>
      <c r="AA465" s="392"/>
      <c r="AB465" s="284"/>
      <c r="AC465" s="284"/>
      <c r="AD465" s="284"/>
      <c r="AE465" s="284"/>
      <c r="AF465" s="392"/>
      <c r="AG465" s="392"/>
      <c r="AH465" s="284"/>
      <c r="AI465" s="392"/>
      <c r="AJ465" s="284"/>
      <c r="AK465" s="284"/>
      <c r="AL465" s="284"/>
      <c r="AM465" s="392"/>
      <c r="AN465" s="392"/>
      <c r="AO465" s="392"/>
      <c r="AP465" s="392"/>
      <c r="AQ465" s="392"/>
      <c r="AR465" s="392"/>
      <c r="AS465" s="392"/>
      <c r="AT465" s="392"/>
      <c r="AU465" s="392"/>
      <c r="AV465" s="392"/>
      <c r="AW465" s="392"/>
      <c r="AX465" s="392"/>
      <c r="AY465" s="392"/>
      <c r="AZ465" s="392"/>
      <c r="BA465" s="392"/>
      <c r="BB465" s="392"/>
      <c r="BC465" s="392"/>
    </row>
    <row r="466" spans="1:55">
      <c r="A466" s="284"/>
      <c r="E466" s="284"/>
      <c r="F466" s="284"/>
      <c r="G466" s="284"/>
      <c r="H466" s="284"/>
      <c r="J466" s="284"/>
      <c r="K466" s="284"/>
      <c r="L466" s="284"/>
      <c r="M466" s="392"/>
      <c r="N466" s="284"/>
      <c r="O466" s="284"/>
      <c r="P466" s="284"/>
      <c r="Q466" s="284"/>
      <c r="R466" s="284"/>
      <c r="S466" s="284"/>
      <c r="T466" s="392"/>
      <c r="U466" s="392"/>
      <c r="V466" s="392"/>
      <c r="W466" s="284"/>
      <c r="X466" s="284"/>
      <c r="Y466" s="284"/>
      <c r="Z466" s="284"/>
      <c r="AA466" s="284"/>
      <c r="AB466" s="284"/>
      <c r="AC466" s="284"/>
      <c r="AD466" s="284"/>
      <c r="AE466" s="284"/>
      <c r="AF466" s="392"/>
      <c r="AG466" s="392"/>
      <c r="AH466" s="284"/>
      <c r="AI466" s="392"/>
      <c r="AJ466" s="284"/>
      <c r="AK466" s="284"/>
      <c r="AL466" s="392"/>
      <c r="AM466" s="284"/>
      <c r="AN466" s="284"/>
      <c r="AO466" s="284"/>
      <c r="AP466" s="392"/>
      <c r="AQ466" s="392"/>
      <c r="AR466" s="392"/>
      <c r="AS466" s="392"/>
      <c r="AT466" s="392"/>
      <c r="AU466" s="392"/>
      <c r="AV466" s="392"/>
      <c r="AW466" s="392"/>
      <c r="AX466" s="392"/>
      <c r="AY466" s="392"/>
      <c r="AZ466" s="392"/>
      <c r="BA466" s="392"/>
      <c r="BB466" s="392"/>
      <c r="BC466" s="392"/>
    </row>
    <row r="467" spans="1:55">
      <c r="B467" s="284"/>
      <c r="E467" s="284"/>
      <c r="F467" s="284"/>
      <c r="G467" s="284"/>
      <c r="H467" s="392"/>
      <c r="J467" s="284"/>
      <c r="K467" s="284"/>
      <c r="L467" s="284"/>
      <c r="M467" s="284"/>
      <c r="N467" s="284"/>
      <c r="O467" s="284"/>
      <c r="P467" s="284"/>
      <c r="Q467" s="284"/>
      <c r="R467" s="284"/>
      <c r="T467" s="284"/>
      <c r="U467" s="392"/>
      <c r="V467" s="284"/>
      <c r="W467" s="284"/>
      <c r="X467" s="284"/>
      <c r="Y467" s="284"/>
      <c r="Z467" s="284"/>
      <c r="AA467" s="284"/>
      <c r="AB467" s="284"/>
      <c r="AC467" s="392"/>
      <c r="AD467" s="392"/>
      <c r="AE467" s="284"/>
      <c r="AF467" s="392"/>
      <c r="AG467" s="284"/>
      <c r="AH467" s="284"/>
      <c r="AI467" s="392"/>
      <c r="AJ467" s="284"/>
      <c r="AK467" s="284"/>
      <c r="AL467" s="392"/>
      <c r="AM467" s="392"/>
      <c r="AN467" s="284"/>
      <c r="AO467" s="284"/>
      <c r="AP467" s="284"/>
      <c r="AQ467" s="392"/>
      <c r="AR467" s="392"/>
      <c r="AS467" s="392"/>
      <c r="AT467" s="392"/>
      <c r="AU467" s="392"/>
      <c r="AV467" s="392"/>
      <c r="AW467" s="392"/>
      <c r="AX467" s="392"/>
      <c r="AY467" s="392"/>
      <c r="AZ467" s="392"/>
      <c r="BA467" s="392"/>
      <c r="BB467" s="392"/>
      <c r="BC467" s="392"/>
    </row>
    <row r="468" spans="1:55">
      <c r="C468" s="284"/>
      <c r="D468" s="392"/>
      <c r="E468" s="284"/>
      <c r="G468" s="284"/>
      <c r="H468" s="284"/>
      <c r="J468" s="284"/>
      <c r="K468" s="284"/>
      <c r="L468" s="284"/>
      <c r="M468" s="284"/>
      <c r="N468" s="284"/>
      <c r="O468" s="284"/>
      <c r="P468" s="284"/>
      <c r="Q468" s="284"/>
      <c r="R468" s="284"/>
      <c r="S468" s="284"/>
      <c r="T468" s="284"/>
      <c r="U468" s="284"/>
      <c r="V468" s="284"/>
      <c r="W468" s="392"/>
      <c r="X468" s="284"/>
      <c r="Y468" s="284"/>
      <c r="Z468" s="284"/>
      <c r="AA468" s="392"/>
      <c r="AB468" s="284"/>
      <c r="AC468" s="284"/>
      <c r="AD468" s="284"/>
      <c r="AE468" s="284"/>
      <c r="AF468" s="284"/>
      <c r="AG468" s="284"/>
      <c r="AH468" s="284"/>
      <c r="AI468" s="392"/>
      <c r="AJ468" s="284"/>
      <c r="AK468" s="392"/>
      <c r="AL468" s="284"/>
      <c r="AM468" s="284"/>
      <c r="AN468" s="284"/>
      <c r="AO468" s="392"/>
      <c r="AP468" s="284"/>
      <c r="AQ468" s="284"/>
      <c r="AR468" s="284"/>
      <c r="AS468" s="284"/>
      <c r="AT468" s="284"/>
      <c r="AU468" s="392"/>
      <c r="AV468" s="392"/>
      <c r="AW468" s="392"/>
      <c r="AX468" s="392"/>
      <c r="AY468" s="392"/>
      <c r="AZ468" s="392"/>
      <c r="BA468" s="392"/>
      <c r="BB468" s="392"/>
      <c r="BC468" s="392"/>
    </row>
    <row r="469" spans="1:55">
      <c r="A469" s="284"/>
      <c r="B469" s="284"/>
      <c r="C469" s="284"/>
      <c r="D469" s="284"/>
      <c r="E469" s="284"/>
      <c r="F469" s="284"/>
      <c r="G469" s="284"/>
      <c r="H469" s="392"/>
      <c r="J469" s="284"/>
      <c r="K469" s="284"/>
      <c r="L469" s="284"/>
      <c r="M469" s="284"/>
      <c r="N469" s="284"/>
      <c r="O469" s="284"/>
      <c r="P469" s="284"/>
      <c r="Q469" s="284"/>
      <c r="R469" s="284"/>
      <c r="T469" s="284"/>
      <c r="U469" s="392"/>
      <c r="V469" s="284"/>
      <c r="W469" s="392"/>
      <c r="X469" s="284"/>
      <c r="Y469" s="284"/>
      <c r="Z469" s="284"/>
      <c r="AA469" s="284"/>
      <c r="AB469" s="284"/>
      <c r="AC469" s="284"/>
      <c r="AD469" s="284"/>
      <c r="AE469" s="284"/>
      <c r="AF469" s="284"/>
      <c r="AG469" s="284"/>
      <c r="AH469" s="284"/>
      <c r="AI469" s="284"/>
      <c r="AJ469" s="284"/>
      <c r="AK469" s="392"/>
      <c r="AL469" s="284"/>
      <c r="AM469" s="284"/>
      <c r="AN469" s="284"/>
      <c r="AO469" s="284"/>
      <c r="AP469" s="392"/>
      <c r="AQ469" s="392"/>
      <c r="AR469" s="392"/>
      <c r="AS469" s="392"/>
      <c r="AT469" s="392"/>
      <c r="AU469" s="392"/>
      <c r="AV469" s="392"/>
      <c r="AW469" s="392"/>
      <c r="AX469" s="392"/>
      <c r="AY469" s="392"/>
      <c r="AZ469" s="392"/>
      <c r="BA469" s="392"/>
      <c r="BB469" s="392"/>
      <c r="BC469" s="392"/>
    </row>
    <row r="470" spans="1:55">
      <c r="A470" s="284"/>
      <c r="B470" s="392"/>
      <c r="E470" s="284"/>
      <c r="F470" s="284"/>
      <c r="G470" s="284"/>
      <c r="H470" s="284"/>
      <c r="I470" s="284"/>
      <c r="J470" s="284"/>
      <c r="K470" s="284"/>
      <c r="L470" s="284"/>
      <c r="M470" s="284"/>
      <c r="N470" s="392"/>
      <c r="O470" s="284"/>
      <c r="P470" s="392"/>
      <c r="Q470" s="284"/>
      <c r="R470" s="284"/>
      <c r="T470" s="284"/>
      <c r="U470" s="392"/>
      <c r="V470" s="392"/>
      <c r="W470" s="392"/>
      <c r="X470" s="284"/>
      <c r="Y470" s="284"/>
      <c r="Z470" s="392"/>
      <c r="AA470" s="284"/>
      <c r="AB470" s="392"/>
      <c r="AC470" s="284"/>
      <c r="AD470" s="392"/>
      <c r="AE470" s="284"/>
      <c r="AF470" s="284"/>
      <c r="AG470" s="392"/>
      <c r="AH470" s="284"/>
      <c r="AI470" s="284"/>
      <c r="AK470" s="284"/>
      <c r="AL470" s="392"/>
      <c r="AM470" s="284"/>
      <c r="AN470" s="392"/>
      <c r="AO470" s="392"/>
      <c r="AP470" s="284"/>
      <c r="AQ470" s="392"/>
      <c r="AR470" s="284"/>
      <c r="AS470" s="284"/>
      <c r="AT470" s="284"/>
      <c r="AU470" s="284"/>
      <c r="AV470" s="284"/>
      <c r="AW470" s="284"/>
      <c r="AX470" s="284"/>
      <c r="AY470" s="284"/>
      <c r="AZ470" s="284"/>
      <c r="BA470" s="284"/>
      <c r="BB470" s="284"/>
      <c r="BC470" s="284"/>
    </row>
    <row r="471" spans="1:55">
      <c r="A471" s="284"/>
      <c r="E471" s="284"/>
      <c r="F471" s="284"/>
      <c r="G471" s="284"/>
      <c r="H471" s="284"/>
      <c r="J471" s="392"/>
      <c r="K471" s="284"/>
      <c r="L471" s="284"/>
      <c r="M471" s="284"/>
      <c r="N471" s="284"/>
      <c r="O471" s="392"/>
      <c r="P471" s="284"/>
      <c r="Q471" s="284"/>
      <c r="R471" s="284"/>
      <c r="S471" s="284"/>
      <c r="T471" s="284"/>
      <c r="U471" s="392"/>
      <c r="V471" s="392"/>
      <c r="W471" s="284"/>
      <c r="X471" s="284"/>
      <c r="Y471" s="284"/>
      <c r="Z471" s="284"/>
      <c r="AA471" s="284"/>
      <c r="AB471" s="392"/>
      <c r="AC471" s="392"/>
      <c r="AD471" s="284"/>
      <c r="AE471" s="284"/>
      <c r="AF471" s="392"/>
      <c r="AG471" s="392"/>
      <c r="AH471" s="284"/>
      <c r="AI471" s="284"/>
      <c r="AJ471" s="284"/>
      <c r="AK471" s="392"/>
      <c r="AL471" s="392"/>
      <c r="AM471" s="284"/>
      <c r="AN471" s="392"/>
      <c r="AO471" s="284"/>
      <c r="AP471" s="392"/>
      <c r="AQ471" s="392"/>
      <c r="AR471" s="392"/>
      <c r="AS471" s="392"/>
      <c r="AT471" s="392"/>
      <c r="AU471" s="392"/>
      <c r="AV471" s="392"/>
      <c r="AW471" s="392"/>
      <c r="AX471" s="392"/>
      <c r="AY471" s="392"/>
      <c r="AZ471" s="392"/>
      <c r="BA471" s="392"/>
      <c r="BB471" s="392"/>
      <c r="BC471" s="392"/>
    </row>
    <row r="472" spans="1:55">
      <c r="D472" s="284"/>
      <c r="E472" s="284"/>
      <c r="F472" s="284"/>
      <c r="G472" s="284"/>
      <c r="H472" s="284"/>
      <c r="I472" s="284"/>
      <c r="J472" s="284"/>
      <c r="K472" s="392"/>
      <c r="L472" s="284"/>
      <c r="M472" s="284"/>
      <c r="N472" s="284"/>
      <c r="O472" s="284"/>
      <c r="P472" s="284"/>
      <c r="Q472" s="284"/>
      <c r="R472" s="284"/>
      <c r="S472" s="284"/>
      <c r="T472" s="392"/>
      <c r="U472" s="284"/>
      <c r="V472" s="392"/>
      <c r="W472" s="392"/>
      <c r="X472" s="284"/>
      <c r="Y472" s="392"/>
      <c r="Z472" s="284"/>
      <c r="AA472" s="392"/>
      <c r="AB472" s="284"/>
      <c r="AC472" s="392"/>
      <c r="AD472" s="284"/>
      <c r="AE472" s="284"/>
      <c r="AF472" s="284"/>
      <c r="AG472" s="284"/>
      <c r="AH472" s="284"/>
      <c r="AI472" s="392"/>
      <c r="AJ472" s="284"/>
      <c r="AK472" s="392"/>
      <c r="AL472" s="392"/>
      <c r="AM472" s="284"/>
      <c r="AN472" s="284"/>
      <c r="AO472" s="284"/>
      <c r="AP472" s="392"/>
      <c r="AQ472" s="392"/>
      <c r="AR472" s="392"/>
      <c r="AS472" s="392"/>
      <c r="AT472" s="392"/>
      <c r="AU472" s="392"/>
      <c r="AV472" s="392"/>
      <c r="AW472" s="392"/>
      <c r="AX472" s="392"/>
      <c r="AY472" s="392"/>
      <c r="AZ472" s="392"/>
      <c r="BA472" s="392"/>
      <c r="BB472" s="392"/>
      <c r="BC472" s="392"/>
    </row>
    <row r="473" spans="1:55">
      <c r="B473" s="284"/>
      <c r="D473" s="284"/>
      <c r="E473" s="284"/>
      <c r="F473" s="284"/>
      <c r="G473" s="284"/>
      <c r="H473" s="284"/>
      <c r="J473" s="284"/>
      <c r="K473" s="284"/>
      <c r="L473" s="284"/>
      <c r="M473" s="284"/>
      <c r="N473" s="392"/>
      <c r="O473" s="284"/>
      <c r="P473" s="284"/>
      <c r="Q473" s="284"/>
      <c r="R473" s="284"/>
      <c r="T473" s="284"/>
      <c r="U473" s="284"/>
      <c r="V473" s="284"/>
      <c r="W473" s="284"/>
      <c r="X473" s="284"/>
      <c r="Y473" s="284"/>
      <c r="Z473" s="284"/>
      <c r="AA473" s="284"/>
      <c r="AB473" s="284"/>
      <c r="AC473" s="392"/>
      <c r="AD473" s="284"/>
      <c r="AE473" s="284"/>
      <c r="AF473" s="392"/>
      <c r="AG473" s="392"/>
      <c r="AH473" s="284"/>
      <c r="AI473" s="284"/>
      <c r="AJ473" s="284"/>
      <c r="AK473" s="392"/>
      <c r="AL473" s="392"/>
      <c r="AM473" s="284"/>
      <c r="AN473" s="284"/>
      <c r="AO473" s="284"/>
      <c r="AP473" s="284"/>
      <c r="AQ473" s="284"/>
      <c r="AR473" s="392"/>
      <c r="AS473" s="392"/>
      <c r="AT473" s="392"/>
      <c r="AU473" s="392"/>
      <c r="AV473" s="392"/>
      <c r="AW473" s="392"/>
      <c r="AX473" s="392"/>
      <c r="AY473" s="392"/>
      <c r="AZ473" s="392"/>
      <c r="BA473" s="392"/>
      <c r="BB473" s="392"/>
      <c r="BC473" s="392"/>
    </row>
    <row r="474" spans="1:55">
      <c r="A474" s="284"/>
      <c r="B474" s="284"/>
      <c r="C474" s="284"/>
      <c r="D474" s="284"/>
      <c r="E474" s="284"/>
      <c r="F474" s="284"/>
      <c r="G474" s="284"/>
      <c r="H474" s="284"/>
      <c r="I474" s="284"/>
      <c r="J474" s="284"/>
      <c r="K474" s="392"/>
      <c r="L474" s="284"/>
      <c r="M474" s="284"/>
      <c r="N474" s="284"/>
      <c r="O474" s="284"/>
      <c r="P474" s="392"/>
      <c r="Q474" s="284"/>
      <c r="R474" s="284"/>
      <c r="S474" s="284"/>
      <c r="T474" s="392"/>
      <c r="U474" s="392"/>
      <c r="V474" s="284"/>
      <c r="W474" s="392"/>
      <c r="X474" s="284"/>
      <c r="Y474" s="284"/>
      <c r="Z474" s="284"/>
      <c r="AA474" s="284"/>
      <c r="AB474" s="284"/>
      <c r="AC474" s="392"/>
      <c r="AD474" s="284"/>
      <c r="AE474" s="284"/>
      <c r="AF474" s="284"/>
      <c r="AG474" s="392"/>
      <c r="AH474" s="284"/>
      <c r="AI474" s="284"/>
      <c r="AJ474" s="284"/>
      <c r="AK474" s="392"/>
      <c r="AL474" s="392"/>
      <c r="AM474" s="284"/>
      <c r="AN474" s="284"/>
      <c r="AO474" s="284"/>
      <c r="AP474" s="392"/>
      <c r="AQ474" s="284"/>
      <c r="AR474" s="284"/>
      <c r="AS474" s="284"/>
      <c r="AT474" s="284"/>
      <c r="AU474" s="284"/>
      <c r="AV474" s="284"/>
      <c r="AW474" s="284"/>
      <c r="AX474" s="284"/>
      <c r="AY474" s="284"/>
      <c r="AZ474" s="284"/>
      <c r="BA474" s="284"/>
      <c r="BB474" s="284"/>
      <c r="BC474" s="284"/>
    </row>
    <row r="475" spans="1:55">
      <c r="A475" s="284"/>
      <c r="B475" s="284"/>
      <c r="D475" s="284"/>
      <c r="E475" s="284"/>
      <c r="F475" s="392"/>
      <c r="G475" s="284"/>
      <c r="H475" s="284"/>
      <c r="J475" s="284"/>
      <c r="K475" s="284"/>
      <c r="L475" s="284"/>
      <c r="M475" s="284"/>
      <c r="N475" s="284"/>
      <c r="O475" s="284"/>
      <c r="P475" s="284"/>
      <c r="Q475" s="284"/>
      <c r="R475" s="284"/>
      <c r="T475" s="284"/>
      <c r="U475" s="284"/>
      <c r="V475" s="284"/>
      <c r="W475" s="284"/>
      <c r="X475" s="284"/>
      <c r="Y475" s="284"/>
      <c r="Z475" s="284"/>
      <c r="AA475" s="284"/>
      <c r="AB475" s="284"/>
      <c r="AC475" s="392"/>
      <c r="AD475" s="284"/>
      <c r="AE475" s="284"/>
      <c r="AF475" s="284"/>
      <c r="AG475" s="284"/>
      <c r="AH475" s="284"/>
      <c r="AI475" s="392"/>
      <c r="AJ475" s="284"/>
      <c r="AK475" s="392"/>
      <c r="AL475" s="392"/>
      <c r="AM475" s="284"/>
      <c r="AN475" s="284"/>
      <c r="AO475" s="284"/>
      <c r="AP475" s="284"/>
      <c r="AQ475" s="392"/>
      <c r="AR475" s="392"/>
      <c r="AS475" s="392"/>
      <c r="AT475" s="392"/>
      <c r="AU475" s="392"/>
      <c r="AV475" s="392"/>
      <c r="AW475" s="392"/>
      <c r="AX475" s="392"/>
      <c r="AY475" s="392"/>
      <c r="AZ475" s="392"/>
      <c r="BA475" s="392"/>
      <c r="BB475" s="392"/>
      <c r="BC475" s="392"/>
    </row>
    <row r="476" spans="1:55">
      <c r="A476" s="284"/>
      <c r="D476" s="284"/>
      <c r="E476" s="284"/>
      <c r="F476" s="284"/>
      <c r="G476" s="284"/>
      <c r="H476" s="284"/>
      <c r="J476" s="284"/>
      <c r="K476" s="284"/>
      <c r="L476" s="284"/>
      <c r="M476" s="284"/>
      <c r="N476" s="392"/>
      <c r="O476" s="284"/>
      <c r="P476" s="392"/>
      <c r="R476" s="284"/>
      <c r="S476" s="284"/>
      <c r="T476" s="392"/>
      <c r="U476" s="284"/>
      <c r="V476" s="284"/>
      <c r="W476" s="392"/>
      <c r="X476" s="284"/>
      <c r="Y476" s="392"/>
      <c r="Z476" s="284"/>
      <c r="AA476" s="392"/>
      <c r="AB476" s="284"/>
      <c r="AC476" s="284"/>
      <c r="AD476" s="284"/>
      <c r="AE476" s="392"/>
      <c r="AF476" s="284"/>
      <c r="AG476" s="284"/>
      <c r="AH476" s="284"/>
      <c r="AI476" s="392"/>
      <c r="AJ476" s="284"/>
      <c r="AK476" s="284"/>
      <c r="AL476" s="284"/>
      <c r="AM476" s="284"/>
      <c r="AN476" s="284"/>
      <c r="AO476" s="284"/>
      <c r="AP476" s="392"/>
      <c r="AQ476" s="392"/>
      <c r="AR476" s="392"/>
      <c r="AS476" s="392"/>
      <c r="AT476" s="392"/>
      <c r="AU476" s="392"/>
      <c r="AV476" s="392"/>
      <c r="AW476" s="392"/>
      <c r="AX476" s="392"/>
      <c r="AY476" s="392"/>
      <c r="AZ476" s="392"/>
      <c r="BA476" s="392"/>
      <c r="BB476" s="392"/>
      <c r="BC476" s="392"/>
    </row>
    <row r="477" spans="1:55">
      <c r="A477" s="284"/>
      <c r="B477" s="284"/>
      <c r="C477" s="284"/>
      <c r="D477" s="284"/>
      <c r="E477" s="284"/>
      <c r="F477" s="284"/>
      <c r="G477" s="284"/>
      <c r="H477" s="284"/>
      <c r="J477" s="284"/>
      <c r="K477" s="284"/>
      <c r="L477" s="392"/>
      <c r="M477" s="284"/>
      <c r="N477" s="284"/>
      <c r="O477" s="284"/>
      <c r="P477" s="284"/>
      <c r="Q477" s="284"/>
      <c r="R477" s="284"/>
      <c r="T477" s="284"/>
      <c r="U477" s="284"/>
      <c r="V477" s="284"/>
      <c r="W477" s="392"/>
      <c r="X477" s="284"/>
      <c r="Y477" s="284"/>
      <c r="Z477" s="284"/>
      <c r="AA477" s="284"/>
      <c r="AB477" s="284"/>
      <c r="AC477" s="392"/>
      <c r="AD477" s="392"/>
      <c r="AE477" s="284"/>
      <c r="AF477" s="284"/>
      <c r="AG477" s="392"/>
      <c r="AH477" s="284"/>
      <c r="AI477" s="392"/>
      <c r="AJ477" s="284"/>
      <c r="AK477" s="284"/>
      <c r="AL477" s="284"/>
      <c r="AM477" s="284"/>
      <c r="AN477" s="392"/>
      <c r="AO477" s="392"/>
      <c r="AP477" s="284"/>
      <c r="AQ477" s="284"/>
      <c r="AR477" s="392"/>
      <c r="AS477" s="392"/>
      <c r="AT477" s="392"/>
      <c r="AU477" s="392"/>
      <c r="AV477" s="392"/>
      <c r="AW477" s="392"/>
      <c r="AX477" s="392"/>
      <c r="AY477" s="392"/>
      <c r="AZ477" s="392"/>
      <c r="BA477" s="392"/>
      <c r="BB477" s="392"/>
      <c r="BC477" s="392"/>
    </row>
    <row r="478" spans="1:55">
      <c r="A478" s="284"/>
      <c r="B478" s="284"/>
      <c r="C478" s="284"/>
      <c r="D478" s="284"/>
      <c r="E478" s="284"/>
      <c r="F478" s="284"/>
      <c r="G478" s="392"/>
      <c r="H478" s="392"/>
      <c r="J478" s="284"/>
      <c r="K478" s="284"/>
      <c r="L478" s="284"/>
      <c r="M478" s="284"/>
      <c r="N478" s="392"/>
      <c r="O478" s="284"/>
      <c r="P478" s="284"/>
      <c r="Q478" s="284"/>
      <c r="R478" s="284"/>
      <c r="T478" s="284"/>
      <c r="U478" s="392"/>
      <c r="V478" s="392"/>
      <c r="W478" s="392"/>
      <c r="X478" s="284"/>
      <c r="Y478" s="284"/>
      <c r="Z478" s="392"/>
      <c r="AA478" s="284"/>
      <c r="AB478" s="284"/>
      <c r="AC478" s="284"/>
      <c r="AD478" s="284"/>
      <c r="AE478" s="392"/>
      <c r="AF478" s="392"/>
      <c r="AG478" s="392"/>
      <c r="AH478" s="392"/>
      <c r="AI478" s="392"/>
      <c r="AJ478" s="284"/>
      <c r="AK478" s="284"/>
      <c r="AL478" s="284"/>
      <c r="AM478" s="284"/>
      <c r="AN478" s="284"/>
      <c r="AO478" s="284"/>
      <c r="AP478" s="284"/>
      <c r="AQ478" s="284"/>
      <c r="AR478" s="392"/>
      <c r="AS478" s="392"/>
      <c r="AT478" s="392"/>
      <c r="AU478" s="392"/>
      <c r="AV478" s="392"/>
      <c r="AW478" s="392"/>
      <c r="AX478" s="392"/>
      <c r="AY478" s="392"/>
      <c r="AZ478" s="392"/>
      <c r="BA478" s="392"/>
      <c r="BB478" s="392"/>
      <c r="BC478" s="392"/>
    </row>
    <row r="479" spans="1:55">
      <c r="A479" s="284"/>
      <c r="E479" s="284"/>
      <c r="F479" s="284"/>
      <c r="G479" s="284"/>
      <c r="H479" s="284"/>
      <c r="J479" s="284"/>
      <c r="K479" s="284"/>
      <c r="L479" s="284"/>
      <c r="M479" s="284"/>
      <c r="N479" s="284"/>
      <c r="O479" s="284"/>
      <c r="P479" s="284"/>
      <c r="Q479" s="284"/>
      <c r="R479" s="284"/>
      <c r="S479" s="284"/>
      <c r="T479" s="284"/>
      <c r="U479" s="284"/>
      <c r="V479" s="284"/>
      <c r="W479" s="284"/>
      <c r="X479" s="284"/>
      <c r="Y479" s="284"/>
      <c r="Z479" s="284"/>
      <c r="AA479" s="392"/>
      <c r="AB479" s="392"/>
      <c r="AC479" s="284"/>
      <c r="AD479" s="392"/>
      <c r="AE479" s="284"/>
      <c r="AF479" s="284"/>
      <c r="AG479" s="392"/>
      <c r="AH479" s="392"/>
      <c r="AI479" s="284"/>
      <c r="AJ479" s="284"/>
      <c r="AK479" s="392"/>
      <c r="AL479" s="284"/>
      <c r="AM479" s="284"/>
      <c r="AN479" s="284"/>
      <c r="AO479" s="284"/>
      <c r="AP479" s="392"/>
      <c r="AQ479" s="392"/>
      <c r="AR479" s="392"/>
      <c r="AS479" s="392"/>
      <c r="AT479" s="392"/>
      <c r="AU479" s="392"/>
      <c r="AV479" s="392"/>
      <c r="AW479" s="392"/>
      <c r="AX479" s="392"/>
      <c r="AY479" s="392"/>
      <c r="AZ479" s="392"/>
      <c r="BA479" s="392"/>
      <c r="BB479" s="392"/>
      <c r="BC479" s="392"/>
    </row>
    <row r="480" spans="1:55">
      <c r="B480" s="284"/>
      <c r="D480" s="284"/>
      <c r="F480" s="284"/>
      <c r="G480" s="284"/>
      <c r="H480" s="284"/>
      <c r="I480" s="284"/>
      <c r="J480" s="284"/>
      <c r="K480" s="284"/>
      <c r="L480" s="284"/>
      <c r="M480" s="284"/>
      <c r="N480" s="284"/>
      <c r="O480" s="284"/>
      <c r="P480" s="284"/>
      <c r="Q480" s="284"/>
      <c r="R480" s="284"/>
      <c r="T480" s="284"/>
      <c r="U480" s="284"/>
      <c r="V480" s="284"/>
      <c r="W480" s="284"/>
      <c r="X480" s="284"/>
      <c r="Y480" s="284"/>
      <c r="Z480" s="284"/>
      <c r="AA480" s="284"/>
      <c r="AB480" s="284"/>
      <c r="AC480" s="392"/>
      <c r="AD480" s="284"/>
      <c r="AE480" s="392"/>
      <c r="AF480" s="284"/>
      <c r="AG480" s="392"/>
      <c r="AH480" s="284"/>
      <c r="AI480" s="392"/>
      <c r="AJ480" s="284"/>
      <c r="AK480" s="392"/>
      <c r="AL480" s="392"/>
      <c r="AM480" s="392"/>
      <c r="AN480" s="284"/>
      <c r="AO480" s="392"/>
      <c r="AP480" s="284"/>
      <c r="AQ480" s="284"/>
      <c r="AR480" s="284"/>
      <c r="AS480" s="284"/>
      <c r="AT480" s="284"/>
      <c r="AU480" s="284"/>
      <c r="AV480" s="284"/>
      <c r="AW480" s="284"/>
      <c r="AX480" s="284"/>
      <c r="AY480" s="284"/>
      <c r="AZ480" s="284"/>
      <c r="BA480" s="284"/>
      <c r="BB480" s="284"/>
      <c r="BC480" s="284"/>
    </row>
    <row r="481" spans="1:55">
      <c r="B481" s="284"/>
      <c r="C481" s="284"/>
      <c r="D481" s="284"/>
      <c r="F481" s="284"/>
      <c r="G481" s="284"/>
      <c r="H481" s="284"/>
      <c r="I481" s="284"/>
      <c r="J481" s="284"/>
      <c r="K481" s="284"/>
      <c r="L481" s="284"/>
      <c r="M481" s="284"/>
      <c r="N481" s="392"/>
      <c r="O481" s="284"/>
      <c r="P481" s="284"/>
      <c r="Q481" s="284"/>
      <c r="R481" s="284"/>
      <c r="S481" s="284"/>
      <c r="T481" s="284"/>
      <c r="U481" s="392"/>
      <c r="V481" s="392"/>
      <c r="W481" s="392"/>
      <c r="Y481" s="284"/>
      <c r="Z481" s="284"/>
      <c r="AA481" s="284"/>
      <c r="AB481" s="284"/>
      <c r="AC481" s="392"/>
      <c r="AD481" s="284"/>
      <c r="AE481" s="392"/>
      <c r="AF481" s="392"/>
      <c r="AG481" s="284"/>
      <c r="AH481" s="392"/>
      <c r="AI481" s="392"/>
      <c r="AJ481" s="284"/>
      <c r="AK481" s="284"/>
      <c r="AL481" s="284"/>
      <c r="AM481" s="392"/>
      <c r="AN481" s="284"/>
      <c r="AO481" s="284"/>
      <c r="AP481" s="284"/>
      <c r="AQ481" s="392"/>
      <c r="AR481" s="284"/>
      <c r="AS481" s="284"/>
      <c r="AT481" s="392"/>
      <c r="AU481" s="284"/>
      <c r="AV481" s="284"/>
      <c r="AW481" s="284"/>
      <c r="AX481" s="284"/>
      <c r="AY481" s="284"/>
      <c r="AZ481" s="284"/>
      <c r="BA481" s="284"/>
      <c r="BB481" s="284"/>
      <c r="BC481" s="284"/>
    </row>
    <row r="482" spans="1:55">
      <c r="B482" s="284"/>
      <c r="D482" s="284"/>
      <c r="E482" s="284"/>
      <c r="F482" s="392"/>
      <c r="G482" s="284"/>
      <c r="H482" s="284"/>
      <c r="J482" s="284"/>
      <c r="K482" s="284"/>
      <c r="L482" s="284"/>
      <c r="M482" s="284"/>
      <c r="N482" s="284"/>
      <c r="O482" s="284"/>
      <c r="P482" s="284"/>
      <c r="R482" s="284"/>
      <c r="T482" s="392"/>
      <c r="U482" s="392"/>
      <c r="V482" s="284"/>
      <c r="W482" s="284"/>
      <c r="X482" s="284"/>
      <c r="Y482" s="284"/>
      <c r="Z482" s="284"/>
      <c r="AA482" s="284"/>
      <c r="AB482" s="284"/>
      <c r="AC482" s="284"/>
      <c r="AD482" s="284"/>
      <c r="AE482" s="392"/>
      <c r="AF482" s="392"/>
      <c r="AG482" s="284"/>
      <c r="AH482" s="392"/>
      <c r="AI482" s="392"/>
      <c r="AJ482" s="284"/>
      <c r="AK482" s="284"/>
      <c r="AL482" s="284"/>
      <c r="AM482" s="284"/>
      <c r="AN482" s="284"/>
      <c r="AO482" s="284"/>
      <c r="AP482" s="392"/>
      <c r="AQ482" s="392"/>
      <c r="AR482" s="392"/>
      <c r="AS482" s="392"/>
      <c r="AT482" s="392"/>
      <c r="AU482" s="392"/>
      <c r="AV482" s="392"/>
      <c r="AW482" s="392"/>
      <c r="AX482" s="392"/>
      <c r="AY482" s="392"/>
      <c r="AZ482" s="392"/>
      <c r="BA482" s="392"/>
      <c r="BB482" s="392"/>
      <c r="BC482" s="392"/>
    </row>
    <row r="483" spans="1:55">
      <c r="A483" s="284"/>
      <c r="D483" s="284"/>
      <c r="E483" s="284"/>
      <c r="F483" s="284"/>
      <c r="G483" s="284"/>
      <c r="H483" s="392"/>
      <c r="J483" s="284"/>
      <c r="K483" s="284"/>
      <c r="L483" s="284"/>
      <c r="M483" s="392"/>
      <c r="N483" s="284"/>
      <c r="O483" s="284"/>
      <c r="P483" s="284"/>
      <c r="Q483" s="284"/>
      <c r="R483" s="284"/>
      <c r="S483" s="284"/>
      <c r="T483" s="284"/>
      <c r="U483" s="284"/>
      <c r="V483" s="392"/>
      <c r="W483" s="284"/>
      <c r="X483" s="284"/>
      <c r="Y483" s="284"/>
      <c r="Z483" s="284"/>
      <c r="AA483" s="392"/>
      <c r="AB483" s="284"/>
      <c r="AC483" s="392"/>
      <c r="AD483" s="284"/>
      <c r="AE483" s="392"/>
      <c r="AF483" s="392"/>
      <c r="AG483" s="392"/>
      <c r="AH483" s="284"/>
      <c r="AI483" s="284"/>
      <c r="AJ483" s="284"/>
      <c r="AK483" s="284"/>
      <c r="AL483" s="284"/>
      <c r="AM483" s="284"/>
      <c r="AN483" s="284"/>
      <c r="AO483" s="284"/>
      <c r="AP483" s="284"/>
      <c r="AQ483" s="392"/>
      <c r="AR483" s="392"/>
      <c r="AS483" s="392"/>
      <c r="AT483" s="392"/>
      <c r="AU483" s="392"/>
      <c r="AV483" s="392"/>
      <c r="AW483" s="392"/>
      <c r="AX483" s="392"/>
      <c r="AY483" s="392"/>
      <c r="AZ483" s="392"/>
      <c r="BA483" s="392"/>
      <c r="BB483" s="392"/>
      <c r="BC483" s="392"/>
    </row>
    <row r="484" spans="1:55">
      <c r="B484" s="284"/>
      <c r="D484" s="284"/>
      <c r="E484" s="284"/>
      <c r="F484" s="284"/>
      <c r="G484" s="284"/>
      <c r="H484" s="284"/>
      <c r="J484" s="392"/>
      <c r="K484" s="284"/>
      <c r="L484" s="284"/>
      <c r="M484" s="284"/>
      <c r="N484" s="284"/>
      <c r="O484" s="284"/>
      <c r="P484" s="284"/>
      <c r="Q484" s="284"/>
      <c r="R484" s="392"/>
      <c r="T484" s="392"/>
      <c r="U484" s="284"/>
      <c r="V484" s="284"/>
      <c r="W484" s="284"/>
      <c r="X484" s="284"/>
      <c r="Y484" s="392"/>
      <c r="Z484" s="284"/>
      <c r="AA484" s="284"/>
      <c r="AB484" s="284"/>
      <c r="AC484" s="284"/>
      <c r="AD484" s="392"/>
      <c r="AE484" s="392"/>
      <c r="AF484" s="392"/>
      <c r="AG484" s="392"/>
      <c r="AH484" s="284"/>
      <c r="AI484" s="284"/>
      <c r="AJ484" s="284"/>
      <c r="AK484" s="392"/>
      <c r="AL484" s="392"/>
      <c r="AM484" s="284"/>
      <c r="AN484" s="392"/>
      <c r="AO484" s="392"/>
      <c r="AP484" s="392"/>
      <c r="AQ484" s="392"/>
      <c r="AR484" s="392"/>
      <c r="AS484" s="392"/>
      <c r="AT484" s="392"/>
      <c r="AU484" s="392"/>
      <c r="AV484" s="392"/>
      <c r="AW484" s="392"/>
      <c r="AX484" s="392"/>
      <c r="AY484" s="392"/>
      <c r="AZ484" s="392"/>
      <c r="BA484" s="392"/>
      <c r="BB484" s="392"/>
      <c r="BC484" s="392"/>
    </row>
    <row r="485" spans="1:55">
      <c r="B485" s="284"/>
      <c r="C485" s="284"/>
      <c r="D485" s="284"/>
      <c r="E485" s="284"/>
      <c r="F485" s="284"/>
      <c r="G485" s="284"/>
      <c r="H485" s="284"/>
      <c r="J485" s="284"/>
      <c r="K485" s="284"/>
      <c r="L485" s="284"/>
      <c r="M485" s="284"/>
      <c r="N485" s="284"/>
      <c r="O485" s="284"/>
      <c r="P485" s="284"/>
      <c r="Q485" s="284"/>
      <c r="R485" s="284"/>
      <c r="T485" s="284"/>
      <c r="U485" s="284"/>
      <c r="V485" s="284"/>
      <c r="W485" s="284"/>
      <c r="X485" s="284"/>
      <c r="Y485" s="284"/>
      <c r="Z485" s="284"/>
      <c r="AA485" s="284"/>
      <c r="AB485" s="284"/>
      <c r="AC485" s="392"/>
      <c r="AD485" s="393"/>
      <c r="AE485" s="284"/>
      <c r="AF485" s="392"/>
      <c r="AG485" s="284"/>
      <c r="AH485" s="284"/>
      <c r="AI485" s="392"/>
      <c r="AJ485" s="284"/>
      <c r="AK485" s="284"/>
      <c r="AL485" s="284"/>
      <c r="AM485" s="284"/>
      <c r="AN485" s="392"/>
      <c r="AO485" s="284"/>
      <c r="AP485" s="392"/>
      <c r="AQ485" s="392"/>
      <c r="AR485" s="392"/>
      <c r="AS485" s="392"/>
      <c r="AT485" s="392"/>
      <c r="AU485" s="392"/>
      <c r="AV485" s="392"/>
      <c r="AW485" s="392"/>
      <c r="AX485" s="392"/>
      <c r="AY485" s="392"/>
      <c r="AZ485" s="392"/>
      <c r="BA485" s="392"/>
      <c r="BB485" s="392"/>
      <c r="BC485" s="392"/>
    </row>
    <row r="486" spans="1:55">
      <c r="A486" s="212"/>
      <c r="B486" s="284"/>
      <c r="C486" s="284"/>
      <c r="D486" s="284"/>
      <c r="G486" s="284"/>
      <c r="H486" s="284"/>
      <c r="I486" s="284"/>
      <c r="J486" s="284"/>
      <c r="K486" s="284"/>
      <c r="L486" s="284"/>
      <c r="M486" s="284"/>
      <c r="N486" s="284"/>
      <c r="O486" s="284"/>
      <c r="P486" s="284"/>
      <c r="Q486" s="284"/>
      <c r="R486" s="284"/>
      <c r="T486" s="284"/>
      <c r="U486" s="284"/>
      <c r="V486" s="284"/>
      <c r="W486" s="392"/>
      <c r="X486" s="284"/>
      <c r="Y486" s="392"/>
      <c r="Z486" s="284"/>
      <c r="AA486" s="392"/>
      <c r="AB486" s="284"/>
      <c r="AC486" s="392"/>
      <c r="AD486" s="284"/>
      <c r="AE486" s="284"/>
      <c r="AF486" s="284"/>
      <c r="AG486" s="392"/>
      <c r="AH486" s="284"/>
      <c r="AI486" s="284"/>
      <c r="AJ486" s="284"/>
      <c r="AK486" s="392"/>
      <c r="AL486" s="284"/>
      <c r="AM486" s="284"/>
      <c r="AN486" s="392"/>
      <c r="AO486" s="392"/>
      <c r="AP486" s="284"/>
      <c r="AQ486" s="284"/>
      <c r="AR486" s="284"/>
      <c r="AS486" s="284"/>
      <c r="AT486" s="392"/>
      <c r="AU486" s="284"/>
      <c r="AV486" s="284"/>
      <c r="AW486" s="284"/>
      <c r="AX486" s="284"/>
      <c r="AY486" s="284"/>
      <c r="AZ486" s="284"/>
      <c r="BA486" s="284"/>
      <c r="BB486" s="284"/>
      <c r="BC486" s="284"/>
    </row>
    <row r="487" spans="1:55">
      <c r="B487" s="284"/>
      <c r="D487" s="284"/>
      <c r="E487" s="284"/>
      <c r="F487" s="284"/>
      <c r="G487" s="284"/>
      <c r="H487" s="284"/>
      <c r="I487" s="284"/>
      <c r="J487" s="284"/>
      <c r="K487" s="284"/>
      <c r="L487" s="284"/>
      <c r="M487" s="284"/>
      <c r="N487" s="284"/>
      <c r="O487" s="284"/>
      <c r="P487" s="284"/>
      <c r="Q487" s="284"/>
      <c r="R487" s="284"/>
      <c r="S487" s="284"/>
      <c r="T487" s="392"/>
      <c r="U487" s="392"/>
      <c r="V487" s="284"/>
      <c r="W487" s="284"/>
      <c r="Y487" s="392"/>
      <c r="Z487" s="284"/>
      <c r="AA487" s="284"/>
      <c r="AC487" s="392"/>
      <c r="AD487" s="284"/>
      <c r="AE487" s="284"/>
      <c r="AF487" s="284"/>
      <c r="AG487" s="392"/>
      <c r="AH487" s="392"/>
      <c r="AI487" s="392"/>
      <c r="AJ487" s="284"/>
      <c r="AK487" s="392"/>
      <c r="AL487" s="284"/>
      <c r="AM487" s="392"/>
      <c r="AN487" s="392"/>
      <c r="AO487" s="392"/>
      <c r="AP487" s="392"/>
      <c r="AQ487" s="392"/>
      <c r="AR487" s="392"/>
      <c r="AS487" s="392"/>
      <c r="AT487" s="392"/>
      <c r="AU487" s="392"/>
      <c r="AV487" s="392"/>
      <c r="AW487" s="392"/>
      <c r="AX487" s="392"/>
      <c r="AY487" s="392"/>
      <c r="AZ487" s="392"/>
      <c r="BA487" s="392"/>
      <c r="BB487" s="392"/>
      <c r="BC487" s="392"/>
    </row>
    <row r="488" spans="1:55">
      <c r="A488" s="284"/>
      <c r="D488" s="284"/>
      <c r="E488" s="284"/>
      <c r="G488" s="284"/>
      <c r="H488" s="284"/>
      <c r="J488" s="284"/>
      <c r="K488" s="392"/>
      <c r="L488" s="284"/>
      <c r="M488" s="392"/>
      <c r="N488" s="284"/>
      <c r="O488" s="284"/>
      <c r="P488" s="392"/>
      <c r="Q488" s="284"/>
      <c r="R488" s="284"/>
      <c r="S488" s="284"/>
      <c r="T488" s="392"/>
      <c r="U488" s="284"/>
      <c r="V488" s="284"/>
      <c r="W488" s="392"/>
      <c r="X488" s="284"/>
      <c r="Y488" s="284"/>
      <c r="Z488" s="284"/>
      <c r="AA488" s="284"/>
      <c r="AB488" s="393"/>
      <c r="AC488" s="392"/>
      <c r="AD488" s="284"/>
      <c r="AE488" s="284"/>
      <c r="AF488" s="392"/>
      <c r="AG488" s="392"/>
      <c r="AH488" s="284"/>
      <c r="AI488" s="392"/>
      <c r="AJ488" s="284"/>
      <c r="AK488" s="284"/>
      <c r="AL488" s="284"/>
      <c r="AM488" s="284"/>
      <c r="AN488" s="392"/>
      <c r="AO488" s="392"/>
      <c r="AP488" s="392"/>
      <c r="AQ488" s="392"/>
      <c r="AR488" s="392"/>
      <c r="AS488" s="392"/>
      <c r="AT488" s="392"/>
      <c r="AU488" s="392"/>
      <c r="AV488" s="392"/>
      <c r="AW488" s="392"/>
      <c r="AX488" s="392"/>
      <c r="AY488" s="392"/>
      <c r="AZ488" s="392"/>
      <c r="BA488" s="392"/>
      <c r="BB488" s="392"/>
      <c r="BC488" s="392"/>
    </row>
    <row r="489" spans="1:55">
      <c r="B489" s="284"/>
      <c r="D489" s="284"/>
      <c r="E489" s="392"/>
      <c r="F489" s="284"/>
      <c r="G489" s="392"/>
      <c r="H489" s="284"/>
      <c r="I489" s="284"/>
      <c r="J489" s="284"/>
      <c r="K489" s="284"/>
      <c r="L489" s="284"/>
      <c r="M489" s="284"/>
      <c r="N489" s="284"/>
      <c r="O489" s="284"/>
      <c r="P489" s="284"/>
      <c r="Q489" s="284"/>
      <c r="R489" s="284"/>
      <c r="T489" s="284"/>
      <c r="U489" s="284"/>
      <c r="V489" s="284"/>
      <c r="W489" s="284"/>
      <c r="Y489" s="284"/>
      <c r="Z489" s="284"/>
      <c r="AA489" s="284"/>
      <c r="AB489" s="284"/>
      <c r="AC489" s="392"/>
      <c r="AD489" s="284"/>
      <c r="AE489" s="392"/>
      <c r="AF489" s="284"/>
      <c r="AG489" s="284"/>
      <c r="AH489" s="284"/>
      <c r="AI489" s="284"/>
      <c r="AJ489" s="284"/>
      <c r="AK489" s="392"/>
      <c r="AL489" s="284"/>
      <c r="AM489" s="392"/>
      <c r="AN489" s="284"/>
      <c r="AO489" s="284"/>
      <c r="AP489" s="284"/>
      <c r="AQ489" s="392"/>
      <c r="AR489" s="392"/>
      <c r="AS489" s="392"/>
      <c r="AT489" s="392"/>
      <c r="AU489" s="392"/>
      <c r="AV489" s="392"/>
      <c r="AW489" s="392"/>
      <c r="AX489" s="392"/>
      <c r="AY489" s="392"/>
      <c r="AZ489" s="392"/>
      <c r="BA489" s="392"/>
      <c r="BB489" s="392"/>
      <c r="BC489" s="392"/>
    </row>
    <row r="490" spans="1:55">
      <c r="C490" s="284"/>
      <c r="D490" s="284"/>
      <c r="E490" s="284"/>
      <c r="F490" s="284"/>
      <c r="G490" s="284"/>
      <c r="H490" s="284"/>
      <c r="I490" s="284"/>
      <c r="J490" s="284"/>
      <c r="K490" s="392"/>
      <c r="L490" s="284"/>
      <c r="M490" s="284"/>
      <c r="N490" s="392"/>
      <c r="O490" s="284"/>
      <c r="P490" s="284"/>
      <c r="Q490" s="284"/>
      <c r="R490" s="392"/>
      <c r="T490" s="284"/>
      <c r="U490" s="284"/>
      <c r="V490" s="284"/>
      <c r="W490" s="392"/>
      <c r="X490" s="284"/>
      <c r="Y490" s="284"/>
      <c r="Z490" s="284"/>
      <c r="AA490" s="284"/>
      <c r="AB490" s="284"/>
      <c r="AC490" s="284"/>
      <c r="AD490" s="284"/>
      <c r="AE490" s="392"/>
      <c r="AF490" s="392"/>
      <c r="AG490" s="284"/>
      <c r="AH490" s="392"/>
      <c r="AI490" s="392"/>
      <c r="AJ490" s="284"/>
      <c r="AK490" s="392"/>
      <c r="AL490" s="284"/>
      <c r="AM490" s="284"/>
      <c r="AN490" s="392"/>
      <c r="AO490" s="284"/>
      <c r="AP490" s="392"/>
      <c r="AQ490" s="392"/>
      <c r="AR490" s="392"/>
      <c r="AS490" s="392"/>
      <c r="AT490" s="392"/>
      <c r="AU490" s="392"/>
      <c r="AV490" s="392"/>
      <c r="AW490" s="392"/>
      <c r="AX490" s="392"/>
      <c r="AY490" s="392"/>
      <c r="AZ490" s="392"/>
      <c r="BA490" s="392"/>
      <c r="BB490" s="392"/>
      <c r="BC490" s="392"/>
    </row>
    <row r="491" spans="1:55">
      <c r="A491" s="284"/>
      <c r="D491" s="392"/>
      <c r="E491" s="284"/>
      <c r="F491" s="284"/>
      <c r="G491" s="284"/>
      <c r="H491" s="284"/>
      <c r="J491" s="284"/>
      <c r="K491" s="284"/>
      <c r="L491" s="284"/>
      <c r="M491" s="284"/>
      <c r="N491" s="284"/>
      <c r="O491" s="284"/>
      <c r="P491" s="284"/>
      <c r="Q491" s="284"/>
      <c r="R491" s="284"/>
      <c r="T491" s="284"/>
      <c r="U491" s="284"/>
      <c r="V491" s="284"/>
      <c r="W491" s="284"/>
      <c r="X491" s="284"/>
      <c r="Y491" s="284"/>
      <c r="Z491" s="284"/>
      <c r="AA491" s="284"/>
      <c r="AB491" s="284"/>
      <c r="AC491" s="392"/>
      <c r="AD491" s="284"/>
      <c r="AE491" s="284"/>
      <c r="AF491" s="392"/>
      <c r="AG491" s="392"/>
      <c r="AH491" s="284"/>
      <c r="AI491" s="392"/>
      <c r="AJ491" s="284"/>
      <c r="AK491" s="392"/>
      <c r="AL491" s="392"/>
      <c r="AM491" s="284"/>
      <c r="AN491" s="284"/>
      <c r="AO491" s="284"/>
      <c r="AP491" s="392"/>
      <c r="AQ491" s="392"/>
      <c r="AR491" s="392"/>
      <c r="AS491" s="392"/>
      <c r="AT491" s="392"/>
      <c r="AU491" s="392"/>
      <c r="AV491" s="392"/>
      <c r="AW491" s="392"/>
      <c r="AX491" s="392"/>
      <c r="AY491" s="392"/>
      <c r="AZ491" s="392"/>
      <c r="BA491" s="392"/>
      <c r="BB491" s="392"/>
      <c r="BC491" s="392"/>
    </row>
    <row r="492" spans="1:55">
      <c r="A492" s="284"/>
      <c r="B492" s="284"/>
      <c r="C492" s="284"/>
      <c r="D492" s="392"/>
      <c r="E492" s="284"/>
      <c r="F492" s="284"/>
      <c r="G492" s="392"/>
      <c r="H492" s="284"/>
      <c r="J492" s="284"/>
      <c r="K492" s="284"/>
      <c r="L492" s="284"/>
      <c r="M492" s="284"/>
      <c r="N492" s="392"/>
      <c r="O492" s="284"/>
      <c r="P492" s="284"/>
      <c r="Q492" s="284"/>
      <c r="R492" s="284"/>
      <c r="T492" s="392"/>
      <c r="U492" s="284"/>
      <c r="V492" s="284"/>
      <c r="W492" s="392"/>
      <c r="X492" s="284"/>
      <c r="Y492" s="284"/>
      <c r="Z492" s="284"/>
      <c r="AA492" s="284"/>
      <c r="AB492" s="284"/>
      <c r="AC492" s="392"/>
      <c r="AD492" s="284"/>
      <c r="AE492" s="392"/>
      <c r="AF492" s="392"/>
      <c r="AG492" s="392"/>
      <c r="AH492" s="284"/>
      <c r="AI492" s="392"/>
      <c r="AK492" s="392"/>
      <c r="AL492" s="392"/>
      <c r="AM492" s="392"/>
      <c r="AN492" s="392"/>
      <c r="AO492" s="392"/>
      <c r="AP492" s="284"/>
      <c r="AQ492" s="392"/>
      <c r="AR492" s="284"/>
      <c r="AS492" s="284"/>
      <c r="AT492" s="392"/>
      <c r="AU492" s="284"/>
      <c r="AV492" s="284"/>
      <c r="AW492" s="284"/>
      <c r="AX492" s="284"/>
      <c r="AY492" s="284"/>
      <c r="AZ492" s="284"/>
      <c r="BA492" s="284"/>
      <c r="BB492" s="284"/>
      <c r="BC492" s="284"/>
    </row>
    <row r="493" spans="1:55">
      <c r="A493" s="284"/>
      <c r="B493" s="284"/>
      <c r="C493" s="392"/>
      <c r="E493" s="284"/>
      <c r="F493" s="284"/>
      <c r="G493" s="392"/>
      <c r="I493" s="284"/>
      <c r="J493" s="284"/>
      <c r="K493" s="284"/>
      <c r="L493" s="284"/>
      <c r="M493" s="284"/>
      <c r="N493" s="284"/>
      <c r="O493" s="284"/>
      <c r="P493" s="392"/>
      <c r="Q493" s="284"/>
      <c r="R493" s="284"/>
      <c r="T493" s="392"/>
      <c r="U493" s="284"/>
      <c r="V493" s="392"/>
      <c r="W493" s="392"/>
      <c r="X493" s="284"/>
      <c r="Y493" s="392"/>
      <c r="Z493" s="284"/>
      <c r="AA493" s="393"/>
      <c r="AB493" s="284"/>
      <c r="AC493" s="284"/>
      <c r="AD493" s="284"/>
      <c r="AE493" s="392"/>
      <c r="AF493" s="392"/>
      <c r="AG493" s="284"/>
      <c r="AH493" s="284"/>
      <c r="AI493" s="284"/>
      <c r="AJ493" s="284"/>
      <c r="AK493" s="392"/>
      <c r="AL493" s="392"/>
      <c r="AM493" s="392"/>
      <c r="AN493" s="284"/>
      <c r="AO493" s="392"/>
      <c r="AP493" s="284"/>
      <c r="AQ493" s="284"/>
      <c r="AR493" s="284"/>
      <c r="AS493" s="284"/>
      <c r="AT493" s="284"/>
      <c r="AU493" s="284"/>
      <c r="AV493" s="284"/>
      <c r="AW493" s="284"/>
      <c r="AX493" s="284"/>
      <c r="AY493" s="284"/>
      <c r="AZ493" s="284"/>
      <c r="BA493" s="284"/>
      <c r="BB493" s="284"/>
      <c r="BC493" s="284"/>
    </row>
    <row r="494" spans="1:55">
      <c r="A494" s="284"/>
      <c r="D494" s="392"/>
      <c r="E494" s="284"/>
      <c r="F494" s="284"/>
      <c r="G494" s="284"/>
      <c r="H494" s="284"/>
      <c r="J494" s="284"/>
      <c r="K494" s="284"/>
      <c r="L494" s="284"/>
      <c r="M494" s="284"/>
      <c r="N494" s="284"/>
      <c r="O494" s="284"/>
      <c r="P494" s="284"/>
      <c r="Q494" s="284"/>
      <c r="T494" s="284"/>
      <c r="U494" s="392"/>
      <c r="V494" s="392"/>
      <c r="W494" s="284"/>
      <c r="Y494" s="392"/>
      <c r="Z494" s="284"/>
      <c r="AA494" s="284"/>
      <c r="AB494" s="284"/>
      <c r="AC494" s="392"/>
      <c r="AD494" s="284"/>
      <c r="AE494" s="392"/>
      <c r="AF494" s="392"/>
      <c r="AG494" s="392"/>
      <c r="AH494" s="284"/>
      <c r="AI494" s="284"/>
      <c r="AK494" s="284"/>
      <c r="AL494" s="392"/>
      <c r="AM494" s="392"/>
      <c r="AN494" s="392"/>
      <c r="AO494" s="392"/>
      <c r="AP494" s="284"/>
      <c r="AQ494" s="392"/>
      <c r="AR494" s="284"/>
      <c r="AS494" s="284"/>
      <c r="AT494" s="392"/>
      <c r="AU494" s="284"/>
      <c r="AV494" s="284"/>
      <c r="AW494" s="284"/>
      <c r="AX494" s="284"/>
      <c r="AY494" s="284"/>
      <c r="AZ494" s="284"/>
      <c r="BA494" s="284"/>
      <c r="BB494" s="284"/>
      <c r="BC494" s="284"/>
    </row>
    <row r="495" spans="1:55">
      <c r="B495" s="284"/>
      <c r="D495" s="284"/>
      <c r="E495" s="284"/>
      <c r="F495" s="284"/>
      <c r="G495" s="284"/>
      <c r="H495" s="284"/>
      <c r="I495" s="284"/>
      <c r="J495" s="284"/>
      <c r="K495" s="284"/>
      <c r="L495" s="284"/>
      <c r="M495" s="284"/>
      <c r="N495" s="284"/>
      <c r="O495" s="284"/>
      <c r="P495" s="284"/>
      <c r="Q495" s="284"/>
      <c r="R495" s="284"/>
      <c r="S495" s="284"/>
      <c r="T495" s="392"/>
      <c r="U495" s="392"/>
      <c r="V495" s="284"/>
      <c r="W495" s="392"/>
      <c r="Y495" s="392"/>
      <c r="Z495" s="284"/>
      <c r="AA495" s="284"/>
      <c r="AB495" s="284"/>
      <c r="AC495" s="284"/>
      <c r="AD495" s="284"/>
      <c r="AE495" s="392"/>
      <c r="AF495" s="392"/>
      <c r="AG495" s="392"/>
      <c r="AH495" s="284"/>
      <c r="AI495" s="392"/>
      <c r="AJ495" s="284"/>
      <c r="AK495" s="392"/>
      <c r="AL495" s="392"/>
      <c r="AM495" s="392"/>
      <c r="AN495" s="284"/>
      <c r="AO495" s="284"/>
      <c r="AP495" s="392"/>
      <c r="AQ495" s="392"/>
      <c r="AR495" s="392"/>
      <c r="AS495" s="392"/>
      <c r="AT495" s="392"/>
      <c r="AU495" s="392"/>
      <c r="AV495" s="392"/>
      <c r="AW495" s="392"/>
      <c r="AX495" s="392"/>
      <c r="AY495" s="392"/>
      <c r="AZ495" s="392"/>
      <c r="BA495" s="392"/>
      <c r="BB495" s="392"/>
      <c r="BC495" s="392"/>
    </row>
    <row r="496" spans="1:55">
      <c r="B496" s="284"/>
      <c r="C496" s="284"/>
      <c r="D496" s="392"/>
      <c r="E496" s="284"/>
      <c r="F496" s="284"/>
      <c r="G496" s="284"/>
      <c r="H496" s="392"/>
      <c r="I496" s="284"/>
      <c r="J496" s="284"/>
      <c r="K496" s="284"/>
      <c r="L496" s="284"/>
      <c r="M496" s="284"/>
      <c r="N496" s="284"/>
      <c r="O496" s="284"/>
      <c r="P496" s="392"/>
      <c r="Q496" s="284"/>
      <c r="R496" s="284"/>
      <c r="T496" s="284"/>
      <c r="U496" s="284"/>
      <c r="V496" s="392"/>
      <c r="W496" s="392"/>
      <c r="Y496" s="284"/>
      <c r="Z496" s="284"/>
      <c r="AA496" s="284"/>
      <c r="AB496" s="392"/>
      <c r="AC496" s="284"/>
      <c r="AD496" s="284"/>
      <c r="AE496" s="392"/>
      <c r="AF496" s="392"/>
      <c r="AG496" s="392"/>
      <c r="AH496" s="284"/>
      <c r="AI496" s="284"/>
      <c r="AJ496" s="284"/>
      <c r="AK496" s="392"/>
      <c r="AL496" s="392"/>
      <c r="AM496" s="284"/>
      <c r="AN496" s="284"/>
      <c r="AO496" s="284"/>
      <c r="AP496" s="392"/>
      <c r="AQ496" s="392"/>
      <c r="AR496" s="392"/>
      <c r="AS496" s="392"/>
      <c r="AT496" s="392"/>
      <c r="AU496" s="392"/>
      <c r="AV496" s="392"/>
      <c r="AW496" s="392"/>
      <c r="AX496" s="392"/>
      <c r="AY496" s="392"/>
      <c r="AZ496" s="392"/>
      <c r="BA496" s="392"/>
      <c r="BB496" s="392"/>
      <c r="BC496" s="392"/>
    </row>
    <row r="497" spans="1:55">
      <c r="A497" s="284"/>
      <c r="B497" s="284"/>
      <c r="C497" s="284"/>
      <c r="D497" s="284"/>
      <c r="E497" s="284"/>
      <c r="F497" s="284"/>
      <c r="G497" s="392"/>
      <c r="H497" s="284"/>
      <c r="I497" s="284"/>
      <c r="J497" s="284"/>
      <c r="K497" s="284"/>
      <c r="L497" s="284"/>
      <c r="M497" s="284"/>
      <c r="N497" s="392"/>
      <c r="O497" s="284"/>
      <c r="P497" s="284"/>
      <c r="Q497" s="284"/>
      <c r="S497" s="284"/>
      <c r="T497" s="284"/>
      <c r="U497" s="392"/>
      <c r="V497" s="284"/>
      <c r="W497" s="284"/>
      <c r="X497" s="284"/>
      <c r="Y497" s="392"/>
      <c r="Z497" s="284"/>
      <c r="AA497" s="284"/>
      <c r="AB497" s="392"/>
      <c r="AC497" s="284"/>
      <c r="AD497" s="284"/>
      <c r="AE497" s="392"/>
      <c r="AF497" s="392"/>
      <c r="AG497" s="284"/>
      <c r="AH497" s="284"/>
      <c r="AI497" s="284"/>
      <c r="AJ497" s="284"/>
      <c r="AK497" s="392"/>
      <c r="AL497" s="284"/>
      <c r="AM497" s="392"/>
      <c r="AN497" s="392"/>
      <c r="AO497" s="284"/>
      <c r="AP497" s="392"/>
      <c r="AQ497" s="392"/>
      <c r="AR497" s="392"/>
      <c r="AS497" s="392"/>
      <c r="AT497" s="392"/>
      <c r="AU497" s="392"/>
      <c r="AV497" s="392"/>
      <c r="AW497" s="392"/>
      <c r="AX497" s="392"/>
      <c r="AY497" s="392"/>
      <c r="AZ497" s="392"/>
      <c r="BA497" s="392"/>
      <c r="BB497" s="392"/>
      <c r="BC497" s="392"/>
    </row>
    <row r="498" spans="1:55">
      <c r="B498" s="284"/>
      <c r="D498" s="284"/>
      <c r="E498" s="284"/>
      <c r="F498" s="284"/>
      <c r="G498" s="284"/>
      <c r="H498" s="284"/>
      <c r="J498" s="284"/>
      <c r="K498" s="284"/>
      <c r="L498" s="284"/>
      <c r="M498" s="392"/>
      <c r="N498" s="284"/>
      <c r="O498" s="284"/>
      <c r="P498" s="284"/>
      <c r="Q498" s="284"/>
      <c r="R498" s="284"/>
      <c r="T498" s="284"/>
      <c r="U498" s="284"/>
      <c r="V498" s="284"/>
      <c r="W498" s="284"/>
      <c r="X498" s="284"/>
      <c r="Y498" s="392"/>
      <c r="Z498" s="284"/>
      <c r="AA498" s="284"/>
      <c r="AB498" s="284"/>
      <c r="AC498" s="284"/>
      <c r="AD498" s="284"/>
      <c r="AE498" s="284"/>
      <c r="AF498" s="392"/>
      <c r="AG498" s="392"/>
      <c r="AH498" s="392"/>
      <c r="AI498" s="284"/>
      <c r="AJ498" s="284"/>
      <c r="AK498" s="284"/>
      <c r="AL498" s="284"/>
      <c r="AM498" s="284"/>
      <c r="AN498" s="392"/>
      <c r="AO498" s="392"/>
      <c r="AP498" s="284"/>
      <c r="AQ498" s="284"/>
      <c r="AR498" s="284"/>
      <c r="AS498" s="284"/>
      <c r="AT498" s="392"/>
      <c r="AU498" s="284"/>
      <c r="AV498" s="284"/>
      <c r="AW498" s="284"/>
      <c r="AX498" s="284"/>
      <c r="AY498" s="284"/>
      <c r="AZ498" s="284"/>
      <c r="BA498" s="284"/>
      <c r="BB498" s="284"/>
      <c r="BC498" s="284"/>
    </row>
    <row r="499" spans="1:55">
      <c r="A499" s="284"/>
      <c r="D499" s="284"/>
      <c r="E499" s="284"/>
      <c r="F499" s="284"/>
      <c r="G499" s="284"/>
      <c r="H499" s="284"/>
      <c r="J499" s="284"/>
      <c r="K499" s="284"/>
      <c r="L499" s="284"/>
      <c r="M499" s="284"/>
      <c r="N499" s="284"/>
      <c r="O499" s="284"/>
      <c r="P499" s="284"/>
      <c r="R499" s="284"/>
      <c r="T499" s="284"/>
      <c r="U499" s="392"/>
      <c r="V499" s="284"/>
      <c r="W499" s="284"/>
      <c r="X499" s="284"/>
      <c r="Y499" s="284"/>
      <c r="Z499" s="284"/>
      <c r="AA499" s="392"/>
      <c r="AB499" s="284"/>
      <c r="AC499" s="284"/>
      <c r="AD499" s="284"/>
      <c r="AE499" s="284"/>
      <c r="AF499" s="284"/>
      <c r="AG499" s="392"/>
      <c r="AH499" s="392"/>
      <c r="AI499" s="284"/>
      <c r="AJ499" s="284"/>
      <c r="AK499" s="392"/>
      <c r="AL499" s="284"/>
      <c r="AM499" s="284"/>
      <c r="AN499" s="284"/>
      <c r="AO499" s="284"/>
      <c r="AP499" s="392"/>
      <c r="AQ499" s="392"/>
      <c r="AR499" s="284"/>
      <c r="AS499" s="284"/>
      <c r="AT499" s="284"/>
      <c r="AU499" s="392"/>
      <c r="AV499" s="392"/>
      <c r="AW499" s="392"/>
      <c r="AX499" s="392"/>
      <c r="AY499" s="392"/>
      <c r="AZ499" s="392"/>
      <c r="BA499" s="392"/>
      <c r="BB499" s="392"/>
      <c r="BC499" s="392"/>
    </row>
    <row r="500" spans="1:55">
      <c r="A500" s="284"/>
      <c r="B500" s="284"/>
      <c r="C500" s="284"/>
      <c r="D500" s="284"/>
      <c r="F500" s="284"/>
      <c r="G500" s="284"/>
      <c r="H500" s="284"/>
      <c r="J500" s="284"/>
      <c r="K500" s="284"/>
      <c r="L500" s="284"/>
      <c r="M500" s="284"/>
      <c r="N500" s="284"/>
      <c r="O500" s="284"/>
      <c r="P500" s="284"/>
      <c r="Q500" s="284"/>
      <c r="R500" s="284"/>
      <c r="S500" s="284"/>
      <c r="T500" s="284"/>
      <c r="U500" s="284"/>
      <c r="V500" s="392"/>
      <c r="W500" s="284"/>
      <c r="X500" s="284"/>
      <c r="Y500" s="392"/>
      <c r="Z500" s="284"/>
      <c r="AA500" s="392"/>
      <c r="AB500" s="284"/>
      <c r="AC500" s="392"/>
      <c r="AD500" s="284"/>
      <c r="AE500" s="284"/>
      <c r="AF500" s="392"/>
      <c r="AG500" s="392"/>
      <c r="AH500" s="392"/>
      <c r="AI500" s="284"/>
      <c r="AJ500" s="284"/>
      <c r="AK500" s="284"/>
      <c r="AL500" s="284"/>
      <c r="AM500" s="392"/>
      <c r="AN500" s="284"/>
      <c r="AO500" s="284"/>
      <c r="AP500" s="284"/>
      <c r="AQ500" s="284"/>
      <c r="AR500" s="284"/>
      <c r="AS500" s="284"/>
      <c r="AT500" s="392"/>
      <c r="AU500" s="284"/>
      <c r="AV500" s="284"/>
      <c r="AW500" s="284"/>
      <c r="AX500" s="284"/>
      <c r="AY500" s="284"/>
      <c r="AZ500" s="284"/>
      <c r="BA500" s="284"/>
      <c r="BB500" s="284"/>
      <c r="BC500" s="284"/>
    </row>
    <row r="501" spans="1:55">
      <c r="B501" s="284"/>
      <c r="D501" s="284"/>
      <c r="E501" s="284"/>
      <c r="G501" s="284"/>
      <c r="H501" s="392"/>
      <c r="I501" s="284"/>
      <c r="J501" s="392"/>
      <c r="K501" s="392"/>
      <c r="L501" s="284"/>
      <c r="M501" s="284"/>
      <c r="N501" s="284"/>
      <c r="O501" s="284"/>
      <c r="P501" s="284"/>
      <c r="Q501" s="284"/>
      <c r="R501" s="284"/>
      <c r="S501" s="284"/>
      <c r="T501" s="284"/>
      <c r="U501" s="392"/>
      <c r="V501" s="284"/>
      <c r="W501" s="284"/>
      <c r="X501" s="284"/>
      <c r="Y501" s="284"/>
      <c r="Z501" s="392"/>
      <c r="AA501" s="392"/>
      <c r="AB501" s="392"/>
      <c r="AC501" s="284"/>
      <c r="AE501" s="390"/>
      <c r="AF501" s="392"/>
      <c r="AG501" s="392"/>
      <c r="AH501" s="392"/>
      <c r="AI501" s="392"/>
      <c r="AK501" s="392"/>
      <c r="AL501" s="284"/>
      <c r="AM501" s="284"/>
      <c r="AN501" s="284"/>
      <c r="AO501" s="284"/>
      <c r="AP501" s="284"/>
      <c r="AQ501" s="284"/>
      <c r="AR501" s="392"/>
      <c r="AS501" s="392"/>
      <c r="AT501" s="392"/>
      <c r="AU501" s="392"/>
      <c r="AV501" s="392"/>
      <c r="AW501" s="392"/>
      <c r="AX501" s="392"/>
      <c r="AY501" s="392"/>
      <c r="AZ501" s="392"/>
      <c r="BA501" s="392"/>
      <c r="BB501" s="392"/>
      <c r="BC501" s="392"/>
    </row>
    <row r="502" spans="1:55">
      <c r="A502" s="284"/>
      <c r="B502" s="284"/>
      <c r="D502" s="284"/>
      <c r="E502" s="284"/>
      <c r="F502" s="284"/>
      <c r="G502" s="284"/>
      <c r="H502" s="284"/>
      <c r="J502" s="284"/>
      <c r="K502" s="392"/>
      <c r="L502" s="284"/>
      <c r="M502" s="284"/>
      <c r="N502" s="284"/>
      <c r="O502" s="284"/>
      <c r="P502" s="284"/>
      <c r="R502" s="284"/>
      <c r="T502" s="284"/>
      <c r="U502" s="392"/>
      <c r="V502" s="284"/>
      <c r="W502" s="284"/>
      <c r="X502" s="284"/>
      <c r="Y502" s="284"/>
      <c r="Z502" s="392"/>
      <c r="AA502" s="284"/>
      <c r="AB502" s="284"/>
      <c r="AC502" s="284"/>
      <c r="AD502" s="284"/>
      <c r="AE502" s="284"/>
      <c r="AF502" s="284"/>
      <c r="AG502" s="284"/>
      <c r="AH502" s="392"/>
      <c r="AI502" s="392"/>
      <c r="AJ502" s="284"/>
      <c r="AK502" s="392"/>
      <c r="AL502" s="284"/>
      <c r="AM502" s="284"/>
      <c r="AN502" s="392"/>
      <c r="AO502" s="284"/>
      <c r="AP502" s="284"/>
      <c r="AQ502" s="284"/>
      <c r="AR502" s="284"/>
      <c r="AS502" s="284"/>
      <c r="AT502" s="284"/>
      <c r="AU502" s="284"/>
      <c r="AV502" s="284"/>
      <c r="AW502" s="284"/>
      <c r="AX502" s="284"/>
      <c r="AY502" s="284"/>
      <c r="AZ502" s="284"/>
      <c r="BA502" s="284"/>
      <c r="BB502" s="284"/>
      <c r="BC502" s="284"/>
    </row>
    <row r="503" spans="1:55">
      <c r="A503" s="284"/>
      <c r="B503" s="284"/>
      <c r="C503" s="284"/>
      <c r="D503" s="284"/>
      <c r="E503" s="284"/>
      <c r="G503" s="284"/>
      <c r="H503" s="284"/>
      <c r="J503" s="284"/>
      <c r="K503" s="392"/>
      <c r="L503" s="284"/>
      <c r="M503" s="284"/>
      <c r="N503" s="284"/>
      <c r="O503" s="284"/>
      <c r="P503" s="284"/>
      <c r="Q503" s="284"/>
      <c r="S503" s="284"/>
      <c r="T503" s="284"/>
      <c r="U503" s="392"/>
      <c r="V503" s="392"/>
      <c r="W503" s="284"/>
      <c r="Y503" s="284"/>
      <c r="Z503" s="284"/>
      <c r="AA503" s="284"/>
      <c r="AB503" s="284"/>
      <c r="AC503" s="392"/>
      <c r="AD503" s="284"/>
      <c r="AE503" s="284"/>
      <c r="AF503" s="284"/>
      <c r="AG503" s="392"/>
      <c r="AH503" s="284"/>
      <c r="AI503" s="392"/>
      <c r="AJ503" s="284"/>
      <c r="AK503" s="284"/>
      <c r="AL503" s="284"/>
      <c r="AM503" s="284"/>
      <c r="AN503" s="392"/>
      <c r="AO503" s="284"/>
      <c r="AP503" s="284"/>
      <c r="AQ503" s="284"/>
      <c r="AR503" s="284"/>
      <c r="AS503" s="284"/>
      <c r="AT503" s="392"/>
      <c r="AU503" s="284"/>
      <c r="AV503" s="284"/>
      <c r="AW503" s="284"/>
      <c r="AX503" s="284"/>
      <c r="AY503" s="284"/>
      <c r="AZ503" s="284"/>
      <c r="BA503" s="284"/>
      <c r="BB503" s="284"/>
      <c r="BC503" s="284"/>
    </row>
    <row r="504" spans="1:55">
      <c r="B504" s="284"/>
      <c r="C504" s="284"/>
      <c r="D504" s="284"/>
      <c r="E504" s="284"/>
      <c r="G504" s="284"/>
      <c r="H504" s="284"/>
      <c r="J504" s="284"/>
      <c r="K504" s="284"/>
      <c r="L504" s="284"/>
      <c r="M504" s="284"/>
      <c r="N504" s="392"/>
      <c r="O504" s="392"/>
      <c r="P504" s="284"/>
      <c r="Q504" s="284"/>
      <c r="R504" s="284"/>
      <c r="T504" s="284"/>
      <c r="U504" s="392"/>
      <c r="V504" s="284"/>
      <c r="W504" s="392"/>
      <c r="Y504" s="284"/>
      <c r="Z504" s="392"/>
      <c r="AA504" s="284"/>
      <c r="AB504" s="284"/>
      <c r="AC504" s="392"/>
      <c r="AD504" s="284"/>
      <c r="AE504" s="284"/>
      <c r="AF504" s="392"/>
      <c r="AG504" s="284"/>
      <c r="AH504" s="392"/>
      <c r="AI504" s="392"/>
      <c r="AJ504" s="284"/>
      <c r="AK504" s="392"/>
      <c r="AL504" s="284"/>
      <c r="AM504" s="284"/>
      <c r="AN504" s="392"/>
      <c r="AO504" s="284"/>
      <c r="AP504" s="392"/>
      <c r="AQ504" s="392"/>
      <c r="AR504" s="392"/>
      <c r="AS504" s="392"/>
      <c r="AT504" s="392"/>
      <c r="AU504" s="392"/>
      <c r="AV504" s="392"/>
      <c r="AW504" s="392"/>
      <c r="AX504" s="392"/>
      <c r="AY504" s="392"/>
      <c r="AZ504" s="392"/>
      <c r="BA504" s="392"/>
      <c r="BB504" s="392"/>
      <c r="BC504" s="392"/>
    </row>
    <row r="505" spans="1:55">
      <c r="A505" s="284"/>
      <c r="C505" s="284"/>
      <c r="D505" s="284"/>
      <c r="E505" s="284"/>
      <c r="F505" s="284"/>
      <c r="G505" s="284"/>
      <c r="H505" s="284"/>
      <c r="J505" s="284"/>
      <c r="K505" s="284"/>
      <c r="L505" s="284"/>
      <c r="M505" s="284"/>
      <c r="N505" s="284"/>
      <c r="O505" s="284"/>
      <c r="P505" s="284"/>
      <c r="S505" s="284"/>
      <c r="T505" s="284"/>
      <c r="U505" s="284"/>
      <c r="V505" s="284"/>
      <c r="W505" s="284"/>
      <c r="Y505" s="392"/>
      <c r="Z505" s="284"/>
      <c r="AA505" s="284"/>
      <c r="AB505" s="392"/>
      <c r="AD505" s="284"/>
      <c r="AE505" s="284"/>
      <c r="AF505" s="392"/>
      <c r="AG505" s="392"/>
      <c r="AH505" s="284"/>
      <c r="AI505" s="392"/>
      <c r="AJ505" s="284"/>
      <c r="AK505" s="284"/>
      <c r="AL505" s="284"/>
      <c r="AM505" s="284"/>
      <c r="AN505" s="392"/>
      <c r="AP505" s="392"/>
      <c r="AQ505" s="392"/>
      <c r="AR505" s="392"/>
      <c r="AS505" s="392"/>
      <c r="AT505" s="392"/>
      <c r="AU505" s="392"/>
      <c r="AV505" s="392"/>
      <c r="AW505" s="392"/>
      <c r="AX505" s="392"/>
      <c r="AY505" s="392"/>
      <c r="AZ505" s="392"/>
      <c r="BA505" s="392"/>
      <c r="BB505" s="392"/>
      <c r="BC505" s="392"/>
    </row>
    <row r="506" spans="1:55">
      <c r="D506" s="284"/>
      <c r="E506" s="284"/>
      <c r="F506" s="284"/>
      <c r="G506" s="284"/>
      <c r="H506" s="284"/>
      <c r="J506" s="284"/>
      <c r="K506" s="284"/>
      <c r="L506" s="284"/>
      <c r="M506" s="284"/>
      <c r="N506" s="284"/>
      <c r="O506" s="284"/>
      <c r="P506" s="392"/>
      <c r="Q506" s="284"/>
      <c r="T506" s="284"/>
      <c r="U506" s="392"/>
      <c r="V506" s="284"/>
      <c r="W506" s="284"/>
      <c r="X506" s="284"/>
      <c r="Y506" s="392"/>
      <c r="Z506" s="392"/>
      <c r="AA506" s="392"/>
      <c r="AB506" s="284"/>
      <c r="AC506" s="392"/>
      <c r="AD506" s="284"/>
      <c r="AE506" s="392"/>
      <c r="AF506" s="392"/>
      <c r="AG506" s="392"/>
      <c r="AH506" s="284"/>
      <c r="AI506" s="392"/>
      <c r="AJ506" s="284"/>
      <c r="AK506" s="392"/>
      <c r="AL506" s="392"/>
      <c r="AM506" s="284"/>
      <c r="AN506" s="392"/>
      <c r="AO506" s="392"/>
      <c r="AP506" s="392"/>
      <c r="AQ506" s="392"/>
      <c r="AR506" s="392"/>
      <c r="AS506" s="392"/>
      <c r="AT506" s="392"/>
      <c r="AU506" s="392"/>
      <c r="AV506" s="392"/>
      <c r="AW506" s="392"/>
      <c r="AX506" s="392"/>
      <c r="AY506" s="392"/>
      <c r="AZ506" s="392"/>
      <c r="BA506" s="392"/>
      <c r="BB506" s="392"/>
      <c r="BC506" s="392"/>
    </row>
    <row r="507" spans="1:55">
      <c r="B507" s="284"/>
      <c r="D507" s="284"/>
      <c r="F507" s="284"/>
      <c r="G507" s="284"/>
      <c r="H507" s="284"/>
      <c r="J507" s="284"/>
      <c r="K507" s="284"/>
      <c r="M507" s="284"/>
      <c r="N507" s="284"/>
      <c r="O507" s="284"/>
      <c r="P507" s="284"/>
      <c r="Q507" s="284"/>
      <c r="R507" s="284"/>
      <c r="T507" s="284"/>
      <c r="U507" s="284"/>
      <c r="V507" s="284"/>
      <c r="W507" s="392"/>
      <c r="X507" s="284"/>
      <c r="Y507" s="284"/>
      <c r="Z507" s="284"/>
      <c r="AA507" s="284"/>
      <c r="AB507" s="284"/>
      <c r="AC507" s="284"/>
      <c r="AD507" s="284"/>
      <c r="AE507" s="284"/>
      <c r="AF507" s="392"/>
      <c r="AG507" s="392"/>
      <c r="AH507" s="284"/>
      <c r="AI507" s="392"/>
      <c r="AJ507" s="284"/>
      <c r="AK507" s="284"/>
      <c r="AL507" s="284"/>
      <c r="AM507" s="284"/>
      <c r="AN507" s="392"/>
      <c r="AO507" s="284"/>
      <c r="AP507" s="284"/>
      <c r="AQ507" s="284"/>
      <c r="AR507" s="392"/>
      <c r="AS507" s="392"/>
      <c r="AT507" s="392"/>
      <c r="AU507" s="392"/>
      <c r="AV507" s="392"/>
      <c r="AW507" s="392"/>
      <c r="AX507" s="392"/>
      <c r="AY507" s="392"/>
      <c r="AZ507" s="392"/>
      <c r="BA507" s="392"/>
      <c r="BB507" s="392"/>
      <c r="BC507" s="392"/>
    </row>
    <row r="508" spans="1:55">
      <c r="D508" s="284"/>
      <c r="J508" s="284"/>
      <c r="K508" s="284"/>
      <c r="L508" s="284"/>
      <c r="M508" s="392"/>
      <c r="N508" s="284"/>
      <c r="S508" s="284"/>
      <c r="T508" s="392"/>
      <c r="U508" s="284"/>
      <c r="V508" s="284"/>
      <c r="X508" s="284"/>
      <c r="Y508" s="284"/>
      <c r="Z508" s="284"/>
      <c r="AA508" s="284"/>
      <c r="AC508" s="284"/>
      <c r="AE508" s="284"/>
      <c r="AF508" s="392"/>
      <c r="AG508" s="392"/>
      <c r="AH508" s="284"/>
      <c r="AI508" s="392"/>
      <c r="AK508" s="392"/>
      <c r="AL508" s="284"/>
      <c r="AM508" s="392"/>
      <c r="AN508" s="392"/>
      <c r="AO508" s="284"/>
      <c r="AP508" s="284"/>
      <c r="AQ508" s="392"/>
      <c r="AR508" s="284"/>
      <c r="AS508" s="284"/>
      <c r="AT508" s="284"/>
      <c r="AU508" s="284"/>
      <c r="AV508" s="284"/>
      <c r="AW508" s="284"/>
      <c r="AX508" s="284"/>
      <c r="AY508" s="284"/>
      <c r="AZ508" s="284"/>
      <c r="BA508" s="284"/>
      <c r="BB508" s="284"/>
      <c r="BC508" s="284"/>
    </row>
    <row r="509" spans="1:55">
      <c r="H509" s="392"/>
      <c r="M509" s="284"/>
      <c r="P509" s="284"/>
      <c r="R509" s="284"/>
      <c r="T509" s="284"/>
      <c r="U509" s="284"/>
      <c r="V509" s="284"/>
      <c r="W509" s="392"/>
      <c r="Y509" s="392"/>
      <c r="Z509" s="284"/>
      <c r="AA509" s="284"/>
      <c r="AC509" s="284"/>
      <c r="AD509" s="284"/>
      <c r="AE509" s="392"/>
      <c r="AF509" s="392"/>
      <c r="AG509" s="392"/>
      <c r="AH509" s="284"/>
      <c r="AI509" s="392"/>
      <c r="AK509" s="284"/>
      <c r="AM509" s="284"/>
      <c r="AN509" s="392"/>
      <c r="AO509" s="284"/>
      <c r="AP509" s="284"/>
      <c r="AQ509" s="284"/>
      <c r="AR509" s="284"/>
      <c r="AS509" s="284"/>
      <c r="AT509" s="392"/>
      <c r="AU509" s="392"/>
      <c r="AV509" s="392"/>
      <c r="AW509" s="392"/>
      <c r="AX509" s="392"/>
      <c r="AY509" s="392"/>
      <c r="AZ509" s="392"/>
      <c r="BA509" s="392"/>
      <c r="BB509" s="392"/>
      <c r="BC509" s="392"/>
    </row>
    <row r="510" spans="1:55">
      <c r="J510" s="284"/>
      <c r="K510" s="284"/>
      <c r="P510" s="284"/>
      <c r="T510" s="284"/>
      <c r="U510" s="392"/>
      <c r="V510" s="284"/>
      <c r="X510" s="284"/>
      <c r="Y510" s="284"/>
      <c r="AB510" s="284"/>
      <c r="AC510" s="284"/>
      <c r="AD510" s="284"/>
      <c r="AE510" s="392"/>
      <c r="AF510" s="284"/>
      <c r="AG510" s="392"/>
      <c r="AH510" s="392"/>
      <c r="AI510" s="284"/>
      <c r="AJ510" s="284"/>
      <c r="AK510" s="392"/>
      <c r="AL510" s="284"/>
      <c r="AM510" s="284"/>
      <c r="AN510" s="392"/>
      <c r="AO510" s="392"/>
      <c r="AP510" s="284"/>
      <c r="AQ510" s="284"/>
      <c r="AR510" s="284"/>
      <c r="AS510" s="284"/>
      <c r="AT510" s="284"/>
      <c r="AU510" s="392"/>
      <c r="AV510" s="392"/>
      <c r="AW510" s="392"/>
      <c r="AX510" s="392"/>
      <c r="AY510" s="392"/>
      <c r="AZ510" s="392"/>
      <c r="BA510" s="392"/>
      <c r="BB510" s="392"/>
      <c r="BC510" s="392"/>
    </row>
    <row r="511" spans="1:55">
      <c r="C511" s="284"/>
      <c r="D511" s="284"/>
      <c r="G511" s="284"/>
      <c r="H511" s="284"/>
      <c r="K511" s="284"/>
      <c r="L511" s="284"/>
      <c r="M511" s="284"/>
      <c r="N511" s="284"/>
      <c r="P511" s="284"/>
      <c r="Q511" s="284"/>
      <c r="S511" s="284"/>
      <c r="T511" s="284"/>
      <c r="U511" s="392"/>
      <c r="V511" s="284"/>
      <c r="W511" s="392"/>
      <c r="Y511" s="284"/>
      <c r="Z511" s="284"/>
      <c r="AA511" s="392"/>
      <c r="AB511" s="284"/>
      <c r="AC511" s="392"/>
      <c r="AF511" s="392"/>
      <c r="AG511" s="284"/>
      <c r="AH511" s="284"/>
      <c r="AI511" s="392"/>
      <c r="AJ511" s="284"/>
      <c r="AK511" s="284"/>
      <c r="AL511" s="284"/>
      <c r="AM511" s="392"/>
      <c r="AN511" s="284"/>
      <c r="AO511" s="284"/>
      <c r="AP511" s="392"/>
      <c r="AQ511" s="392"/>
      <c r="AR511" s="392"/>
      <c r="AS511" s="392"/>
      <c r="AT511" s="392"/>
      <c r="AU511" s="392"/>
      <c r="AV511" s="392"/>
      <c r="AW511" s="392"/>
      <c r="AX511" s="392"/>
      <c r="AY511" s="392"/>
      <c r="AZ511" s="392"/>
      <c r="BA511" s="392"/>
      <c r="BB511" s="392"/>
      <c r="BC511" s="392"/>
    </row>
    <row r="512" spans="1:55">
      <c r="F512" s="392"/>
      <c r="G512" s="284"/>
      <c r="K512" s="392"/>
      <c r="M512" s="284"/>
      <c r="Q512" s="284"/>
      <c r="T512" s="284"/>
      <c r="U512" s="284"/>
      <c r="V512" s="392"/>
      <c r="W512" s="284"/>
      <c r="Y512" s="284"/>
      <c r="AB512" s="284"/>
      <c r="AE512" s="284"/>
      <c r="AG512" s="392"/>
      <c r="AH512" s="392"/>
      <c r="AI512" s="392"/>
      <c r="AJ512" s="284"/>
      <c r="AK512" s="284"/>
      <c r="AL512" s="284"/>
      <c r="AM512" s="284"/>
      <c r="AN512" s="392"/>
      <c r="AO512" s="284"/>
      <c r="AP512" s="284"/>
      <c r="AQ512" s="392"/>
      <c r="AR512" s="284"/>
      <c r="AS512" s="284"/>
      <c r="AT512" s="284"/>
      <c r="AU512" s="284"/>
      <c r="AV512" s="284"/>
      <c r="AW512" s="284"/>
      <c r="AX512" s="284"/>
      <c r="AY512" s="284"/>
      <c r="AZ512" s="284"/>
      <c r="BA512" s="284"/>
      <c r="BB512" s="284"/>
      <c r="BC512" s="284"/>
    </row>
    <row r="513" spans="4:55">
      <c r="D513" s="284"/>
      <c r="E513" s="392"/>
      <c r="F513" s="284"/>
      <c r="G513" s="284"/>
      <c r="I513" s="284"/>
      <c r="K513" s="392"/>
      <c r="M513" s="284"/>
      <c r="N513" s="284"/>
      <c r="O513" s="284"/>
      <c r="P513" s="392"/>
      <c r="S513" s="284"/>
      <c r="T513" s="284"/>
      <c r="U513" s="284"/>
      <c r="V513" s="284"/>
      <c r="W513" s="284"/>
      <c r="AA513" s="284"/>
      <c r="AB513" s="284"/>
      <c r="AC513" s="392"/>
      <c r="AD513" s="284"/>
      <c r="AE513" s="284"/>
      <c r="AI513" s="392"/>
      <c r="AJ513" s="284"/>
      <c r="AK513" s="284"/>
      <c r="AM513" s="284"/>
      <c r="AN513" s="392"/>
      <c r="AO513" s="284"/>
      <c r="AP513" s="392"/>
      <c r="AQ513" s="284"/>
      <c r="AR513" s="284"/>
      <c r="AS513" s="284"/>
      <c r="AT513" s="284"/>
      <c r="AU513" s="284"/>
      <c r="AV513" s="284"/>
      <c r="AW513" s="284"/>
      <c r="AX513" s="284"/>
      <c r="AY513" s="284"/>
      <c r="AZ513" s="284"/>
      <c r="BA513" s="284"/>
      <c r="BB513" s="284"/>
      <c r="BC513" s="284"/>
    </row>
    <row r="514" spans="4:55">
      <c r="G514" s="392"/>
      <c r="H514" s="284"/>
      <c r="J514" s="284"/>
      <c r="K514" s="392"/>
      <c r="S514" s="284"/>
      <c r="T514" s="284"/>
      <c r="U514" s="392"/>
      <c r="V514" s="284"/>
      <c r="W514" s="284"/>
      <c r="Y514" s="392"/>
      <c r="Z514" s="284"/>
      <c r="AA514" s="392"/>
      <c r="AC514" s="284"/>
      <c r="AE514" s="392"/>
      <c r="AF514" s="392"/>
      <c r="AG514" s="392"/>
      <c r="AI514" s="284"/>
      <c r="AJ514" s="284"/>
      <c r="AK514" s="392"/>
      <c r="AL514" s="284"/>
      <c r="AM514" s="284"/>
      <c r="AN514" s="392"/>
      <c r="AO514" s="392"/>
      <c r="AP514" s="284"/>
      <c r="AQ514" s="392"/>
      <c r="AR514" s="284"/>
      <c r="AS514" s="284"/>
      <c r="AT514" s="392"/>
      <c r="AU514" s="284"/>
      <c r="AV514" s="284"/>
      <c r="AW514" s="284"/>
      <c r="AX514" s="284"/>
      <c r="AY514" s="284"/>
      <c r="AZ514" s="284"/>
      <c r="BA514" s="284"/>
      <c r="BB514" s="284"/>
      <c r="BC514" s="284"/>
    </row>
    <row r="515" spans="4:55">
      <c r="E515" s="392"/>
      <c r="F515" s="284"/>
      <c r="J515" s="284"/>
      <c r="K515" s="392"/>
      <c r="L515" s="284"/>
      <c r="N515" s="393"/>
      <c r="O515" s="284"/>
      <c r="P515" s="284"/>
      <c r="U515" s="392"/>
      <c r="V515" s="284"/>
      <c r="W515" s="284"/>
      <c r="Z515" s="284"/>
      <c r="AA515" s="284"/>
      <c r="AB515" s="284"/>
      <c r="AC515" s="392"/>
      <c r="AD515" s="284"/>
      <c r="AE515" s="392"/>
      <c r="AG515" s="392"/>
      <c r="AH515" s="284"/>
      <c r="AI515" s="392"/>
      <c r="AJ515" s="284"/>
      <c r="AK515" s="392"/>
      <c r="AL515" s="392"/>
      <c r="AM515" s="284"/>
      <c r="AO515" s="284"/>
      <c r="AP515" s="392"/>
      <c r="AT515" s="284"/>
    </row>
    <row r="516" spans="4:55">
      <c r="G516" s="284"/>
      <c r="H516" s="392"/>
      <c r="N516" s="284"/>
      <c r="O516" s="284"/>
      <c r="P516" s="284"/>
      <c r="R516" s="392"/>
      <c r="T516" s="284"/>
      <c r="U516" s="392"/>
      <c r="V516" s="284"/>
      <c r="W516" s="392"/>
      <c r="X516" s="284"/>
      <c r="Y516" s="392"/>
      <c r="AB516" s="392"/>
      <c r="AC516" s="284"/>
      <c r="AE516" s="284"/>
      <c r="AF516" s="392"/>
      <c r="AG516" s="392"/>
      <c r="AH516" s="284"/>
      <c r="AJ516" s="284"/>
      <c r="AK516" s="392"/>
      <c r="AL516" s="284"/>
      <c r="AM516" s="284"/>
      <c r="AN516" s="392"/>
      <c r="AO516" s="392"/>
      <c r="AP516" s="284"/>
      <c r="AQ516" s="284"/>
      <c r="AR516" s="284"/>
      <c r="AS516" s="284"/>
      <c r="AT516" s="392"/>
      <c r="AU516" s="284"/>
      <c r="AV516" s="284"/>
      <c r="AW516" s="284"/>
      <c r="AX516" s="284"/>
      <c r="AY516" s="284"/>
      <c r="AZ516" s="284"/>
      <c r="BA516" s="284"/>
      <c r="BB516" s="284"/>
      <c r="BC516" s="284"/>
    </row>
    <row r="517" spans="4:55">
      <c r="D517" s="392"/>
      <c r="E517" s="284"/>
      <c r="F517" s="284"/>
      <c r="M517" s="284"/>
      <c r="N517" s="392"/>
      <c r="O517" s="284"/>
      <c r="P517" s="392"/>
      <c r="R517" s="284"/>
      <c r="S517" s="284"/>
      <c r="T517" s="284"/>
      <c r="U517" s="284"/>
      <c r="X517" s="284"/>
      <c r="Y517" s="392"/>
      <c r="AB517" s="392"/>
      <c r="AC517" s="284"/>
      <c r="AD517" s="284"/>
      <c r="AF517" s="284"/>
      <c r="AG517" s="392"/>
      <c r="AH517" s="392"/>
      <c r="AI517" s="392"/>
      <c r="AL517" s="284"/>
      <c r="AN517" s="392"/>
      <c r="AO517" s="392"/>
      <c r="AP517" s="392"/>
      <c r="AQ517" s="392"/>
      <c r="AR517" s="392"/>
      <c r="AS517" s="392"/>
      <c r="AT517" s="392"/>
      <c r="AU517" s="392"/>
      <c r="AV517" s="392"/>
      <c r="AW517" s="392"/>
      <c r="AX517" s="392"/>
      <c r="AY517" s="392"/>
      <c r="AZ517" s="392"/>
      <c r="BA517" s="392"/>
      <c r="BB517" s="392"/>
      <c r="BC517" s="392"/>
    </row>
    <row r="518" spans="4:55">
      <c r="I518" s="284"/>
      <c r="K518" s="284"/>
      <c r="L518" s="284"/>
      <c r="M518" s="284"/>
      <c r="P518" s="284"/>
      <c r="Q518" s="284"/>
      <c r="R518" s="284"/>
      <c r="T518" s="284"/>
      <c r="U518" s="284"/>
      <c r="V518" s="392"/>
      <c r="W518" s="392"/>
      <c r="AA518" s="392"/>
      <c r="AC518" s="284"/>
      <c r="AE518" s="284"/>
      <c r="AF518" s="392"/>
      <c r="AG518" s="392"/>
      <c r="AH518" s="284"/>
      <c r="AI518" s="392"/>
      <c r="AK518" s="284"/>
      <c r="AL518" s="392"/>
      <c r="AM518" s="284"/>
      <c r="AN518" s="392"/>
      <c r="AO518" s="392"/>
      <c r="AR518" s="392"/>
      <c r="AS518" s="392"/>
      <c r="AT518" s="392"/>
      <c r="AU518" s="392"/>
      <c r="AV518" s="392"/>
      <c r="AW518" s="392"/>
      <c r="AX518" s="392"/>
      <c r="AY518" s="392"/>
      <c r="AZ518" s="392"/>
      <c r="BA518" s="392"/>
      <c r="BB518" s="392"/>
      <c r="BC518" s="392"/>
    </row>
    <row r="519" spans="4:55">
      <c r="E519" s="392"/>
      <c r="H519" s="284"/>
      <c r="I519" s="284"/>
      <c r="K519" s="284"/>
      <c r="N519" s="284"/>
      <c r="O519" s="284"/>
      <c r="P519" s="284"/>
      <c r="Q519" s="284"/>
      <c r="S519" s="284"/>
      <c r="T519" s="392"/>
      <c r="U519" s="392"/>
      <c r="Y519" s="284"/>
      <c r="AC519" s="392"/>
      <c r="AD519" s="284"/>
      <c r="AI519" s="392"/>
      <c r="AK519" s="284"/>
      <c r="AL519" s="284"/>
      <c r="AM519" s="392"/>
      <c r="AN519" s="284"/>
      <c r="AO519" s="284"/>
      <c r="AP519" s="392"/>
      <c r="AQ519" s="392"/>
      <c r="AR519" s="392"/>
      <c r="AS519" s="392"/>
      <c r="AT519" s="392"/>
      <c r="AU519" s="392"/>
      <c r="AV519" s="392"/>
      <c r="AW519" s="392"/>
      <c r="AX519" s="392"/>
      <c r="AY519" s="392"/>
      <c r="AZ519" s="392"/>
      <c r="BA519" s="392"/>
      <c r="BB519" s="392"/>
      <c r="BC519" s="392"/>
    </row>
    <row r="520" spans="4:55">
      <c r="F520" s="284"/>
      <c r="J520" s="284"/>
      <c r="K520" s="284"/>
      <c r="L520" s="284"/>
      <c r="N520" s="392"/>
      <c r="O520" s="284"/>
      <c r="P520" s="392"/>
      <c r="Q520" s="284"/>
      <c r="S520" s="284"/>
      <c r="T520" s="284"/>
      <c r="U520" s="392"/>
      <c r="V520" s="284"/>
      <c r="W520" s="392"/>
      <c r="X520" s="284"/>
      <c r="Y520" s="284"/>
      <c r="Z520" s="284"/>
      <c r="AC520" s="284"/>
      <c r="AE520" s="284"/>
      <c r="AF520" s="284"/>
      <c r="AG520" s="284"/>
      <c r="AH520" s="392"/>
      <c r="AI520" s="284"/>
      <c r="AJ520" s="284"/>
      <c r="AK520" s="392"/>
      <c r="AL520" s="284"/>
      <c r="AM520" s="284"/>
      <c r="AN520" s="284"/>
      <c r="AO520" s="284"/>
      <c r="AP520" s="392"/>
      <c r="AQ520" s="284"/>
      <c r="AR520" s="284"/>
      <c r="AS520" s="284"/>
      <c r="AT520" s="284"/>
      <c r="AU520" s="284"/>
      <c r="AV520" s="284"/>
      <c r="AW520" s="284"/>
      <c r="AX520" s="284"/>
      <c r="AY520" s="284"/>
      <c r="AZ520" s="284"/>
      <c r="BA520" s="284"/>
      <c r="BB520" s="284"/>
      <c r="BC520" s="284"/>
    </row>
    <row r="521" spans="4:55">
      <c r="G521" s="284"/>
      <c r="H521" s="284"/>
      <c r="L521" s="284"/>
      <c r="M521" s="284"/>
      <c r="N521" s="392"/>
      <c r="P521" s="284"/>
      <c r="S521" s="284"/>
      <c r="T521" s="284"/>
      <c r="V521" s="284"/>
      <c r="W521" s="392"/>
      <c r="Y521" s="284"/>
      <c r="Z521" s="284"/>
      <c r="AA521" s="392"/>
      <c r="AC521" s="392"/>
      <c r="AD521" s="284"/>
      <c r="AE521" s="392"/>
      <c r="AF521" s="392"/>
      <c r="AG521" s="392"/>
      <c r="AH521" s="392"/>
      <c r="AI521" s="284"/>
      <c r="AJ521" s="284"/>
      <c r="AK521" s="392"/>
      <c r="AL521" s="284"/>
      <c r="AM521" s="392"/>
      <c r="AN521" s="392"/>
      <c r="AO521" s="392"/>
      <c r="AP521" s="284"/>
      <c r="AQ521" s="392"/>
      <c r="AT521" s="284"/>
    </row>
    <row r="522" spans="4:55">
      <c r="G522" s="392"/>
      <c r="H522" s="284"/>
      <c r="I522" s="284"/>
      <c r="K522" s="284"/>
      <c r="L522" s="284"/>
      <c r="P522" s="284"/>
      <c r="R522" s="284"/>
      <c r="S522" s="284"/>
      <c r="T522" s="284"/>
      <c r="U522" s="284"/>
      <c r="V522" s="284"/>
      <c r="W522" s="392"/>
      <c r="X522" s="284"/>
      <c r="Y522" s="284"/>
      <c r="Z522" s="284"/>
      <c r="AB522" s="392"/>
      <c r="AC522" s="284"/>
      <c r="AD522" s="284"/>
      <c r="AE522" s="284"/>
      <c r="AF522" s="392"/>
      <c r="AG522" s="392"/>
      <c r="AH522" s="392"/>
      <c r="AI522" s="392"/>
      <c r="AK522" s="392"/>
      <c r="AL522" s="284"/>
      <c r="AM522" s="284"/>
      <c r="AN522" s="392"/>
      <c r="AO522" s="392"/>
      <c r="AP522" s="392"/>
      <c r="AQ522" s="392"/>
      <c r="AR522" s="392"/>
      <c r="AS522" s="392"/>
      <c r="AT522" s="392"/>
      <c r="AU522" s="392"/>
      <c r="AV522" s="392"/>
      <c r="AW522" s="392"/>
      <c r="AX522" s="392"/>
      <c r="AY522" s="392"/>
      <c r="AZ522" s="392"/>
      <c r="BA522" s="392"/>
      <c r="BB522" s="392"/>
      <c r="BC522" s="392"/>
    </row>
    <row r="523" spans="4:55">
      <c r="G523" s="284"/>
      <c r="I523" s="284"/>
      <c r="K523" s="284"/>
      <c r="L523" s="284"/>
      <c r="M523" s="284"/>
      <c r="P523" s="284"/>
      <c r="Q523" s="284"/>
      <c r="S523" s="284"/>
      <c r="U523" s="284"/>
      <c r="V523" s="284"/>
      <c r="W523" s="392"/>
      <c r="Y523" s="284"/>
      <c r="AA523" s="392"/>
      <c r="AB523" s="392"/>
      <c r="AC523" s="284"/>
      <c r="AD523" s="284"/>
      <c r="AE523" s="284"/>
      <c r="AF523" s="392"/>
      <c r="AG523" s="392"/>
      <c r="AH523" s="392"/>
      <c r="AI523" s="284"/>
      <c r="AJ523" s="284"/>
      <c r="AK523" s="392"/>
      <c r="AL523" s="284"/>
      <c r="AN523" s="392"/>
      <c r="AO523" s="392"/>
      <c r="AP523" s="392"/>
      <c r="AQ523" s="392"/>
      <c r="AR523" s="393"/>
      <c r="AS523" s="393"/>
      <c r="AT523" s="393"/>
      <c r="AU523" s="393"/>
      <c r="AV523" s="393"/>
      <c r="AW523" s="393"/>
      <c r="AX523" s="393"/>
      <c r="AY523" s="393"/>
      <c r="AZ523" s="393"/>
      <c r="BA523" s="393"/>
      <c r="BB523" s="393"/>
      <c r="BC523" s="393"/>
    </row>
    <row r="524" spans="4:55">
      <c r="D524" s="284"/>
      <c r="E524" s="284"/>
      <c r="F524" s="284"/>
      <c r="G524" s="284"/>
      <c r="I524" s="284"/>
      <c r="J524" s="284"/>
      <c r="K524" s="392"/>
      <c r="L524" s="284"/>
      <c r="M524" s="284"/>
      <c r="N524" s="284"/>
      <c r="P524" s="284"/>
      <c r="Q524" s="284"/>
      <c r="S524" s="284"/>
      <c r="T524" s="284"/>
      <c r="U524" s="284"/>
      <c r="V524" s="284"/>
      <c r="W524" s="284"/>
      <c r="X524" s="284"/>
      <c r="Y524" s="392"/>
      <c r="AA524" s="392"/>
      <c r="AB524" s="284"/>
      <c r="AC524" s="284"/>
      <c r="AE524" s="392"/>
      <c r="AF524" s="392"/>
      <c r="AG524" s="392"/>
      <c r="AH524" s="284"/>
      <c r="AJ524" s="284"/>
      <c r="AK524" s="392"/>
      <c r="AL524" s="284"/>
      <c r="AM524" s="284"/>
      <c r="AN524" s="284"/>
      <c r="AO524" s="284"/>
      <c r="AP524" s="284"/>
      <c r="AQ524" s="284"/>
      <c r="AR524" s="392"/>
      <c r="AS524" s="392"/>
      <c r="AT524" s="392"/>
      <c r="AU524" s="392"/>
      <c r="AV524" s="392"/>
      <c r="AW524" s="392"/>
      <c r="AX524" s="392"/>
      <c r="AY524" s="392"/>
      <c r="AZ524" s="392"/>
      <c r="BA524" s="392"/>
      <c r="BB524" s="392"/>
      <c r="BC524" s="392"/>
    </row>
    <row r="525" spans="4:55">
      <c r="F525" s="284"/>
      <c r="I525" s="284"/>
      <c r="J525" s="284"/>
      <c r="K525" s="284"/>
      <c r="M525" s="284"/>
      <c r="N525" s="284"/>
      <c r="O525" s="284"/>
      <c r="Q525" s="284"/>
      <c r="R525" s="284"/>
      <c r="V525" s="284"/>
      <c r="W525" s="392"/>
      <c r="Y525" s="392"/>
      <c r="Z525" s="284"/>
      <c r="AA525" s="392"/>
      <c r="AB525" s="392"/>
      <c r="AC525" s="392"/>
      <c r="AD525" s="284"/>
      <c r="AF525" s="392"/>
      <c r="AH525" s="284"/>
      <c r="AK525" s="284"/>
      <c r="AL525" s="392"/>
      <c r="AM525" s="284"/>
      <c r="AN525" s="284"/>
      <c r="AO525" s="284"/>
      <c r="AP525" s="284"/>
      <c r="AQ525" s="392"/>
      <c r="AR525" s="284"/>
      <c r="AS525" s="284"/>
      <c r="AT525" s="392"/>
      <c r="AU525" s="284"/>
      <c r="AV525" s="284"/>
      <c r="AW525" s="284"/>
      <c r="AX525" s="284"/>
      <c r="AY525" s="284"/>
      <c r="AZ525" s="284"/>
      <c r="BA525" s="284"/>
      <c r="BB525" s="284"/>
      <c r="BC525" s="284"/>
    </row>
    <row r="526" spans="4:55">
      <c r="D526" s="284"/>
      <c r="E526" s="284"/>
      <c r="H526" s="284"/>
      <c r="J526" s="284"/>
      <c r="K526" s="284"/>
      <c r="M526" s="284"/>
      <c r="N526" s="284"/>
      <c r="P526" s="392"/>
      <c r="R526" s="284"/>
      <c r="T526" s="392"/>
      <c r="U526" s="392"/>
      <c r="V526" s="284"/>
      <c r="W526" s="393"/>
      <c r="X526" s="284"/>
      <c r="Y526" s="284"/>
      <c r="Z526" s="284"/>
      <c r="AA526" s="284"/>
      <c r="AB526" s="284"/>
      <c r="AC526" s="284"/>
      <c r="AD526" s="284"/>
      <c r="AE526" s="392"/>
      <c r="AF526" s="284"/>
      <c r="AG526" s="392"/>
      <c r="AH526" s="284"/>
      <c r="AI526" s="284"/>
      <c r="AJ526" s="284"/>
      <c r="AK526" s="392"/>
      <c r="AL526" s="392"/>
      <c r="AM526" s="284"/>
      <c r="AN526" s="392"/>
      <c r="AO526" s="392"/>
      <c r="AP526" s="392"/>
      <c r="AQ526" s="392"/>
      <c r="AR526" s="392"/>
      <c r="AS526" s="392"/>
      <c r="AT526" s="392"/>
      <c r="AU526" s="392"/>
      <c r="AV526" s="392"/>
      <c r="AW526" s="392"/>
      <c r="AX526" s="392"/>
      <c r="AY526" s="392"/>
      <c r="AZ526" s="392"/>
      <c r="BA526" s="392"/>
      <c r="BB526" s="392"/>
      <c r="BC526" s="392"/>
    </row>
    <row r="527" spans="4:55">
      <c r="D527" s="284"/>
      <c r="F527" s="284"/>
      <c r="J527" s="284"/>
      <c r="K527" s="284"/>
      <c r="N527" s="284"/>
      <c r="O527" s="284"/>
      <c r="P527" s="284"/>
      <c r="R527" s="284"/>
      <c r="T527" s="392"/>
      <c r="U527" s="392"/>
      <c r="X527" s="284"/>
      <c r="Y527" s="284"/>
      <c r="AA527" s="392"/>
      <c r="AB527" s="284"/>
      <c r="AC527" s="392"/>
      <c r="AD527" s="284"/>
      <c r="AE527" s="392"/>
      <c r="AF527" s="284"/>
      <c r="AG527" s="284"/>
      <c r="AI527" s="284"/>
      <c r="AJ527" s="284"/>
      <c r="AK527" s="284"/>
      <c r="AL527" s="392"/>
      <c r="AM527" s="284"/>
      <c r="AN527" s="392"/>
      <c r="AO527" s="284"/>
      <c r="AP527" s="392"/>
      <c r="AQ527" s="392"/>
      <c r="AR527" s="392"/>
      <c r="AS527" s="392"/>
      <c r="AT527" s="392"/>
      <c r="AU527" s="392"/>
      <c r="AV527" s="392"/>
      <c r="AW527" s="392"/>
      <c r="AX527" s="392"/>
      <c r="AY527" s="392"/>
      <c r="AZ527" s="392"/>
      <c r="BA527" s="392"/>
      <c r="BB527" s="392"/>
      <c r="BC527" s="392"/>
    </row>
    <row r="528" spans="4:55">
      <c r="G528" s="284"/>
      <c r="H528" s="284"/>
      <c r="M528" s="392"/>
      <c r="N528" s="284"/>
      <c r="P528" s="284"/>
      <c r="T528" s="392"/>
      <c r="U528" s="284"/>
      <c r="V528" s="284"/>
      <c r="W528" s="392"/>
      <c r="AA528" s="284"/>
      <c r="AB528" s="284"/>
      <c r="AC528" s="392"/>
      <c r="AD528" s="284"/>
      <c r="AE528" s="284"/>
      <c r="AG528" s="392"/>
      <c r="AH528" s="392"/>
      <c r="AI528" s="392"/>
      <c r="AK528" s="392"/>
      <c r="AL528" s="284"/>
      <c r="AM528" s="392"/>
      <c r="AN528" s="392"/>
      <c r="AO528" s="392"/>
      <c r="AP528" s="392"/>
      <c r="AQ528" s="392"/>
      <c r="AR528" s="392"/>
      <c r="AS528" s="392"/>
      <c r="AT528" s="392"/>
      <c r="AU528" s="392"/>
      <c r="AV528" s="392"/>
      <c r="AW528" s="392"/>
      <c r="AX528" s="392"/>
      <c r="AY528" s="392"/>
      <c r="AZ528" s="392"/>
      <c r="BA528" s="392"/>
      <c r="BB528" s="392"/>
      <c r="BC528" s="392"/>
    </row>
    <row r="529" spans="2:55">
      <c r="B529" s="284"/>
      <c r="D529" s="284"/>
      <c r="K529" s="284"/>
      <c r="O529" s="284"/>
      <c r="R529" s="284"/>
      <c r="T529" s="284"/>
      <c r="U529" s="284"/>
      <c r="W529" s="284"/>
      <c r="Y529" s="284"/>
      <c r="Z529" s="284"/>
      <c r="AA529" s="392"/>
      <c r="AB529" s="392"/>
      <c r="AC529" s="284"/>
      <c r="AD529" s="284"/>
      <c r="AE529" s="284"/>
      <c r="AF529" s="284"/>
      <c r="AG529" s="284"/>
      <c r="AH529" s="392"/>
      <c r="AJ529" s="284"/>
      <c r="AK529" s="392"/>
      <c r="AL529" s="284"/>
      <c r="AN529" s="392"/>
      <c r="AO529" s="392"/>
      <c r="AP529" s="392"/>
      <c r="AQ529" s="392"/>
      <c r="AR529" s="392"/>
      <c r="AS529" s="392"/>
      <c r="AT529" s="392"/>
      <c r="AU529" s="392"/>
      <c r="AV529" s="392"/>
      <c r="AW529" s="392"/>
      <c r="AX529" s="392"/>
      <c r="AY529" s="392"/>
      <c r="AZ529" s="392"/>
      <c r="BA529" s="392"/>
      <c r="BB529" s="392"/>
      <c r="BC529" s="392"/>
    </row>
    <row r="530" spans="2:55">
      <c r="D530" s="284"/>
      <c r="I530" s="284"/>
      <c r="M530" s="284"/>
      <c r="N530" s="284"/>
      <c r="P530" s="284"/>
      <c r="R530" s="284"/>
      <c r="T530" s="392"/>
      <c r="U530" s="284"/>
      <c r="W530" s="392"/>
      <c r="Y530" s="392"/>
      <c r="Z530" s="284"/>
      <c r="AB530" s="284"/>
      <c r="AF530" s="284"/>
      <c r="AG530" s="392"/>
      <c r="AH530" s="392"/>
      <c r="AJ530" s="284"/>
      <c r="AK530" s="392"/>
      <c r="AL530" s="284"/>
      <c r="AM530" s="284"/>
      <c r="AN530" s="284"/>
      <c r="AO530" s="284"/>
      <c r="AP530" s="392"/>
      <c r="AQ530" s="392"/>
      <c r="AR530" s="392"/>
      <c r="AS530" s="392"/>
      <c r="AT530" s="392"/>
      <c r="AU530" s="392"/>
      <c r="AV530" s="392"/>
      <c r="AW530" s="392"/>
      <c r="AX530" s="392"/>
      <c r="AY530" s="392"/>
      <c r="AZ530" s="392"/>
      <c r="BA530" s="392"/>
      <c r="BB530" s="392"/>
      <c r="BC530" s="392"/>
    </row>
    <row r="531" spans="2:55">
      <c r="D531" s="392"/>
      <c r="G531" s="284"/>
      <c r="J531" s="284"/>
      <c r="O531" s="284"/>
      <c r="P531" s="392"/>
      <c r="R531" s="284"/>
      <c r="S531" s="284"/>
      <c r="T531" s="284"/>
      <c r="U531" s="392"/>
      <c r="V531" s="392"/>
      <c r="W531" s="284"/>
      <c r="Y531" s="392"/>
      <c r="Z531" s="284"/>
      <c r="AA531" s="284"/>
      <c r="AB531" s="392"/>
      <c r="AC531" s="284"/>
      <c r="AE531" s="392"/>
      <c r="AF531" s="392"/>
      <c r="AG531" s="284"/>
      <c r="AK531" s="284"/>
      <c r="AL531" s="392"/>
      <c r="AM531" s="392"/>
      <c r="AN531" s="392"/>
      <c r="AO531" s="284"/>
      <c r="AP531" s="284"/>
      <c r="AQ531" s="284"/>
      <c r="AR531" s="392"/>
      <c r="AS531" s="392"/>
      <c r="AT531" s="392"/>
      <c r="AU531" s="392"/>
      <c r="AV531" s="392"/>
      <c r="AW531" s="392"/>
      <c r="AX531" s="392"/>
      <c r="AY531" s="392"/>
      <c r="AZ531" s="392"/>
      <c r="BA531" s="392"/>
      <c r="BB531" s="392"/>
      <c r="BC531" s="392"/>
    </row>
    <row r="532" spans="2:55">
      <c r="B532" s="284"/>
      <c r="G532" s="284"/>
      <c r="L532" s="392"/>
      <c r="N532" s="284"/>
      <c r="P532" s="284"/>
      <c r="Q532" s="284"/>
      <c r="T532" s="392"/>
      <c r="V532" s="284"/>
      <c r="W532" s="392"/>
      <c r="X532" s="284"/>
      <c r="Y532" s="392"/>
      <c r="Z532" s="284"/>
      <c r="AA532" s="392"/>
      <c r="AB532" s="284"/>
      <c r="AC532" s="284"/>
      <c r="AE532" s="392"/>
      <c r="AG532" s="284"/>
      <c r="AI532" s="392"/>
      <c r="AJ532" s="284"/>
      <c r="AL532" s="392"/>
      <c r="AN532" s="392"/>
      <c r="AO532" s="284"/>
      <c r="AP532" s="392"/>
      <c r="AQ532" s="392"/>
      <c r="AR532" s="392"/>
      <c r="AS532" s="392"/>
      <c r="AT532" s="392"/>
      <c r="AU532" s="392"/>
      <c r="AV532" s="392"/>
      <c r="AW532" s="392"/>
      <c r="AX532" s="392"/>
      <c r="AY532" s="392"/>
      <c r="AZ532" s="392"/>
      <c r="BA532" s="392"/>
      <c r="BB532" s="392"/>
      <c r="BC532" s="392"/>
    </row>
    <row r="533" spans="2:55">
      <c r="B533" s="284"/>
      <c r="F533" s="284"/>
      <c r="I533" s="284"/>
      <c r="K533" s="284"/>
      <c r="L533" s="284"/>
      <c r="M533" s="284"/>
      <c r="N533" s="392"/>
      <c r="P533" s="392"/>
      <c r="S533" s="284"/>
      <c r="T533" s="284"/>
      <c r="U533" s="284"/>
      <c r="Y533" s="284"/>
      <c r="Z533" s="392"/>
      <c r="AA533" s="392"/>
      <c r="AC533" s="284"/>
      <c r="AD533" s="284"/>
      <c r="AE533" s="284"/>
      <c r="AF533" s="392"/>
      <c r="AG533" s="392"/>
      <c r="AH533" s="392"/>
      <c r="AI533" s="392"/>
      <c r="AJ533" s="284"/>
      <c r="AK533" s="392"/>
      <c r="AL533" s="284"/>
      <c r="AM533" s="392"/>
      <c r="AN533" s="284"/>
      <c r="AO533" s="284"/>
      <c r="AP533" s="284"/>
      <c r="AT533" s="284"/>
      <c r="AU533" s="392"/>
      <c r="AV533" s="392"/>
      <c r="AW533" s="392"/>
      <c r="AX533" s="392"/>
      <c r="AY533" s="392"/>
      <c r="AZ533" s="392"/>
      <c r="BA533" s="392"/>
      <c r="BB533" s="392"/>
      <c r="BC533" s="392"/>
    </row>
    <row r="534" spans="2:55">
      <c r="D534" s="284"/>
      <c r="E534" s="392"/>
      <c r="G534" s="284"/>
      <c r="K534" s="392"/>
      <c r="M534" s="284"/>
      <c r="O534" s="284"/>
      <c r="Q534" s="284"/>
      <c r="R534" s="284"/>
      <c r="T534" s="284"/>
      <c r="U534" s="284"/>
      <c r="V534" s="284"/>
      <c r="W534" s="392"/>
      <c r="Z534" s="284"/>
      <c r="AA534" s="392"/>
      <c r="AB534" s="392"/>
      <c r="AC534" s="284"/>
      <c r="AD534" s="284"/>
      <c r="AE534" s="392"/>
      <c r="AF534" s="284"/>
      <c r="AG534" s="284"/>
      <c r="AH534" s="392"/>
      <c r="AI534" s="392"/>
      <c r="AK534" s="392"/>
      <c r="AM534" s="284"/>
      <c r="AO534" s="392"/>
      <c r="AP534" s="392"/>
      <c r="AQ534" s="392"/>
      <c r="AR534" s="392"/>
      <c r="AS534" s="392"/>
      <c r="AT534" s="392"/>
      <c r="AU534" s="392"/>
      <c r="AV534" s="392"/>
      <c r="AW534" s="392"/>
      <c r="AX534" s="392"/>
      <c r="AY534" s="392"/>
      <c r="AZ534" s="392"/>
      <c r="BA534" s="392"/>
      <c r="BB534" s="392"/>
      <c r="BC534" s="392"/>
    </row>
    <row r="535" spans="2:55">
      <c r="G535" s="392"/>
      <c r="J535" s="392"/>
      <c r="K535" s="284"/>
      <c r="N535" s="284"/>
      <c r="O535" s="284"/>
      <c r="Q535" s="284"/>
      <c r="R535" s="284"/>
      <c r="T535" s="284"/>
      <c r="U535" s="392"/>
      <c r="W535" s="284"/>
      <c r="X535" s="284"/>
      <c r="AA535" s="284"/>
      <c r="AB535" s="284"/>
      <c r="AC535" s="284"/>
      <c r="AD535" s="284"/>
      <c r="AE535" s="284"/>
      <c r="AF535" s="284"/>
      <c r="AG535" s="284"/>
      <c r="AH535" s="284"/>
      <c r="AI535" s="284"/>
      <c r="AK535" s="284"/>
      <c r="AL535" s="284"/>
      <c r="AM535" s="284"/>
      <c r="AN535" s="392"/>
      <c r="AO535" s="284"/>
      <c r="AP535" s="392"/>
      <c r="AQ535" s="392"/>
      <c r="AR535" s="392"/>
      <c r="AS535" s="392"/>
      <c r="AT535" s="392"/>
      <c r="AU535" s="392"/>
      <c r="AV535" s="392"/>
      <c r="AW535" s="392"/>
      <c r="AX535" s="392"/>
      <c r="AY535" s="392"/>
      <c r="AZ535" s="392"/>
      <c r="BA535" s="392"/>
      <c r="BB535" s="392"/>
      <c r="BC535" s="392"/>
    </row>
    <row r="536" spans="2:55">
      <c r="G536" s="284"/>
      <c r="H536" s="284"/>
      <c r="I536" s="284"/>
      <c r="L536" s="284"/>
      <c r="P536" s="284"/>
      <c r="S536" s="284"/>
      <c r="T536" s="284"/>
      <c r="U536" s="284"/>
      <c r="V536" s="284"/>
      <c r="W536" s="392"/>
      <c r="X536" s="284"/>
      <c r="Y536" s="284"/>
      <c r="Z536" s="284"/>
      <c r="AA536" s="392"/>
      <c r="AB536" s="284"/>
      <c r="AC536" s="392"/>
      <c r="AD536" s="284"/>
      <c r="AE536" s="284"/>
      <c r="AG536" s="392"/>
      <c r="AH536" s="284"/>
      <c r="AI536" s="284"/>
      <c r="AJ536" s="284"/>
      <c r="AK536" s="392"/>
      <c r="AL536" s="284"/>
      <c r="AM536" s="392"/>
      <c r="AN536" s="392"/>
      <c r="AO536" s="392"/>
      <c r="AP536" s="392"/>
      <c r="AQ536" s="392"/>
      <c r="AR536" s="392"/>
      <c r="AS536" s="392"/>
      <c r="AT536" s="392"/>
      <c r="AU536" s="392"/>
      <c r="AV536" s="392"/>
      <c r="AW536" s="392"/>
      <c r="AX536" s="392"/>
      <c r="AY536" s="392"/>
      <c r="AZ536" s="392"/>
      <c r="BA536" s="392"/>
      <c r="BB536" s="392"/>
      <c r="BC536" s="392"/>
    </row>
    <row r="537" spans="2:55">
      <c r="C537" s="284"/>
      <c r="E537" s="392"/>
      <c r="J537" s="284"/>
      <c r="K537" s="284"/>
      <c r="L537" s="284"/>
      <c r="Q537" s="284"/>
      <c r="R537" s="284"/>
      <c r="S537" s="284"/>
      <c r="T537" s="284"/>
      <c r="U537" s="284"/>
      <c r="V537" s="284"/>
      <c r="W537" s="392"/>
      <c r="X537" s="284"/>
      <c r="Y537" s="284"/>
      <c r="Z537" s="284"/>
      <c r="AA537" s="392"/>
      <c r="AB537" s="284"/>
      <c r="AC537" s="393"/>
      <c r="AD537" s="284"/>
      <c r="AE537" s="284"/>
      <c r="AF537" s="284"/>
      <c r="AG537" s="392"/>
      <c r="AH537" s="284"/>
      <c r="AI537" s="284"/>
      <c r="AJ537" s="284"/>
      <c r="AK537" s="284"/>
      <c r="AL537" s="284"/>
      <c r="AO537" s="284"/>
      <c r="AP537" s="392"/>
      <c r="AQ537" s="392"/>
      <c r="AR537" s="392"/>
      <c r="AS537" s="392"/>
      <c r="AT537" s="392"/>
      <c r="AU537" s="392"/>
      <c r="AV537" s="392"/>
      <c r="AW537" s="392"/>
      <c r="AX537" s="392"/>
      <c r="AY537" s="392"/>
      <c r="AZ537" s="392"/>
      <c r="BA537" s="392"/>
      <c r="BB537" s="392"/>
      <c r="BC537" s="392"/>
    </row>
    <row r="538" spans="2:55">
      <c r="K538" s="284"/>
      <c r="L538" s="284"/>
      <c r="M538" s="284"/>
      <c r="N538" s="284"/>
      <c r="O538" s="284"/>
      <c r="P538" s="284"/>
      <c r="Q538" s="284"/>
      <c r="S538" s="284"/>
      <c r="U538" s="284"/>
      <c r="V538" s="392"/>
      <c r="X538" s="284"/>
      <c r="Y538" s="392"/>
      <c r="Z538" s="284"/>
      <c r="AB538" s="392"/>
      <c r="AC538" s="284"/>
      <c r="AD538" s="284"/>
      <c r="AE538" s="392"/>
      <c r="AF538" s="392"/>
      <c r="AG538" s="284"/>
      <c r="AH538" s="392"/>
      <c r="AI538" s="392"/>
      <c r="AJ538" s="284"/>
      <c r="AK538" s="284"/>
      <c r="AL538" s="392"/>
      <c r="AM538" s="284"/>
      <c r="AN538" s="392"/>
      <c r="AO538" s="284"/>
      <c r="AQ538" s="392"/>
      <c r="AT538" s="284"/>
    </row>
    <row r="539" spans="2:55">
      <c r="E539" s="284"/>
      <c r="G539" s="284"/>
      <c r="K539" s="284"/>
      <c r="L539" s="284"/>
      <c r="N539" s="284"/>
      <c r="O539" s="284"/>
      <c r="P539" s="284"/>
      <c r="T539" s="392"/>
      <c r="U539" s="392"/>
      <c r="X539" s="284"/>
      <c r="Z539" s="284"/>
      <c r="AA539" s="284"/>
      <c r="AB539" s="284"/>
      <c r="AC539" s="392"/>
      <c r="AD539" s="284"/>
      <c r="AF539" s="392"/>
      <c r="AG539" s="284"/>
      <c r="AH539" s="284"/>
      <c r="AI539" s="392"/>
      <c r="AK539" s="392"/>
      <c r="AM539" s="392"/>
      <c r="AP539" s="392"/>
      <c r="AQ539" s="392"/>
      <c r="AR539" s="392"/>
      <c r="AS539" s="392"/>
      <c r="AT539" s="392"/>
      <c r="AU539" s="392"/>
      <c r="AV539" s="392"/>
      <c r="AW539" s="392"/>
      <c r="AX539" s="392"/>
      <c r="AY539" s="392"/>
      <c r="AZ539" s="392"/>
      <c r="BA539" s="392"/>
      <c r="BB539" s="392"/>
      <c r="BC539" s="392"/>
    </row>
    <row r="540" spans="2:55">
      <c r="E540" s="284"/>
      <c r="G540" s="284"/>
      <c r="H540" s="284"/>
      <c r="I540" s="284"/>
      <c r="K540" s="284"/>
      <c r="L540" s="284"/>
      <c r="N540" s="284"/>
      <c r="P540" s="284"/>
      <c r="S540" s="284"/>
      <c r="T540" s="392"/>
      <c r="U540" s="284"/>
      <c r="V540" s="284"/>
      <c r="W540" s="284"/>
      <c r="X540" s="284"/>
      <c r="Y540" s="284"/>
      <c r="AA540" s="284"/>
      <c r="AB540" s="392"/>
      <c r="AC540" s="284"/>
      <c r="AD540" s="284"/>
      <c r="AE540" s="392"/>
      <c r="AF540" s="392"/>
      <c r="AG540" s="284"/>
      <c r="AH540" s="284"/>
      <c r="AI540" s="392"/>
      <c r="AK540" s="284"/>
      <c r="AL540" s="392"/>
      <c r="AM540" s="392"/>
      <c r="AO540" s="392"/>
      <c r="AP540" s="284"/>
      <c r="AQ540" s="284"/>
      <c r="AR540" s="392"/>
      <c r="AS540" s="392"/>
      <c r="AT540" s="392"/>
      <c r="AU540" s="392"/>
      <c r="AV540" s="392"/>
      <c r="AW540" s="392"/>
      <c r="AX540" s="392"/>
      <c r="AY540" s="392"/>
      <c r="AZ540" s="392"/>
      <c r="BA540" s="392"/>
      <c r="BB540" s="392"/>
      <c r="BC540" s="392"/>
    </row>
    <row r="541" spans="2:55">
      <c r="G541" s="392"/>
      <c r="H541" s="284"/>
      <c r="I541" s="284"/>
      <c r="K541" s="284"/>
      <c r="L541" s="284"/>
      <c r="N541" s="392"/>
      <c r="R541" s="284"/>
      <c r="T541" s="284"/>
      <c r="U541" s="284"/>
      <c r="V541" s="392"/>
      <c r="Y541" s="284"/>
      <c r="Z541" s="284"/>
      <c r="AC541" s="284"/>
      <c r="AD541" s="284"/>
      <c r="AE541" s="284"/>
      <c r="AF541" s="284"/>
      <c r="AG541" s="392"/>
      <c r="AH541" s="392"/>
      <c r="AI541" s="284"/>
      <c r="AL541" s="284"/>
      <c r="AM541" s="284"/>
      <c r="AN541" s="284"/>
      <c r="AO541" s="284"/>
      <c r="AP541" s="392"/>
      <c r="AQ541" s="284"/>
      <c r="AT541" s="284"/>
      <c r="AU541" s="392"/>
      <c r="AV541" s="392"/>
      <c r="AW541" s="392"/>
      <c r="AX541" s="392"/>
      <c r="AY541" s="392"/>
      <c r="AZ541" s="392"/>
      <c r="BA541" s="392"/>
      <c r="BB541" s="392"/>
      <c r="BC541" s="392"/>
    </row>
    <row r="542" spans="2:55">
      <c r="H542" s="284"/>
      <c r="K542" s="284"/>
      <c r="L542" s="392"/>
      <c r="M542" s="284"/>
      <c r="N542" s="392"/>
      <c r="P542" s="284"/>
      <c r="U542" s="284"/>
      <c r="W542" s="392"/>
      <c r="Y542" s="392"/>
      <c r="Z542" s="284"/>
      <c r="AA542" s="392"/>
      <c r="AB542" s="284"/>
      <c r="AC542" s="284"/>
      <c r="AE542" s="392"/>
      <c r="AF542" s="392"/>
      <c r="AG542" s="392"/>
      <c r="AH542" s="284"/>
      <c r="AJ542" s="284"/>
      <c r="AK542" s="392"/>
      <c r="AL542" s="392"/>
      <c r="AM542" s="392"/>
      <c r="AN542" s="284"/>
      <c r="AQ542" s="392"/>
    </row>
    <row r="543" spans="2:55">
      <c r="E543" s="284"/>
      <c r="G543" s="284"/>
      <c r="I543" s="284"/>
      <c r="J543" s="284"/>
      <c r="K543" s="284"/>
      <c r="L543" s="392"/>
      <c r="M543" s="284"/>
      <c r="O543" s="284"/>
      <c r="P543" s="284"/>
      <c r="R543" s="284"/>
      <c r="U543" s="392"/>
      <c r="V543" s="284"/>
      <c r="W543" s="284"/>
      <c r="Y543" s="284"/>
      <c r="AA543" s="392"/>
      <c r="AC543" s="284"/>
      <c r="AD543" s="284"/>
      <c r="AE543" s="284"/>
      <c r="AF543" s="284"/>
      <c r="AG543" s="392"/>
      <c r="AH543" s="392"/>
      <c r="AI543" s="284"/>
      <c r="AK543" s="392"/>
      <c r="AL543" s="392"/>
      <c r="AM543" s="284"/>
      <c r="AN543" s="392"/>
      <c r="AO543" s="392"/>
      <c r="AQ543" s="284"/>
      <c r="AT543" s="284"/>
      <c r="AU543" s="392"/>
      <c r="AV543" s="392"/>
      <c r="AW543" s="392"/>
      <c r="AX543" s="392"/>
      <c r="AY543" s="392"/>
      <c r="AZ543" s="392"/>
      <c r="BA543" s="392"/>
      <c r="BB543" s="392"/>
      <c r="BC543" s="392"/>
    </row>
    <row r="544" spans="2:55">
      <c r="H544" s="392"/>
      <c r="J544" s="392"/>
      <c r="K544" s="284"/>
      <c r="M544" s="284"/>
      <c r="O544" s="284"/>
      <c r="P544" s="284"/>
      <c r="R544" s="284"/>
      <c r="S544" s="284"/>
      <c r="T544" s="284"/>
      <c r="U544" s="284"/>
      <c r="V544" s="284"/>
      <c r="X544" s="284"/>
      <c r="Y544" s="284"/>
      <c r="Z544" s="284"/>
      <c r="AA544" s="392"/>
      <c r="AB544" s="392"/>
      <c r="AC544" s="284"/>
      <c r="AD544" s="284"/>
      <c r="AG544" s="392"/>
      <c r="AI544" s="284"/>
      <c r="AJ544" s="284"/>
      <c r="AK544" s="392"/>
      <c r="AL544" s="284"/>
      <c r="AM544" s="392"/>
      <c r="AN544" s="392"/>
      <c r="AO544" s="392"/>
      <c r="AP544" s="284"/>
      <c r="AQ544" s="392"/>
      <c r="AR544" s="284"/>
      <c r="AS544" s="284"/>
      <c r="AT544" s="284"/>
      <c r="AU544" s="284"/>
      <c r="AV544" s="284"/>
      <c r="AW544" s="284"/>
      <c r="AX544" s="284"/>
      <c r="AY544" s="284"/>
      <c r="AZ544" s="284"/>
      <c r="BA544" s="284"/>
      <c r="BB544" s="284"/>
      <c r="BC544" s="284"/>
    </row>
    <row r="545" spans="2:55">
      <c r="G545" s="392"/>
      <c r="H545" s="284"/>
      <c r="J545" s="284"/>
      <c r="L545" s="284"/>
      <c r="M545" s="392"/>
      <c r="N545" s="284"/>
      <c r="P545" s="284"/>
      <c r="R545" s="284"/>
      <c r="T545" s="392"/>
      <c r="U545" s="284"/>
      <c r="V545" s="284"/>
      <c r="W545" s="284"/>
      <c r="Y545" s="284"/>
      <c r="Z545" s="284"/>
      <c r="AA545" s="392"/>
      <c r="AB545" s="284"/>
      <c r="AC545" s="392"/>
      <c r="AD545" s="284"/>
      <c r="AE545" s="284"/>
      <c r="AF545" s="284"/>
      <c r="AG545" s="284"/>
      <c r="AH545" s="392"/>
      <c r="AI545" s="284"/>
      <c r="AK545" s="392"/>
      <c r="AL545" s="284"/>
      <c r="AM545" s="284"/>
      <c r="AO545" s="284"/>
      <c r="AP545" s="284"/>
      <c r="AQ545" s="284"/>
      <c r="AR545" s="284"/>
      <c r="AS545" s="284"/>
      <c r="AT545" s="284"/>
      <c r="AU545" s="284"/>
      <c r="AV545" s="284"/>
      <c r="AW545" s="284"/>
      <c r="AX545" s="284"/>
      <c r="AY545" s="284"/>
      <c r="AZ545" s="284"/>
      <c r="BA545" s="284"/>
      <c r="BB545" s="284"/>
      <c r="BC545" s="284"/>
    </row>
    <row r="546" spans="2:55">
      <c r="G546" s="284"/>
      <c r="H546" s="284"/>
      <c r="K546" s="392"/>
      <c r="L546" s="284"/>
      <c r="M546" s="284"/>
      <c r="N546" s="284"/>
      <c r="P546" s="284"/>
      <c r="Q546" s="284"/>
      <c r="U546" s="284"/>
      <c r="W546" s="392"/>
      <c r="Y546" s="392"/>
      <c r="AA546" s="284"/>
      <c r="AB546" s="392"/>
      <c r="AC546" s="284"/>
      <c r="AD546" s="284"/>
      <c r="AE546" s="392"/>
      <c r="AF546" s="392"/>
      <c r="AG546" s="392"/>
      <c r="AH546" s="284"/>
      <c r="AI546" s="284"/>
      <c r="AJ546" s="284"/>
      <c r="AK546" s="392"/>
      <c r="AL546" s="392"/>
      <c r="AM546" s="284"/>
      <c r="AN546" s="392"/>
      <c r="AO546" s="392"/>
      <c r="AP546" s="392"/>
      <c r="AQ546" s="284"/>
      <c r="AR546" s="284"/>
      <c r="AS546" s="284"/>
      <c r="AT546" s="392"/>
      <c r="AU546" s="284"/>
      <c r="AV546" s="284"/>
      <c r="AW546" s="284"/>
      <c r="AX546" s="284"/>
      <c r="AY546" s="284"/>
      <c r="AZ546" s="284"/>
      <c r="BA546" s="284"/>
      <c r="BB546" s="284"/>
      <c r="BC546" s="284"/>
    </row>
    <row r="547" spans="2:55">
      <c r="K547" s="392"/>
      <c r="M547" s="284"/>
      <c r="N547" s="392"/>
      <c r="P547" s="392"/>
      <c r="Q547" s="284"/>
      <c r="R547" s="284"/>
      <c r="T547" s="393"/>
      <c r="U547" s="284"/>
      <c r="V547" s="284"/>
      <c r="W547" s="392"/>
      <c r="Y547" s="284"/>
      <c r="AA547" s="284"/>
      <c r="AB547" s="392"/>
      <c r="AC547" s="392"/>
      <c r="AD547" s="284"/>
      <c r="AE547" s="392"/>
      <c r="AF547" s="284"/>
      <c r="AG547" s="284"/>
      <c r="AH547" s="284"/>
      <c r="AI547" s="392"/>
      <c r="AJ547" s="284"/>
      <c r="AK547" s="284"/>
      <c r="AL547" s="392"/>
      <c r="AM547" s="392"/>
      <c r="AN547" s="392"/>
      <c r="AO547" s="284"/>
      <c r="AP547" s="392"/>
      <c r="AQ547" s="392"/>
      <c r="AR547" s="392"/>
      <c r="AS547" s="392"/>
      <c r="AT547" s="392"/>
      <c r="AU547" s="392"/>
      <c r="AV547" s="392"/>
      <c r="AW547" s="392"/>
      <c r="AX547" s="392"/>
      <c r="AY547" s="392"/>
      <c r="AZ547" s="392"/>
      <c r="BA547" s="392"/>
      <c r="BB547" s="392"/>
      <c r="BC547" s="392"/>
    </row>
    <row r="548" spans="2:55">
      <c r="J548" s="284"/>
      <c r="K548" s="284"/>
      <c r="L548" s="284"/>
      <c r="M548" s="284"/>
      <c r="P548" s="392"/>
      <c r="Q548" s="284"/>
      <c r="T548" s="284"/>
      <c r="U548" s="284"/>
      <c r="W548" s="284"/>
      <c r="Y548" s="392"/>
      <c r="Z548" s="284"/>
      <c r="AA548" s="392"/>
      <c r="AB548" s="392"/>
      <c r="AC548" s="392"/>
      <c r="AD548" s="284"/>
      <c r="AE548" s="284"/>
      <c r="AF548" s="392"/>
      <c r="AG548" s="392"/>
      <c r="AH548" s="392"/>
      <c r="AI548" s="284"/>
      <c r="AJ548" s="284"/>
      <c r="AK548" s="390"/>
      <c r="AL548" s="392"/>
      <c r="AM548" s="284"/>
      <c r="AN548" s="284"/>
      <c r="AO548" s="392"/>
      <c r="AP548" s="284"/>
      <c r="AQ548" s="284"/>
      <c r="AR548" s="284"/>
      <c r="AS548" s="284"/>
      <c r="AT548" s="392"/>
      <c r="AU548" s="392"/>
      <c r="AV548" s="392"/>
      <c r="AW548" s="392"/>
      <c r="AX548" s="392"/>
      <c r="AY548" s="392"/>
      <c r="AZ548" s="392"/>
      <c r="BA548" s="392"/>
      <c r="BB548" s="392"/>
      <c r="BC548" s="392"/>
    </row>
    <row r="549" spans="2:55">
      <c r="E549" s="284"/>
      <c r="K549" s="284"/>
      <c r="M549" s="392"/>
      <c r="N549" s="284"/>
      <c r="O549" s="284"/>
      <c r="Q549" s="284"/>
      <c r="R549" s="284"/>
      <c r="T549" s="392"/>
      <c r="V549" s="284"/>
      <c r="W549" s="392"/>
      <c r="Y549" s="392"/>
      <c r="Z549" s="284"/>
      <c r="AA549" s="392"/>
      <c r="AB549" s="284"/>
      <c r="AC549" s="284"/>
      <c r="AD549" s="284"/>
      <c r="AE549" s="392"/>
      <c r="AF549" s="392"/>
      <c r="AH549" s="392"/>
      <c r="AI549" s="392"/>
      <c r="AK549" s="392"/>
      <c r="AL549" s="392"/>
      <c r="AM549" s="284"/>
      <c r="AN549" s="392"/>
      <c r="AO549" s="392"/>
      <c r="AP549" s="392"/>
      <c r="AQ549" s="392"/>
      <c r="AR549" s="392"/>
      <c r="AS549" s="392"/>
      <c r="AT549" s="392"/>
      <c r="AU549" s="392"/>
      <c r="AV549" s="392"/>
      <c r="AW549" s="392"/>
      <c r="AX549" s="392"/>
      <c r="AY549" s="392"/>
      <c r="AZ549" s="392"/>
      <c r="BA549" s="392"/>
      <c r="BB549" s="392"/>
      <c r="BC549" s="392"/>
    </row>
    <row r="550" spans="2:55">
      <c r="H550" s="284"/>
      <c r="K550" s="284"/>
      <c r="M550" s="284"/>
      <c r="N550" s="392"/>
      <c r="P550" s="284"/>
      <c r="Q550" s="284"/>
      <c r="R550" s="284"/>
      <c r="S550" s="284"/>
      <c r="T550" s="284"/>
      <c r="U550" s="392"/>
      <c r="V550" s="284"/>
      <c r="Y550" s="392"/>
      <c r="Z550" s="284"/>
      <c r="AA550" s="392"/>
      <c r="AB550" s="284"/>
      <c r="AC550" s="284"/>
      <c r="AD550" s="284"/>
      <c r="AE550" s="284"/>
      <c r="AF550" s="392"/>
      <c r="AG550" s="284"/>
      <c r="AH550" s="284"/>
      <c r="AI550" s="392"/>
      <c r="AK550" s="284"/>
      <c r="AL550" s="284"/>
      <c r="AQ550" s="284"/>
      <c r="AT550" s="392"/>
    </row>
    <row r="551" spans="2:55">
      <c r="H551" s="284"/>
      <c r="J551" s="284"/>
      <c r="K551" s="284"/>
      <c r="N551" s="392"/>
      <c r="U551" s="284"/>
      <c r="W551" s="284"/>
      <c r="AA551" s="284"/>
      <c r="AB551" s="392"/>
      <c r="AC551" s="392"/>
      <c r="AD551" s="284"/>
      <c r="AE551" s="284"/>
      <c r="AF551" s="284"/>
      <c r="AG551" s="284"/>
      <c r="AH551" s="392"/>
      <c r="AI551" s="392"/>
      <c r="AJ551" s="284"/>
      <c r="AK551" s="392"/>
      <c r="AL551" s="284"/>
      <c r="AM551" s="392"/>
      <c r="AN551" s="284"/>
      <c r="AO551" s="284"/>
      <c r="AP551" s="392"/>
      <c r="AQ551" s="392"/>
      <c r="AR551" s="392"/>
      <c r="AS551" s="392"/>
      <c r="AT551" s="392"/>
      <c r="AU551" s="392"/>
      <c r="AV551" s="392"/>
      <c r="AW551" s="392"/>
      <c r="AX551" s="392"/>
      <c r="AY551" s="392"/>
      <c r="AZ551" s="392"/>
      <c r="BA551" s="392"/>
      <c r="BB551" s="392"/>
      <c r="BC551" s="392"/>
    </row>
    <row r="552" spans="2:55">
      <c r="D552" s="392"/>
      <c r="F552" s="284"/>
      <c r="G552" s="284"/>
      <c r="H552" s="392"/>
      <c r="I552" s="284"/>
      <c r="J552" s="284"/>
      <c r="K552" s="284"/>
      <c r="M552" s="284"/>
      <c r="N552" s="392"/>
      <c r="O552" s="284"/>
      <c r="Q552" s="284"/>
      <c r="R552" s="284"/>
      <c r="S552" s="284"/>
      <c r="T552" s="392"/>
      <c r="U552" s="392"/>
      <c r="V552" s="284"/>
      <c r="W552" s="392"/>
      <c r="Y552" s="284"/>
      <c r="Z552" s="284"/>
      <c r="AA552" s="392"/>
      <c r="AB552" s="392"/>
      <c r="AC552" s="284"/>
      <c r="AE552" s="284"/>
      <c r="AG552" s="392"/>
      <c r="AH552" s="284"/>
      <c r="AI552" s="284"/>
      <c r="AK552" s="392"/>
      <c r="AL552" s="392"/>
      <c r="AM552" s="392"/>
      <c r="AN552" s="284"/>
      <c r="AO552" s="392"/>
      <c r="AP552" s="392"/>
      <c r="AQ552" s="392"/>
      <c r="AR552" s="392"/>
      <c r="AS552" s="392"/>
      <c r="AT552" s="392"/>
      <c r="AU552" s="392"/>
      <c r="AV552" s="392"/>
      <c r="AW552" s="392"/>
      <c r="AX552" s="392"/>
      <c r="AY552" s="392"/>
      <c r="AZ552" s="392"/>
      <c r="BA552" s="392"/>
      <c r="BB552" s="392"/>
      <c r="BC552" s="392"/>
    </row>
    <row r="553" spans="2:55">
      <c r="D553" s="284"/>
      <c r="E553" s="284"/>
      <c r="G553" s="392"/>
      <c r="M553" s="284"/>
      <c r="N553" s="284"/>
      <c r="O553" s="284"/>
      <c r="P553" s="392"/>
      <c r="Q553" s="284"/>
      <c r="R553" s="284"/>
      <c r="T553" s="284"/>
      <c r="U553" s="284"/>
      <c r="V553" s="284"/>
      <c r="Y553" s="284"/>
      <c r="Z553" s="284"/>
      <c r="AA553" s="284"/>
      <c r="AB553" s="284"/>
      <c r="AD553" s="284"/>
      <c r="AE553" s="392"/>
      <c r="AF553" s="284"/>
      <c r="AG553" s="392"/>
      <c r="AH553" s="392"/>
      <c r="AJ553" s="284"/>
      <c r="AK553" s="284"/>
      <c r="AM553" s="392"/>
      <c r="AN553" s="392"/>
      <c r="AP553" s="284"/>
      <c r="AQ553" s="284"/>
      <c r="AR553" s="284"/>
      <c r="AS553" s="284"/>
      <c r="AT553" s="284"/>
      <c r="AU553" s="392"/>
      <c r="AV553" s="392"/>
      <c r="AW553" s="392"/>
      <c r="AX553" s="392"/>
      <c r="AY553" s="392"/>
      <c r="AZ553" s="392"/>
      <c r="BA553" s="392"/>
      <c r="BB553" s="392"/>
      <c r="BC553" s="392"/>
    </row>
    <row r="554" spans="2:55">
      <c r="G554" s="284"/>
      <c r="J554" s="284"/>
      <c r="K554" s="284"/>
      <c r="T554" s="284"/>
      <c r="U554" s="284"/>
      <c r="V554" s="284"/>
      <c r="W554" s="284"/>
      <c r="X554" s="284"/>
      <c r="Y554" s="284"/>
      <c r="Z554" s="284"/>
      <c r="AA554" s="392"/>
      <c r="AB554" s="392"/>
      <c r="AC554" s="392"/>
      <c r="AD554" s="284"/>
      <c r="AE554" s="284"/>
      <c r="AF554" s="392"/>
      <c r="AG554" s="284"/>
      <c r="AH554" s="284"/>
      <c r="AI554" s="392"/>
      <c r="AK554" s="392"/>
      <c r="AL554" s="284"/>
      <c r="AM554" s="392"/>
      <c r="AN554" s="284"/>
      <c r="AO554" s="392"/>
      <c r="AP554" s="392"/>
      <c r="AQ554" s="392"/>
      <c r="AR554" s="392"/>
      <c r="AS554" s="392"/>
      <c r="AT554" s="392"/>
      <c r="AU554" s="392"/>
      <c r="AV554" s="392"/>
      <c r="AW554" s="392"/>
      <c r="AX554" s="392"/>
      <c r="AY554" s="392"/>
      <c r="AZ554" s="392"/>
      <c r="BA554" s="392"/>
      <c r="BB554" s="392"/>
      <c r="BC554" s="392"/>
    </row>
    <row r="555" spans="2:55">
      <c r="B555" s="284"/>
      <c r="G555" s="392"/>
      <c r="J555" s="392"/>
      <c r="K555" s="284"/>
      <c r="N555" s="392"/>
      <c r="O555" s="284"/>
      <c r="R555" s="284"/>
      <c r="S555" s="284"/>
      <c r="T555" s="284"/>
      <c r="U555" s="284"/>
      <c r="V555" s="284"/>
      <c r="W555" s="284"/>
      <c r="Z555" s="284"/>
      <c r="AA555" s="284"/>
      <c r="AB555" s="392"/>
      <c r="AC555" s="284"/>
      <c r="AD555" s="284"/>
      <c r="AE555" s="392"/>
      <c r="AF555" s="284"/>
      <c r="AG555" s="284"/>
      <c r="AI555" s="284"/>
      <c r="AJ555" s="284"/>
      <c r="AK555" s="392"/>
      <c r="AL555" s="284"/>
      <c r="AM555" s="284"/>
      <c r="AN555" s="284"/>
      <c r="AO555" s="284"/>
      <c r="AQ555" s="284"/>
      <c r="AR555" s="284"/>
      <c r="AS555" s="284"/>
      <c r="AT555" s="392"/>
      <c r="AU555" s="284"/>
      <c r="AV555" s="284"/>
      <c r="AW555" s="284"/>
      <c r="AX555" s="284"/>
      <c r="AY555" s="284"/>
      <c r="AZ555" s="284"/>
      <c r="BA555" s="284"/>
      <c r="BB555" s="284"/>
      <c r="BC555" s="284"/>
    </row>
    <row r="556" spans="2:55">
      <c r="D556" s="392"/>
      <c r="J556" s="284"/>
      <c r="L556" s="284"/>
      <c r="O556" s="284"/>
      <c r="P556" s="284"/>
      <c r="R556" s="284"/>
      <c r="S556" s="284"/>
      <c r="T556" s="392"/>
      <c r="V556" s="284"/>
      <c r="X556" s="284"/>
      <c r="Y556" s="392"/>
      <c r="AA556" s="392"/>
      <c r="AB556" s="392"/>
      <c r="AC556" s="284"/>
      <c r="AD556" s="284"/>
      <c r="AE556" s="392"/>
      <c r="AF556" s="392"/>
      <c r="AG556" s="284"/>
      <c r="AH556" s="393"/>
      <c r="AI556" s="392"/>
      <c r="AK556" s="392"/>
      <c r="AL556" s="392"/>
      <c r="AM556" s="284"/>
      <c r="AN556" s="284"/>
      <c r="AO556" s="392"/>
      <c r="AP556" s="392"/>
      <c r="AQ556" s="392"/>
      <c r="AR556" s="392"/>
      <c r="AS556" s="392"/>
      <c r="AT556" s="392"/>
      <c r="AU556" s="392"/>
      <c r="AV556" s="392"/>
      <c r="AW556" s="392"/>
      <c r="AX556" s="392"/>
      <c r="AY556" s="392"/>
      <c r="AZ556" s="392"/>
      <c r="BA556" s="392"/>
      <c r="BB556" s="392"/>
      <c r="BC556" s="392"/>
    </row>
    <row r="557" spans="2:55">
      <c r="C557" s="284"/>
      <c r="E557" s="284"/>
      <c r="F557" s="284"/>
      <c r="J557" s="392"/>
      <c r="K557" s="284"/>
      <c r="N557" s="392"/>
      <c r="O557" s="284"/>
      <c r="P557" s="284"/>
      <c r="Q557" s="284"/>
      <c r="R557" s="284"/>
      <c r="T557" s="284"/>
      <c r="U557" s="392"/>
      <c r="V557" s="284"/>
      <c r="W557" s="284"/>
      <c r="Y557" s="284"/>
      <c r="Z557" s="284"/>
      <c r="AA557" s="392"/>
      <c r="AB557" s="392"/>
      <c r="AD557" s="284"/>
      <c r="AE557" s="392"/>
      <c r="AG557" s="392"/>
      <c r="AH557" s="392"/>
      <c r="AI557" s="284"/>
      <c r="AJ557" s="284"/>
      <c r="AK557" s="284"/>
      <c r="AL557" s="284"/>
      <c r="AN557" s="284"/>
      <c r="AO557" s="284"/>
      <c r="AP557" s="392"/>
      <c r="AQ557" s="392"/>
      <c r="AR557" s="392"/>
      <c r="AS557" s="392"/>
      <c r="AT557" s="392"/>
      <c r="AU557" s="392"/>
      <c r="AV557" s="392"/>
      <c r="AW557" s="392"/>
      <c r="AX557" s="392"/>
      <c r="AY557" s="392"/>
      <c r="AZ557" s="392"/>
      <c r="BA557" s="392"/>
      <c r="BB557" s="392"/>
      <c r="BC557" s="392"/>
    </row>
    <row r="558" spans="2:55">
      <c r="C558" s="284"/>
      <c r="E558" s="284"/>
      <c r="I558" s="284"/>
      <c r="J558" s="284"/>
      <c r="M558" s="284"/>
      <c r="N558" s="392"/>
      <c r="P558" s="284"/>
      <c r="R558" s="284"/>
      <c r="S558" s="284"/>
      <c r="T558" s="284"/>
      <c r="U558" s="284"/>
      <c r="V558" s="284"/>
      <c r="W558" s="284"/>
      <c r="Y558" s="284"/>
      <c r="Z558" s="284"/>
      <c r="AD558" s="284"/>
      <c r="AE558" s="284"/>
      <c r="AF558" s="284"/>
      <c r="AG558" s="284"/>
      <c r="AH558" s="392"/>
      <c r="AI558" s="392"/>
      <c r="AJ558" s="284"/>
      <c r="AK558" s="392"/>
      <c r="AL558" s="284"/>
      <c r="AM558" s="284"/>
      <c r="AN558" s="392"/>
      <c r="AO558" s="284"/>
      <c r="AP558" s="284"/>
      <c r="AQ558" s="392"/>
      <c r="AR558" s="284"/>
      <c r="AS558" s="284"/>
      <c r="AT558" s="284"/>
      <c r="AU558" s="284"/>
      <c r="AV558" s="284"/>
      <c r="AW558" s="284"/>
      <c r="AX558" s="284"/>
      <c r="AY558" s="284"/>
      <c r="AZ558" s="284"/>
      <c r="BA558" s="284"/>
      <c r="BB558" s="284"/>
      <c r="BC558" s="284"/>
    </row>
    <row r="559" spans="2:55">
      <c r="G559" s="284"/>
      <c r="I559" s="284"/>
      <c r="J559" s="392"/>
      <c r="M559" s="284"/>
      <c r="N559" s="392"/>
      <c r="P559" s="284"/>
      <c r="R559" s="392"/>
      <c r="S559" s="284"/>
      <c r="T559" s="392"/>
      <c r="U559" s="284"/>
      <c r="V559" s="284"/>
      <c r="W559" s="392"/>
      <c r="Y559" s="284"/>
      <c r="Z559" s="284"/>
      <c r="AA559" s="392"/>
      <c r="AC559" s="284"/>
      <c r="AE559" s="284"/>
      <c r="AF559" s="392"/>
      <c r="AG559" s="284"/>
      <c r="AH559" s="392"/>
      <c r="AI559" s="284"/>
      <c r="AJ559" s="284"/>
      <c r="AK559" s="392"/>
      <c r="AL559" s="284"/>
      <c r="AM559" s="392"/>
      <c r="AN559" s="284"/>
      <c r="AO559" s="392"/>
      <c r="AP559" s="392"/>
      <c r="AQ559" s="392"/>
      <c r="AR559" s="392"/>
      <c r="AS559" s="392"/>
      <c r="AT559" s="392"/>
      <c r="AU559" s="392"/>
      <c r="AV559" s="392"/>
      <c r="AW559" s="392"/>
      <c r="AX559" s="392"/>
      <c r="AY559" s="392"/>
      <c r="AZ559" s="392"/>
      <c r="BA559" s="392"/>
      <c r="BB559" s="392"/>
      <c r="BC559" s="392"/>
    </row>
    <row r="560" spans="2:55">
      <c r="H560" s="284"/>
      <c r="I560" s="284"/>
      <c r="J560" s="284"/>
      <c r="K560" s="284"/>
      <c r="M560" s="284"/>
      <c r="N560" s="392"/>
      <c r="P560" s="284"/>
      <c r="S560" s="284"/>
      <c r="T560" s="284"/>
      <c r="V560" s="284"/>
      <c r="Z560" s="284"/>
      <c r="AA560" s="392"/>
      <c r="AB560" s="392"/>
      <c r="AC560" s="392"/>
      <c r="AE560" s="392"/>
      <c r="AF560" s="284"/>
      <c r="AH560" s="392"/>
      <c r="AJ560" s="284"/>
      <c r="AK560" s="392"/>
      <c r="AL560" s="284"/>
      <c r="AM560" s="392"/>
      <c r="AN560" s="284"/>
      <c r="AO560" s="392"/>
      <c r="AP560" s="392"/>
      <c r="AQ560" s="392"/>
      <c r="AR560" s="392"/>
      <c r="AS560" s="392"/>
      <c r="AT560" s="392"/>
      <c r="AU560" s="392"/>
      <c r="AV560" s="392"/>
      <c r="AW560" s="392"/>
      <c r="AX560" s="392"/>
      <c r="AY560" s="392"/>
      <c r="AZ560" s="392"/>
      <c r="BA560" s="392"/>
      <c r="BB560" s="392"/>
      <c r="BC560" s="392"/>
    </row>
    <row r="561" spans="3:55">
      <c r="J561" s="392"/>
      <c r="L561" s="284"/>
      <c r="M561" s="284"/>
      <c r="O561" s="284"/>
      <c r="P561" s="284"/>
      <c r="Q561" s="284"/>
      <c r="S561" s="284"/>
      <c r="T561" s="392"/>
      <c r="U561" s="284"/>
      <c r="V561" s="284"/>
      <c r="W561" s="284"/>
      <c r="Y561" s="284"/>
      <c r="AB561" s="284"/>
      <c r="AC561" s="284"/>
      <c r="AE561" s="392"/>
      <c r="AF561" s="392"/>
      <c r="AG561" s="284"/>
      <c r="AH561" s="392"/>
      <c r="AI561" s="392"/>
      <c r="AJ561" s="284"/>
      <c r="AK561" s="284"/>
      <c r="AL561" s="284"/>
      <c r="AM561" s="392"/>
      <c r="AN561" s="392"/>
      <c r="AP561" s="392"/>
      <c r="AQ561" s="392"/>
      <c r="AR561" s="392"/>
      <c r="AS561" s="392"/>
      <c r="AT561" s="392"/>
      <c r="AU561" s="392"/>
      <c r="AV561" s="392"/>
      <c r="AW561" s="392"/>
      <c r="AX561" s="392"/>
      <c r="AY561" s="392"/>
      <c r="AZ561" s="392"/>
      <c r="BA561" s="392"/>
      <c r="BB561" s="392"/>
      <c r="BC561" s="392"/>
    </row>
    <row r="562" spans="3:55">
      <c r="D562" s="284"/>
      <c r="J562" s="392"/>
      <c r="K562" s="392"/>
      <c r="L562" s="284"/>
      <c r="M562" s="284"/>
      <c r="N562" s="284"/>
      <c r="Q562" s="284"/>
      <c r="R562" s="284"/>
      <c r="S562" s="284"/>
      <c r="T562" s="284"/>
      <c r="U562" s="284"/>
      <c r="V562" s="392"/>
      <c r="W562" s="392"/>
      <c r="X562" s="284"/>
      <c r="Y562" s="284"/>
      <c r="AA562" s="392"/>
      <c r="AB562" s="284"/>
      <c r="AC562" s="392"/>
      <c r="AD562" s="284"/>
      <c r="AE562" s="284"/>
      <c r="AF562" s="284"/>
      <c r="AG562" s="284"/>
      <c r="AI562" s="284"/>
      <c r="AJ562" s="284"/>
      <c r="AK562" s="392"/>
      <c r="AM562" s="284"/>
      <c r="AN562" s="392"/>
      <c r="AO562" s="392"/>
      <c r="AP562" s="284"/>
      <c r="AQ562" s="284"/>
      <c r="AR562" s="284"/>
      <c r="AS562" s="284"/>
      <c r="AT562" s="392"/>
      <c r="AU562" s="284"/>
      <c r="AV562" s="284"/>
      <c r="AW562" s="284"/>
      <c r="AX562" s="284"/>
      <c r="AY562" s="284"/>
      <c r="AZ562" s="284"/>
      <c r="BA562" s="284"/>
      <c r="BB562" s="284"/>
      <c r="BC562" s="284"/>
    </row>
    <row r="563" spans="3:55">
      <c r="C563" s="284"/>
      <c r="E563" s="392"/>
      <c r="G563" s="284"/>
      <c r="H563" s="284"/>
      <c r="K563" s="392"/>
      <c r="P563" s="284"/>
      <c r="Q563" s="284"/>
      <c r="T563" s="392"/>
      <c r="U563" s="284"/>
      <c r="AA563" s="284"/>
      <c r="AB563" s="284"/>
      <c r="AE563" s="284"/>
      <c r="AF563" s="284"/>
      <c r="AG563" s="284"/>
      <c r="AI563" s="392"/>
      <c r="AJ563" s="284"/>
      <c r="AK563" s="284"/>
      <c r="AM563" s="392"/>
      <c r="AN563" s="284"/>
      <c r="AO563" s="284"/>
      <c r="AP563" s="392"/>
      <c r="AQ563" s="392"/>
      <c r="AR563" s="392"/>
      <c r="AS563" s="392"/>
      <c r="AT563" s="392"/>
      <c r="AU563" s="392"/>
      <c r="AV563" s="392"/>
      <c r="AW563" s="392"/>
      <c r="AX563" s="392"/>
      <c r="AY563" s="392"/>
      <c r="AZ563" s="392"/>
      <c r="BA563" s="392"/>
      <c r="BB563" s="392"/>
      <c r="BC563" s="392"/>
    </row>
    <row r="564" spans="3:55">
      <c r="J564" s="284"/>
      <c r="K564" s="284"/>
      <c r="M564" s="284"/>
      <c r="N564" s="392"/>
      <c r="P564" s="284"/>
      <c r="Q564" s="284"/>
      <c r="T564" s="284"/>
      <c r="U564" s="392"/>
      <c r="V564" s="284"/>
      <c r="W564" s="284"/>
      <c r="X564" s="284"/>
      <c r="Y564" s="284"/>
      <c r="AA564" s="284"/>
      <c r="AB564" s="392"/>
      <c r="AC564" s="284"/>
      <c r="AE564" s="392"/>
      <c r="AF564" s="284"/>
      <c r="AG564" s="284"/>
      <c r="AH564" s="392"/>
      <c r="AI564" s="392"/>
      <c r="AJ564" s="284"/>
      <c r="AK564" s="284"/>
      <c r="AL564" s="284"/>
      <c r="AM564" s="284"/>
      <c r="AN564" s="392"/>
      <c r="AP564" s="392"/>
      <c r="AQ564" s="392"/>
      <c r="AR564" s="392"/>
      <c r="AS564" s="392"/>
      <c r="AT564" s="392"/>
      <c r="AU564" s="392"/>
      <c r="AV564" s="392"/>
      <c r="AW564" s="392"/>
      <c r="AX564" s="392"/>
      <c r="AY564" s="392"/>
      <c r="AZ564" s="392"/>
      <c r="BA564" s="392"/>
      <c r="BB564" s="392"/>
      <c r="BC564" s="392"/>
    </row>
    <row r="565" spans="3:55">
      <c r="D565" s="284"/>
      <c r="J565" s="284"/>
      <c r="K565" s="284"/>
      <c r="N565" s="392"/>
      <c r="O565" s="284"/>
      <c r="P565" s="284"/>
      <c r="Q565" s="284"/>
      <c r="R565" s="284"/>
      <c r="S565" s="284"/>
      <c r="T565" s="284"/>
      <c r="U565" s="284"/>
      <c r="V565" s="284"/>
      <c r="W565" s="284"/>
      <c r="X565" s="284"/>
      <c r="Y565" s="284"/>
      <c r="Z565" s="284"/>
      <c r="AB565" s="392"/>
      <c r="AC565" s="284"/>
      <c r="AD565" s="284"/>
      <c r="AE565" s="284"/>
      <c r="AG565" s="392"/>
      <c r="AH565" s="392"/>
      <c r="AJ565" s="284"/>
      <c r="AK565" s="284"/>
      <c r="AM565" s="284"/>
      <c r="AN565" s="392"/>
      <c r="AO565" s="392"/>
      <c r="AP565" s="284"/>
      <c r="AQ565" s="284"/>
      <c r="AR565" s="284"/>
      <c r="AS565" s="284"/>
      <c r="AT565" s="284"/>
      <c r="AU565" s="284"/>
      <c r="AV565" s="284"/>
      <c r="AW565" s="284"/>
      <c r="AX565" s="284"/>
      <c r="AY565" s="284"/>
      <c r="AZ565" s="284"/>
      <c r="BA565" s="284"/>
      <c r="BB565" s="284"/>
      <c r="BC565" s="284"/>
    </row>
    <row r="566" spans="3:55">
      <c r="H566" s="284"/>
      <c r="J566" s="392"/>
      <c r="K566" s="284"/>
      <c r="N566" s="392"/>
      <c r="P566" s="392"/>
      <c r="T566" s="284"/>
      <c r="U566" s="284"/>
      <c r="V566" s="284"/>
      <c r="Z566" s="284"/>
      <c r="AB566" s="392"/>
      <c r="AD566" s="284"/>
      <c r="AE566" s="284"/>
      <c r="AF566" s="284"/>
      <c r="AG566" s="284"/>
      <c r="AH566" s="392"/>
      <c r="AJ566" s="284"/>
      <c r="AK566" s="284"/>
      <c r="AM566" s="284"/>
      <c r="AP566" s="392"/>
      <c r="AQ566" s="392"/>
      <c r="AR566" s="392"/>
      <c r="AS566" s="392"/>
      <c r="AT566" s="392"/>
      <c r="AU566" s="392"/>
      <c r="AV566" s="392"/>
      <c r="AW566" s="392"/>
      <c r="AX566" s="392"/>
      <c r="AY566" s="392"/>
      <c r="AZ566" s="392"/>
      <c r="BA566" s="392"/>
      <c r="BB566" s="392"/>
      <c r="BC566" s="392"/>
    </row>
    <row r="567" spans="3:55">
      <c r="G567" s="284"/>
      <c r="K567" s="284"/>
      <c r="N567" s="392"/>
      <c r="P567" s="284"/>
      <c r="R567" s="284"/>
      <c r="S567" s="284"/>
      <c r="T567" s="284"/>
      <c r="U567" s="284"/>
      <c r="W567" s="392"/>
      <c r="Z567" s="284"/>
      <c r="AB567" s="284"/>
      <c r="AC567" s="284"/>
      <c r="AD567" s="284"/>
      <c r="AE567" s="284"/>
      <c r="AF567" s="284"/>
      <c r="AG567" s="284"/>
      <c r="AH567" s="284"/>
      <c r="AI567" s="284"/>
      <c r="AJ567" s="284"/>
      <c r="AK567" s="284"/>
      <c r="AN567" s="392"/>
      <c r="AO567" s="284"/>
      <c r="AP567" s="392"/>
      <c r="AQ567" s="392"/>
      <c r="AR567" s="392"/>
      <c r="AS567" s="392"/>
      <c r="AT567" s="392"/>
      <c r="AU567" s="392"/>
      <c r="AV567" s="392"/>
      <c r="AW567" s="392"/>
      <c r="AX567" s="392"/>
      <c r="AY567" s="392"/>
      <c r="AZ567" s="392"/>
      <c r="BA567" s="392"/>
      <c r="BB567" s="392"/>
      <c r="BC567" s="392"/>
    </row>
    <row r="568" spans="3:55">
      <c r="F568" s="284"/>
      <c r="J568" s="390"/>
      <c r="K568" s="284"/>
      <c r="L568" s="284"/>
      <c r="M568" s="284"/>
      <c r="N568" s="392"/>
      <c r="O568" s="284"/>
      <c r="P568" s="284"/>
      <c r="T568" s="284"/>
      <c r="U568" s="284"/>
      <c r="V568" s="284"/>
      <c r="W568" s="392"/>
      <c r="X568" s="284"/>
      <c r="Y568" s="284"/>
      <c r="AA568" s="284"/>
      <c r="AC568" s="284"/>
      <c r="AD568" s="392"/>
      <c r="AE568" s="284"/>
      <c r="AF568" s="284"/>
      <c r="AG568" s="392"/>
      <c r="AH568" s="284"/>
      <c r="AJ568" s="284"/>
      <c r="AK568" s="392"/>
      <c r="AL568" s="284"/>
      <c r="AM568" s="284"/>
      <c r="AN568" s="392"/>
      <c r="AO568" s="284"/>
      <c r="AP568" s="392"/>
      <c r="AQ568" s="392"/>
      <c r="AR568" s="392"/>
      <c r="AS568" s="392"/>
      <c r="AT568" s="392"/>
      <c r="AU568" s="392"/>
      <c r="AV568" s="392"/>
      <c r="AW568" s="392"/>
      <c r="AX568" s="392"/>
      <c r="AY568" s="392"/>
      <c r="AZ568" s="392"/>
      <c r="BA568" s="392"/>
      <c r="BB568" s="392"/>
      <c r="BC568" s="392"/>
    </row>
    <row r="569" spans="3:55">
      <c r="E569" s="392"/>
      <c r="F569" s="284"/>
      <c r="H569" s="284"/>
      <c r="Q569" s="284"/>
      <c r="S569" s="284"/>
      <c r="T569" s="392"/>
      <c r="U569" s="284"/>
      <c r="V569" s="284"/>
      <c r="W569" s="392"/>
      <c r="X569" s="284"/>
      <c r="Z569" s="392"/>
      <c r="AA569" s="392"/>
      <c r="AB569" s="392"/>
      <c r="AC569" s="284"/>
      <c r="AE569" s="284"/>
      <c r="AF569" s="284"/>
      <c r="AG569" s="284"/>
      <c r="AJ569" s="284"/>
      <c r="AK569" s="392"/>
      <c r="AL569" s="284"/>
      <c r="AM569" s="392"/>
      <c r="AO569" s="392"/>
      <c r="AP569" s="392"/>
      <c r="AQ569" s="392"/>
      <c r="AR569" s="392"/>
      <c r="AS569" s="392"/>
      <c r="AT569" s="392"/>
      <c r="AU569" s="392"/>
      <c r="AV569" s="392"/>
      <c r="AW569" s="392"/>
      <c r="AX569" s="392"/>
      <c r="AY569" s="392"/>
      <c r="AZ569" s="392"/>
      <c r="BA569" s="392"/>
      <c r="BB569" s="392"/>
      <c r="BC569" s="392"/>
    </row>
    <row r="570" spans="3:55">
      <c r="G570" s="284"/>
      <c r="H570" s="284"/>
      <c r="I570" s="284"/>
      <c r="K570" s="284"/>
      <c r="P570" s="284"/>
      <c r="R570" s="284"/>
      <c r="S570" s="284"/>
      <c r="T570" s="284"/>
      <c r="U570" s="284"/>
      <c r="W570" s="284"/>
      <c r="X570" s="284"/>
      <c r="Y570" s="392"/>
      <c r="Z570" s="284"/>
      <c r="AA570" s="284"/>
      <c r="AC570" s="392"/>
      <c r="AF570" s="392"/>
      <c r="AG570" s="284"/>
      <c r="AI570" s="392"/>
      <c r="AJ570" s="284"/>
      <c r="AK570" s="284"/>
      <c r="AL570" s="284"/>
      <c r="AM570" s="392"/>
      <c r="AN570" s="392"/>
      <c r="AP570" s="392"/>
      <c r="AQ570" s="392"/>
      <c r="AR570" s="392"/>
      <c r="AS570" s="392"/>
      <c r="AT570" s="392"/>
      <c r="AU570" s="392"/>
      <c r="AV570" s="392"/>
      <c r="AW570" s="392"/>
      <c r="AX570" s="392"/>
      <c r="AY570" s="392"/>
      <c r="AZ570" s="392"/>
      <c r="BA570" s="392"/>
      <c r="BB570" s="392"/>
      <c r="BC570" s="392"/>
    </row>
    <row r="571" spans="3:55">
      <c r="D571" s="392"/>
      <c r="H571" s="284"/>
      <c r="L571" s="284"/>
      <c r="M571" s="284"/>
      <c r="N571" s="392"/>
      <c r="O571" s="284"/>
      <c r="Q571" s="284"/>
      <c r="T571" s="284"/>
      <c r="U571" s="392"/>
      <c r="W571" s="392"/>
      <c r="Y571" s="284"/>
      <c r="Z571" s="284"/>
      <c r="AA571" s="284"/>
      <c r="AC571" s="284"/>
      <c r="AD571" s="284"/>
      <c r="AE571" s="284"/>
      <c r="AF571" s="284"/>
      <c r="AG571" s="284"/>
      <c r="AH571" s="392"/>
      <c r="AI571" s="284"/>
      <c r="AJ571" s="284"/>
      <c r="AK571" s="284"/>
      <c r="AL571" s="284"/>
      <c r="AM571" s="392"/>
      <c r="AN571" s="392"/>
      <c r="AO571" s="284"/>
      <c r="AP571" s="392"/>
      <c r="AQ571" s="392"/>
      <c r="AR571" s="392"/>
      <c r="AS571" s="392"/>
      <c r="AT571" s="392"/>
      <c r="AU571" s="392"/>
      <c r="AV571" s="392"/>
      <c r="AW571" s="392"/>
      <c r="AX571" s="392"/>
      <c r="AY571" s="392"/>
      <c r="AZ571" s="392"/>
      <c r="BA571" s="392"/>
      <c r="BB571" s="392"/>
      <c r="BC571" s="392"/>
    </row>
    <row r="572" spans="3:55">
      <c r="D572" s="284"/>
      <c r="F572" s="284"/>
      <c r="L572" s="284"/>
      <c r="M572" s="392"/>
      <c r="N572" s="392"/>
      <c r="O572" s="284"/>
      <c r="P572" s="284"/>
      <c r="R572" s="284"/>
      <c r="T572" s="392"/>
      <c r="W572" s="392"/>
      <c r="Y572" s="284"/>
      <c r="Z572" s="284"/>
      <c r="AA572" s="284"/>
      <c r="AB572" s="284"/>
      <c r="AC572" s="284"/>
      <c r="AD572" s="284"/>
      <c r="AE572" s="284"/>
      <c r="AF572" s="392"/>
      <c r="AG572" s="284"/>
      <c r="AH572" s="392"/>
      <c r="AI572" s="392"/>
      <c r="AJ572" s="284"/>
      <c r="AK572" s="284"/>
      <c r="AM572" s="392"/>
      <c r="AN572" s="392"/>
      <c r="AO572" s="284"/>
      <c r="AP572" s="284"/>
      <c r="AQ572" s="284"/>
      <c r="AR572" s="284"/>
      <c r="AS572" s="284"/>
      <c r="AT572" s="284"/>
      <c r="AU572" s="284"/>
      <c r="AV572" s="284"/>
      <c r="AW572" s="284"/>
      <c r="AX572" s="284"/>
      <c r="AY572" s="284"/>
      <c r="AZ572" s="284"/>
      <c r="BA572" s="284"/>
      <c r="BB572" s="284"/>
      <c r="BC572" s="284"/>
    </row>
    <row r="573" spans="3:55">
      <c r="F573" s="284"/>
      <c r="H573" s="392"/>
      <c r="J573" s="284"/>
      <c r="K573" s="284"/>
      <c r="M573" s="284"/>
      <c r="N573" s="392"/>
      <c r="O573" s="284"/>
      <c r="P573" s="284"/>
      <c r="T573" s="392"/>
      <c r="U573" s="284"/>
      <c r="W573" s="392"/>
      <c r="Y573" s="284"/>
      <c r="AA573" s="392"/>
      <c r="AB573" s="284"/>
      <c r="AD573" s="284"/>
      <c r="AE573" s="392"/>
      <c r="AF573" s="392"/>
      <c r="AG573" s="284"/>
      <c r="AH573" s="392"/>
      <c r="AI573" s="284"/>
      <c r="AJ573" s="284"/>
      <c r="AK573" s="392"/>
      <c r="AL573" s="392"/>
      <c r="AM573" s="284"/>
      <c r="AN573" s="284"/>
      <c r="AO573" s="392"/>
      <c r="AP573" s="284"/>
      <c r="AQ573" s="284"/>
      <c r="AR573" s="284"/>
      <c r="AS573" s="284"/>
      <c r="AT573" s="284"/>
      <c r="AU573" s="284"/>
      <c r="AV573" s="284"/>
      <c r="AW573" s="284"/>
      <c r="AX573" s="284"/>
      <c r="AY573" s="284"/>
      <c r="AZ573" s="284"/>
      <c r="BA573" s="284"/>
      <c r="BB573" s="284"/>
      <c r="BC573" s="284"/>
    </row>
    <row r="574" spans="3:55">
      <c r="G574" s="392"/>
      <c r="H574" s="284"/>
      <c r="J574" s="392"/>
      <c r="M574" s="284"/>
      <c r="N574" s="392"/>
      <c r="R574" s="284"/>
      <c r="S574" s="284"/>
      <c r="T574" s="392"/>
      <c r="U574" s="284"/>
      <c r="V574" s="284"/>
      <c r="W574" s="392"/>
      <c r="X574" s="284"/>
      <c r="Y574" s="392"/>
      <c r="Z574" s="284"/>
      <c r="AA574" s="392"/>
      <c r="AB574" s="284"/>
      <c r="AE574" s="392"/>
      <c r="AF574" s="284"/>
      <c r="AG574" s="284"/>
      <c r="AI574" s="392"/>
      <c r="AJ574" s="284"/>
      <c r="AK574" s="392"/>
      <c r="AL574" s="392"/>
      <c r="AM574" s="284"/>
      <c r="AN574" s="284"/>
      <c r="AO574" s="392"/>
      <c r="AP574" s="392"/>
      <c r="AQ574" s="392"/>
      <c r="AR574" s="392"/>
      <c r="AS574" s="392"/>
      <c r="AT574" s="392"/>
      <c r="AU574" s="392"/>
      <c r="AV574" s="392"/>
      <c r="AW574" s="392"/>
      <c r="AX574" s="392"/>
      <c r="AY574" s="392"/>
      <c r="AZ574" s="392"/>
      <c r="BA574" s="392"/>
      <c r="BB574" s="392"/>
      <c r="BC574" s="392"/>
    </row>
    <row r="575" spans="3:55">
      <c r="D575" s="392"/>
      <c r="E575" s="284"/>
      <c r="G575" s="284"/>
      <c r="J575" s="284"/>
      <c r="K575" s="284"/>
      <c r="M575" s="284"/>
      <c r="N575" s="284"/>
      <c r="O575" s="284"/>
      <c r="P575" s="284"/>
      <c r="Q575" s="284"/>
      <c r="R575" s="284"/>
      <c r="T575" s="284"/>
      <c r="W575" s="392"/>
      <c r="Y575" s="284"/>
      <c r="AB575" s="392"/>
      <c r="AC575" s="284"/>
      <c r="AD575" s="284"/>
      <c r="AE575" s="284"/>
      <c r="AF575" s="392"/>
      <c r="AG575" s="284"/>
      <c r="AH575" s="284"/>
      <c r="AI575" s="284"/>
      <c r="AJ575" s="284"/>
      <c r="AK575" s="284"/>
      <c r="AM575" s="392"/>
      <c r="AN575" s="392"/>
      <c r="AO575" s="284"/>
      <c r="AP575" s="392"/>
      <c r="AQ575" s="392"/>
      <c r="AR575" s="392"/>
      <c r="AS575" s="392"/>
      <c r="AT575" s="392"/>
      <c r="AU575" s="392"/>
      <c r="AV575" s="392"/>
      <c r="AW575" s="392"/>
      <c r="AX575" s="392"/>
      <c r="AY575" s="392"/>
      <c r="AZ575" s="392"/>
      <c r="BA575" s="392"/>
      <c r="BB575" s="392"/>
      <c r="BC575" s="392"/>
    </row>
    <row r="576" spans="3:55">
      <c r="H576" s="284"/>
      <c r="L576" s="284"/>
      <c r="M576" s="284"/>
      <c r="O576" s="284"/>
      <c r="P576" s="284"/>
      <c r="Q576" s="284"/>
      <c r="R576" s="284"/>
      <c r="T576" s="284"/>
      <c r="U576" s="392"/>
      <c r="V576" s="284"/>
      <c r="W576" s="392"/>
      <c r="X576" s="284"/>
      <c r="Y576" s="284"/>
      <c r="Z576" s="284"/>
      <c r="AB576" s="284"/>
      <c r="AD576" s="284"/>
      <c r="AE576" s="284"/>
      <c r="AF576" s="284"/>
      <c r="AH576" s="392"/>
      <c r="AI576" s="284"/>
      <c r="AJ576" s="284"/>
      <c r="AK576" s="284"/>
      <c r="AL576" s="284"/>
      <c r="AM576" s="284"/>
      <c r="AP576" s="392"/>
      <c r="AQ576" s="392"/>
      <c r="AR576" s="392"/>
      <c r="AS576" s="392"/>
      <c r="AT576" s="392"/>
      <c r="AU576" s="392"/>
      <c r="AV576" s="392"/>
      <c r="AW576" s="392"/>
      <c r="AX576" s="392"/>
      <c r="AY576" s="392"/>
      <c r="AZ576" s="392"/>
      <c r="BA576" s="392"/>
      <c r="BB576" s="392"/>
      <c r="BC576" s="392"/>
    </row>
    <row r="577" spans="2:55">
      <c r="F577" s="284"/>
      <c r="G577" s="392"/>
      <c r="I577" s="284"/>
      <c r="J577" s="392"/>
      <c r="K577" s="392"/>
      <c r="L577" s="284"/>
      <c r="N577" s="392"/>
      <c r="P577" s="284"/>
      <c r="S577" s="284"/>
      <c r="T577" s="284"/>
      <c r="W577" s="392"/>
      <c r="X577" s="284"/>
      <c r="Y577" s="284"/>
      <c r="Z577" s="284"/>
      <c r="AA577" s="284"/>
      <c r="AB577" s="284"/>
      <c r="AC577" s="284"/>
      <c r="AD577" s="284"/>
      <c r="AE577" s="392"/>
      <c r="AF577" s="284"/>
      <c r="AH577" s="392"/>
      <c r="AI577" s="392"/>
      <c r="AK577" s="392"/>
      <c r="AL577" s="284"/>
      <c r="AP577" s="392"/>
      <c r="AU577" s="284"/>
      <c r="AV577" s="284"/>
      <c r="AW577" s="284"/>
      <c r="AX577" s="284"/>
      <c r="AY577" s="284"/>
      <c r="AZ577" s="284"/>
      <c r="BA577" s="284"/>
      <c r="BB577" s="284"/>
      <c r="BC577" s="284"/>
    </row>
    <row r="578" spans="2:55">
      <c r="D578" s="284"/>
      <c r="E578" s="284"/>
      <c r="F578" s="284"/>
      <c r="G578" s="284"/>
      <c r="J578" s="392"/>
      <c r="N578" s="392"/>
      <c r="O578" s="284"/>
      <c r="R578" s="284"/>
      <c r="T578" s="284"/>
      <c r="U578" s="284"/>
      <c r="V578" s="284"/>
      <c r="W578" s="392"/>
      <c r="Y578" s="284"/>
      <c r="AA578" s="392"/>
      <c r="AB578" s="392"/>
      <c r="AC578" s="284"/>
      <c r="AD578" s="284"/>
      <c r="AE578" s="284"/>
      <c r="AF578" s="284"/>
      <c r="AH578" s="284"/>
      <c r="AI578" s="392"/>
      <c r="AJ578" s="284"/>
      <c r="AK578" s="392"/>
      <c r="AL578" s="284"/>
      <c r="AM578" s="392"/>
      <c r="AN578" s="284"/>
      <c r="AO578" s="284"/>
      <c r="AP578" s="392"/>
      <c r="AQ578" s="392"/>
      <c r="AR578" s="392"/>
      <c r="AS578" s="392"/>
      <c r="AT578" s="392"/>
      <c r="AU578" s="392"/>
      <c r="AV578" s="392"/>
      <c r="AW578" s="392"/>
      <c r="AX578" s="392"/>
      <c r="AY578" s="392"/>
      <c r="AZ578" s="392"/>
      <c r="BA578" s="392"/>
      <c r="BB578" s="392"/>
      <c r="BC578" s="392"/>
    </row>
    <row r="579" spans="2:55">
      <c r="B579" s="284"/>
      <c r="G579" s="284"/>
      <c r="K579" s="284"/>
      <c r="M579" s="284"/>
      <c r="O579" s="284"/>
      <c r="P579" s="284"/>
      <c r="R579" s="284"/>
      <c r="S579" s="284"/>
      <c r="T579" s="284"/>
      <c r="U579" s="284"/>
      <c r="V579" s="284"/>
      <c r="W579" s="392"/>
      <c r="X579" s="284"/>
      <c r="AA579" s="284"/>
      <c r="AB579" s="284"/>
      <c r="AC579" s="284"/>
      <c r="AD579" s="284"/>
      <c r="AG579" s="284"/>
      <c r="AH579" s="392"/>
      <c r="AI579" s="284"/>
      <c r="AK579" s="284"/>
      <c r="AL579" s="284"/>
      <c r="AM579" s="284"/>
      <c r="AN579" s="392"/>
      <c r="AO579" s="284"/>
      <c r="AP579" s="284"/>
      <c r="AQ579" s="284"/>
      <c r="AR579" s="284"/>
      <c r="AS579" s="284"/>
      <c r="AT579" s="284"/>
      <c r="AU579" s="284"/>
      <c r="AV579" s="284"/>
      <c r="AW579" s="284"/>
      <c r="AX579" s="284"/>
      <c r="AY579" s="284"/>
      <c r="AZ579" s="284"/>
      <c r="BA579" s="284"/>
      <c r="BB579" s="284"/>
      <c r="BC579" s="284"/>
    </row>
    <row r="580" spans="2:55">
      <c r="D580" s="284"/>
      <c r="E580" s="284"/>
      <c r="G580" s="284"/>
      <c r="H580" s="284"/>
      <c r="J580" s="284"/>
      <c r="L580" s="284"/>
      <c r="M580" s="284"/>
      <c r="N580" s="284"/>
      <c r="O580" s="284"/>
      <c r="P580" s="392"/>
      <c r="Q580" s="284"/>
      <c r="S580" s="284"/>
      <c r="T580" s="392"/>
      <c r="U580" s="284"/>
      <c r="V580" s="284"/>
      <c r="W580" s="392"/>
      <c r="X580" s="284"/>
      <c r="Y580" s="284"/>
      <c r="Z580" s="284"/>
      <c r="AA580" s="284"/>
      <c r="AB580" s="284"/>
      <c r="AD580" s="284"/>
      <c r="AE580" s="392"/>
      <c r="AF580" s="284"/>
      <c r="AG580" s="284"/>
      <c r="AH580" s="392"/>
      <c r="AI580" s="392"/>
      <c r="AJ580" s="284"/>
      <c r="AK580" s="284"/>
      <c r="AL580" s="392"/>
      <c r="AM580" s="392"/>
      <c r="AN580" s="284"/>
      <c r="AO580" s="284"/>
      <c r="AP580" s="392"/>
      <c r="AQ580" s="392"/>
      <c r="AR580" s="392"/>
      <c r="AS580" s="392"/>
      <c r="AT580" s="392"/>
      <c r="AU580" s="392"/>
      <c r="AV580" s="392"/>
      <c r="AW580" s="392"/>
      <c r="AX580" s="392"/>
      <c r="AY580" s="392"/>
      <c r="AZ580" s="392"/>
      <c r="BA580" s="392"/>
      <c r="BB580" s="392"/>
      <c r="BC580" s="392"/>
    </row>
    <row r="581" spans="2:55">
      <c r="E581" s="284"/>
      <c r="F581" s="284"/>
      <c r="G581" s="284"/>
      <c r="H581" s="392"/>
      <c r="J581" s="392"/>
      <c r="K581" s="284"/>
      <c r="P581" s="284"/>
      <c r="S581" s="284"/>
      <c r="T581" s="392"/>
      <c r="U581" s="284"/>
      <c r="V581" s="284"/>
      <c r="W581" s="392"/>
      <c r="X581" s="284"/>
      <c r="Z581" s="284"/>
      <c r="AA581" s="284"/>
      <c r="AC581" s="392"/>
      <c r="AD581" s="284"/>
      <c r="AE581" s="392"/>
      <c r="AF581" s="284"/>
      <c r="AH581" s="284"/>
      <c r="AI581" s="284"/>
      <c r="AJ581" s="284"/>
      <c r="AK581" s="284"/>
      <c r="AL581" s="392"/>
      <c r="AM581" s="284"/>
      <c r="AN581" s="392"/>
      <c r="AO581" s="284"/>
      <c r="AP581" s="392"/>
      <c r="AQ581" s="284"/>
      <c r="AR581" s="284"/>
      <c r="AS581" s="284"/>
      <c r="AT581" s="284"/>
      <c r="AU581" s="284"/>
      <c r="AV581" s="284"/>
      <c r="AW581" s="284"/>
      <c r="AX581" s="284"/>
      <c r="AY581" s="284"/>
      <c r="AZ581" s="284"/>
      <c r="BA581" s="284"/>
      <c r="BB581" s="284"/>
      <c r="BC581" s="284"/>
    </row>
    <row r="582" spans="2:55">
      <c r="E582" s="284"/>
      <c r="I582" s="284"/>
      <c r="K582" s="284"/>
      <c r="L582" s="284"/>
      <c r="M582" s="284"/>
      <c r="O582" s="284"/>
      <c r="P582" s="284"/>
      <c r="Q582" s="284"/>
      <c r="T582" s="284"/>
      <c r="U582" s="284"/>
      <c r="W582" s="392"/>
      <c r="Y582" s="284"/>
      <c r="Z582" s="284"/>
      <c r="AC582" s="284"/>
      <c r="AD582" s="284"/>
      <c r="AE582" s="284"/>
      <c r="AF582" s="284"/>
      <c r="AG582" s="284"/>
      <c r="AH582" s="392"/>
      <c r="AI582" s="392"/>
      <c r="AK582" s="284"/>
      <c r="AM582" s="392"/>
      <c r="AN582" s="392"/>
      <c r="AO582" s="284"/>
      <c r="AP582" s="392"/>
      <c r="AQ582" s="392"/>
      <c r="AR582" s="392"/>
      <c r="AS582" s="392"/>
      <c r="AT582" s="392"/>
      <c r="AU582" s="392"/>
      <c r="AV582" s="392"/>
      <c r="AW582" s="392"/>
      <c r="AX582" s="392"/>
      <c r="AY582" s="392"/>
      <c r="AZ582" s="392"/>
      <c r="BA582" s="392"/>
      <c r="BB582" s="392"/>
      <c r="BC582" s="392"/>
    </row>
    <row r="583" spans="2:55">
      <c r="G583" s="284"/>
      <c r="J583" s="392"/>
      <c r="K583" s="284"/>
      <c r="M583" s="284"/>
      <c r="P583" s="284"/>
      <c r="Q583" s="284"/>
      <c r="R583" s="284"/>
      <c r="S583" s="284"/>
      <c r="T583" s="284"/>
      <c r="V583" s="284"/>
      <c r="W583" s="392"/>
      <c r="Y583" s="284"/>
      <c r="Z583" s="284"/>
      <c r="AA583" s="284"/>
      <c r="AB583" s="284"/>
      <c r="AC583" s="284"/>
      <c r="AE583" s="284"/>
      <c r="AH583" s="392"/>
      <c r="AI583" s="284"/>
      <c r="AJ583" s="284"/>
      <c r="AK583" s="284"/>
      <c r="AL583" s="284"/>
      <c r="AM583" s="392"/>
      <c r="AN583" s="392"/>
      <c r="AO583" s="284"/>
      <c r="AP583" s="392"/>
      <c r="AQ583" s="392"/>
      <c r="AR583" s="392"/>
      <c r="AS583" s="392"/>
      <c r="AT583" s="392"/>
      <c r="AU583" s="392"/>
      <c r="AV583" s="392"/>
      <c r="AW583" s="392"/>
      <c r="AX583" s="392"/>
      <c r="AY583" s="392"/>
      <c r="AZ583" s="392"/>
      <c r="BA583" s="392"/>
      <c r="BB583" s="392"/>
      <c r="BC583" s="392"/>
    </row>
    <row r="584" spans="2:55">
      <c r="G584" s="284"/>
      <c r="H584" s="284"/>
      <c r="I584" s="284"/>
      <c r="J584" s="284"/>
      <c r="K584" s="284"/>
      <c r="N584" s="392"/>
      <c r="O584" s="284"/>
      <c r="P584" s="284"/>
      <c r="Q584" s="284"/>
      <c r="R584" s="284"/>
      <c r="T584" s="284"/>
      <c r="U584" s="284"/>
      <c r="W584" s="392"/>
      <c r="Y584" s="284"/>
      <c r="AA584" s="392"/>
      <c r="AB584" s="392"/>
      <c r="AC584" s="284"/>
      <c r="AD584" s="284"/>
      <c r="AE584" s="284"/>
      <c r="AF584" s="392"/>
      <c r="AI584" s="392"/>
      <c r="AK584" s="392"/>
      <c r="AL584" s="284"/>
      <c r="AM584" s="284"/>
      <c r="AN584" s="392"/>
      <c r="AO584" s="392"/>
      <c r="AP584" s="392"/>
      <c r="AQ584" s="392"/>
      <c r="AR584" s="392"/>
      <c r="AS584" s="392"/>
      <c r="AT584" s="392"/>
      <c r="AU584" s="392"/>
      <c r="AV584" s="392"/>
      <c r="AW584" s="392"/>
      <c r="AX584" s="392"/>
      <c r="AY584" s="392"/>
      <c r="AZ584" s="392"/>
      <c r="BA584" s="392"/>
      <c r="BB584" s="392"/>
      <c r="BC584" s="392"/>
    </row>
    <row r="585" spans="2:55">
      <c r="E585" s="284"/>
      <c r="G585" s="392"/>
      <c r="N585" s="392"/>
      <c r="P585" s="392"/>
      <c r="R585" s="284"/>
      <c r="S585" s="284"/>
      <c r="T585" s="284"/>
      <c r="U585" s="392"/>
      <c r="W585" s="392"/>
      <c r="Z585" s="284"/>
      <c r="AA585" s="284"/>
      <c r="AB585" s="284"/>
      <c r="AC585" s="284"/>
      <c r="AD585" s="284"/>
      <c r="AE585" s="284"/>
      <c r="AF585" s="284"/>
      <c r="AG585" s="284"/>
      <c r="AH585" s="284"/>
      <c r="AI585" s="284"/>
      <c r="AJ585" s="284"/>
      <c r="AK585" s="392"/>
      <c r="AL585" s="284"/>
      <c r="AM585" s="392"/>
      <c r="AO585" s="284"/>
      <c r="AP585" s="284"/>
      <c r="AQ585" s="284"/>
      <c r="AR585" s="284"/>
      <c r="AS585" s="284"/>
      <c r="AT585" s="284"/>
      <c r="AU585" s="284"/>
      <c r="AV585" s="284"/>
      <c r="AW585" s="284"/>
      <c r="AX585" s="284"/>
      <c r="AY585" s="284"/>
      <c r="AZ585" s="284"/>
      <c r="BA585" s="284"/>
      <c r="BB585" s="284"/>
      <c r="BC585" s="284"/>
    </row>
    <row r="586" spans="2:55">
      <c r="E586" s="284"/>
      <c r="F586" s="284"/>
      <c r="J586" s="284"/>
      <c r="K586" s="284"/>
      <c r="M586" s="284"/>
      <c r="N586" s="284"/>
      <c r="O586" s="284"/>
      <c r="S586" s="284"/>
      <c r="T586" s="392"/>
      <c r="U586" s="284"/>
      <c r="V586" s="284"/>
      <c r="W586" s="392"/>
      <c r="X586" s="284"/>
      <c r="AA586" s="284"/>
      <c r="AB586" s="284"/>
      <c r="AC586" s="284"/>
      <c r="AD586" s="284"/>
      <c r="AE586" s="392"/>
      <c r="AF586" s="284"/>
      <c r="AG586" s="284"/>
      <c r="AH586" s="392"/>
      <c r="AJ586" s="284"/>
      <c r="AK586" s="284"/>
      <c r="AL586" s="392"/>
      <c r="AM586" s="392"/>
      <c r="AO586" s="284"/>
      <c r="AP586" s="392"/>
      <c r="AQ586" s="392"/>
      <c r="AR586" s="392"/>
      <c r="AS586" s="392"/>
      <c r="AT586" s="392"/>
      <c r="AU586" s="392"/>
      <c r="AV586" s="392"/>
      <c r="AW586" s="392"/>
      <c r="AX586" s="392"/>
      <c r="AY586" s="392"/>
      <c r="AZ586" s="392"/>
      <c r="BA586" s="392"/>
      <c r="BB586" s="392"/>
      <c r="BC586" s="392"/>
    </row>
    <row r="587" spans="2:55">
      <c r="G587" s="284"/>
      <c r="J587" s="284"/>
      <c r="K587" s="392"/>
      <c r="N587" s="284"/>
      <c r="O587" s="284"/>
      <c r="R587" s="284"/>
      <c r="U587" s="284"/>
      <c r="W587" s="392"/>
      <c r="Y587" s="284"/>
      <c r="Z587" s="284"/>
      <c r="AA587" s="284"/>
      <c r="AB587" s="284"/>
      <c r="AC587" s="284"/>
      <c r="AD587" s="284"/>
      <c r="AE587" s="284"/>
      <c r="AF587" s="284"/>
      <c r="AH587" s="392"/>
      <c r="AI587" s="284"/>
      <c r="AJ587" s="284"/>
      <c r="AK587" s="284"/>
      <c r="AL587" s="284"/>
      <c r="AM587" s="284"/>
      <c r="AN587" s="284"/>
      <c r="AO587" s="284"/>
      <c r="AP587" s="284"/>
      <c r="AQ587" s="284"/>
      <c r="AR587" s="284"/>
      <c r="AS587" s="284"/>
      <c r="AT587" s="284"/>
      <c r="AU587" s="284"/>
      <c r="AV587" s="284"/>
      <c r="AW587" s="284"/>
      <c r="AX587" s="284"/>
      <c r="AY587" s="284"/>
      <c r="AZ587" s="284"/>
      <c r="BA587" s="284"/>
      <c r="BB587" s="284"/>
      <c r="BC587" s="284"/>
    </row>
    <row r="588" spans="2:55">
      <c r="E588" s="284"/>
      <c r="F588" s="284"/>
      <c r="G588" s="284"/>
      <c r="I588" s="284"/>
      <c r="J588" s="284"/>
      <c r="M588" s="284"/>
      <c r="O588" s="284"/>
      <c r="P588" s="284"/>
      <c r="R588" s="284"/>
      <c r="T588" s="284"/>
      <c r="U588" s="284"/>
      <c r="W588" s="392"/>
      <c r="Y588" s="284"/>
      <c r="Z588" s="284"/>
      <c r="AA588" s="392"/>
      <c r="AB588" s="284"/>
      <c r="AC588" s="284"/>
      <c r="AD588" s="284"/>
      <c r="AE588" s="284"/>
      <c r="AF588" s="284"/>
      <c r="AH588" s="284"/>
      <c r="AI588" s="284"/>
      <c r="AJ588" s="284"/>
      <c r="AK588" s="392"/>
      <c r="AL588" s="284"/>
      <c r="AM588" s="284"/>
      <c r="AN588" s="284"/>
      <c r="AO588" s="392"/>
      <c r="AP588" s="392"/>
      <c r="AQ588" s="392"/>
      <c r="AR588" s="392"/>
      <c r="AS588" s="392"/>
      <c r="AT588" s="392"/>
      <c r="AU588" s="392"/>
      <c r="AV588" s="392"/>
      <c r="AW588" s="392"/>
      <c r="AX588" s="392"/>
      <c r="AY588" s="392"/>
      <c r="AZ588" s="392"/>
      <c r="BA588" s="392"/>
      <c r="BB588" s="392"/>
      <c r="BC588" s="392"/>
    </row>
    <row r="589" spans="2:55">
      <c r="D589" s="392"/>
      <c r="F589" s="284"/>
      <c r="G589" s="284"/>
      <c r="K589" s="284"/>
      <c r="N589" s="284"/>
      <c r="O589" s="284"/>
      <c r="P589" s="284"/>
      <c r="Q589" s="284"/>
      <c r="T589" s="284"/>
      <c r="U589" s="284"/>
      <c r="V589" s="284"/>
      <c r="W589" s="392"/>
      <c r="Z589" s="284"/>
      <c r="AA589" s="284"/>
      <c r="AB589" s="284"/>
      <c r="AC589" s="284"/>
      <c r="AD589" s="284"/>
      <c r="AE589" s="284"/>
      <c r="AF589" s="284"/>
      <c r="AI589" s="284"/>
      <c r="AJ589" s="284"/>
      <c r="AK589" s="284"/>
      <c r="AL589" s="284"/>
      <c r="AM589" s="284"/>
      <c r="AN589" s="284"/>
      <c r="AO589" s="284"/>
      <c r="AQ589" s="392"/>
      <c r="AR589" s="284"/>
      <c r="AS589" s="284"/>
      <c r="AT589" s="284"/>
      <c r="AU589" s="284"/>
      <c r="AV589" s="284"/>
      <c r="AW589" s="284"/>
      <c r="AX589" s="284"/>
      <c r="AY589" s="284"/>
      <c r="AZ589" s="284"/>
      <c r="BA589" s="284"/>
      <c r="BB589" s="284"/>
      <c r="BC589" s="284"/>
    </row>
    <row r="590" spans="2:55">
      <c r="C590" s="284"/>
      <c r="E590" s="284"/>
      <c r="G590" s="392"/>
      <c r="H590" s="284"/>
      <c r="J590" s="284"/>
      <c r="M590" s="284"/>
      <c r="P590" s="392"/>
      <c r="V590" s="284"/>
      <c r="W590" s="392"/>
      <c r="Z590" s="392"/>
      <c r="AA590" s="392"/>
      <c r="AB590" s="284"/>
      <c r="AE590" s="284"/>
      <c r="AF590" s="284"/>
      <c r="AH590" s="284"/>
      <c r="AJ590" s="284"/>
      <c r="AK590" s="392"/>
      <c r="AL590" s="284"/>
      <c r="AM590" s="392"/>
      <c r="AN590" s="392"/>
      <c r="AO590" s="392"/>
      <c r="AP590" s="284"/>
      <c r="AQ590" s="284"/>
      <c r="AT590" s="284"/>
    </row>
    <row r="591" spans="2:55">
      <c r="H591" s="284"/>
      <c r="L591" s="284"/>
      <c r="N591" s="284"/>
      <c r="O591" s="284"/>
      <c r="R591" s="284"/>
      <c r="S591" s="284"/>
      <c r="T591" s="284"/>
      <c r="V591" s="284"/>
      <c r="X591" s="284"/>
      <c r="Y591" s="284"/>
      <c r="AB591" s="284"/>
      <c r="AC591" s="392"/>
      <c r="AD591" s="284"/>
      <c r="AE591" s="392"/>
      <c r="AF591" s="284"/>
      <c r="AG591" s="284"/>
      <c r="AI591" s="284"/>
      <c r="AJ591" s="284"/>
      <c r="AK591" s="284"/>
      <c r="AL591" s="284"/>
      <c r="AM591" s="392"/>
      <c r="AN591" s="284"/>
      <c r="AR591" s="284"/>
      <c r="AS591" s="284"/>
      <c r="AT591" s="284"/>
      <c r="AU591" s="284"/>
      <c r="AV591" s="284"/>
      <c r="AW591" s="284"/>
      <c r="AX591" s="284"/>
      <c r="AY591" s="284"/>
      <c r="AZ591" s="284"/>
      <c r="BA591" s="284"/>
      <c r="BB591" s="284"/>
      <c r="BC591" s="284"/>
    </row>
    <row r="592" spans="2:55">
      <c r="B592" s="392"/>
      <c r="G592" s="284"/>
      <c r="H592" s="284"/>
      <c r="M592" s="284"/>
      <c r="N592" s="284"/>
      <c r="O592" s="284"/>
      <c r="R592" s="284"/>
      <c r="U592" s="284"/>
      <c r="W592" s="392"/>
      <c r="Y592" s="284"/>
      <c r="Z592" s="284"/>
      <c r="AA592" s="284"/>
      <c r="AB592" s="284"/>
      <c r="AC592" s="392"/>
      <c r="AD592" s="284"/>
      <c r="AG592" s="284"/>
      <c r="AH592" s="284"/>
      <c r="AI592" s="284"/>
      <c r="AJ592" s="284"/>
      <c r="AK592" s="284"/>
      <c r="AL592" s="284"/>
      <c r="AM592" s="284"/>
      <c r="AN592" s="392"/>
      <c r="AO592" s="284"/>
      <c r="AP592" s="392"/>
      <c r="AQ592" s="392"/>
      <c r="AR592" s="392"/>
      <c r="AS592" s="392"/>
      <c r="AT592" s="392"/>
      <c r="AU592" s="392"/>
      <c r="AV592" s="392"/>
      <c r="AW592" s="392"/>
      <c r="AX592" s="392"/>
      <c r="AY592" s="392"/>
      <c r="AZ592" s="392"/>
      <c r="BA592" s="392"/>
      <c r="BB592" s="392"/>
      <c r="BC592" s="392"/>
    </row>
    <row r="593" spans="2:55">
      <c r="F593" s="284"/>
      <c r="G593" s="284"/>
      <c r="M593" s="284"/>
      <c r="N593" s="284"/>
      <c r="O593" s="284"/>
      <c r="P593" s="284"/>
      <c r="V593" s="284"/>
      <c r="X593" s="284"/>
      <c r="Y593" s="284"/>
      <c r="Z593" s="284"/>
      <c r="AA593" s="392"/>
      <c r="AB593" s="392"/>
      <c r="AC593" s="284"/>
      <c r="AD593" s="284"/>
      <c r="AE593" s="392"/>
      <c r="AF593" s="284"/>
      <c r="AH593" s="284"/>
      <c r="AI593" s="284"/>
      <c r="AJ593" s="284"/>
      <c r="AK593" s="392"/>
      <c r="AL593" s="284"/>
      <c r="AM593" s="392"/>
      <c r="AN593" s="392"/>
      <c r="AO593" s="392"/>
      <c r="AP593" s="284"/>
      <c r="AQ593" s="284"/>
      <c r="AR593" s="284"/>
      <c r="AS593" s="284"/>
      <c r="AT593" s="284"/>
      <c r="AU593" s="284"/>
      <c r="AV593" s="284"/>
      <c r="AW593" s="284"/>
      <c r="AX593" s="284"/>
      <c r="AY593" s="284"/>
      <c r="AZ593" s="284"/>
      <c r="BA593" s="284"/>
      <c r="BB593" s="284"/>
      <c r="BC593" s="284"/>
    </row>
    <row r="594" spans="2:55">
      <c r="D594" s="392"/>
      <c r="F594" s="284"/>
      <c r="G594" s="392"/>
      <c r="H594" s="284"/>
      <c r="K594" s="284"/>
      <c r="M594" s="284"/>
      <c r="N594" s="392"/>
      <c r="O594" s="284"/>
      <c r="P594" s="393"/>
      <c r="T594" s="284"/>
      <c r="U594" s="284"/>
      <c r="V594" s="284"/>
      <c r="W594" s="392"/>
      <c r="X594" s="284"/>
      <c r="AA594" s="284"/>
      <c r="AB594" s="392"/>
      <c r="AC594" s="284"/>
      <c r="AD594" s="284"/>
      <c r="AE594" s="392"/>
      <c r="AF594" s="284"/>
      <c r="AH594" s="284"/>
      <c r="AJ594" s="284"/>
      <c r="AK594" s="284"/>
      <c r="AL594" s="284"/>
      <c r="AM594" s="392"/>
      <c r="AN594" s="284"/>
      <c r="AO594" s="284"/>
      <c r="AP594" s="284"/>
      <c r="AQ594" s="392"/>
      <c r="AR594" s="284"/>
      <c r="AS594" s="284"/>
      <c r="AT594" s="284"/>
      <c r="AU594" s="284"/>
      <c r="AV594" s="284"/>
      <c r="AW594" s="284"/>
      <c r="AX594" s="284"/>
      <c r="AY594" s="284"/>
      <c r="AZ594" s="284"/>
      <c r="BA594" s="284"/>
      <c r="BB594" s="284"/>
      <c r="BC594" s="284"/>
    </row>
    <row r="595" spans="2:55">
      <c r="G595" s="393"/>
      <c r="J595" s="284"/>
      <c r="K595" s="284"/>
      <c r="N595" s="392"/>
      <c r="P595" s="392"/>
      <c r="Q595" s="284"/>
      <c r="S595" s="284"/>
      <c r="T595" s="284"/>
      <c r="V595" s="284"/>
      <c r="W595" s="284"/>
      <c r="Y595" s="284"/>
      <c r="Z595" s="284"/>
      <c r="AD595" s="284"/>
      <c r="AF595" s="284"/>
      <c r="AI595" s="392"/>
      <c r="AJ595" s="284"/>
      <c r="AK595" s="392"/>
      <c r="AL595" s="284"/>
      <c r="AM595" s="392"/>
      <c r="AO595" s="392"/>
      <c r="AP595" s="392"/>
      <c r="AQ595" s="392"/>
      <c r="AR595" s="392"/>
      <c r="AS595" s="392"/>
      <c r="AT595" s="392"/>
      <c r="AU595" s="392"/>
      <c r="AV595" s="392"/>
      <c r="AW595" s="392"/>
      <c r="AX595" s="392"/>
      <c r="AY595" s="392"/>
      <c r="AZ595" s="392"/>
      <c r="BA595" s="392"/>
      <c r="BB595" s="392"/>
      <c r="BC595" s="392"/>
    </row>
    <row r="596" spans="2:55">
      <c r="K596" s="392"/>
      <c r="L596" s="284"/>
      <c r="N596" s="284"/>
      <c r="P596" s="284"/>
      <c r="R596" s="284"/>
      <c r="T596" s="284"/>
      <c r="U596" s="284"/>
      <c r="V596" s="284"/>
      <c r="W596" s="284"/>
      <c r="X596" s="284"/>
      <c r="Z596" s="284"/>
      <c r="AA596" s="284"/>
      <c r="AB596" s="393"/>
      <c r="AC596" s="284"/>
      <c r="AD596" s="284"/>
      <c r="AE596" s="392"/>
      <c r="AF596" s="284"/>
      <c r="AG596" s="284"/>
      <c r="AL596" s="392"/>
      <c r="AN596" s="392"/>
      <c r="AP596" s="284"/>
      <c r="AQ596" s="284"/>
      <c r="AR596" s="284"/>
      <c r="AS596" s="284"/>
      <c r="AT596" s="284"/>
      <c r="AU596" s="284"/>
      <c r="AV596" s="284"/>
      <c r="AW596" s="284"/>
      <c r="AX596" s="284"/>
      <c r="AY596" s="284"/>
      <c r="AZ596" s="284"/>
      <c r="BA596" s="284"/>
      <c r="BB596" s="284"/>
      <c r="BC596" s="284"/>
    </row>
    <row r="597" spans="2:55">
      <c r="D597" s="284"/>
      <c r="K597" s="392"/>
      <c r="L597" s="284"/>
      <c r="N597" s="284"/>
      <c r="P597" s="284"/>
      <c r="R597" s="284"/>
      <c r="S597" s="284"/>
      <c r="U597" s="284"/>
      <c r="V597" s="284"/>
      <c r="X597" s="284"/>
      <c r="Y597" s="284"/>
      <c r="Z597" s="284"/>
      <c r="AA597" s="284"/>
      <c r="AB597" s="284"/>
      <c r="AC597" s="284"/>
      <c r="AD597" s="284"/>
      <c r="AE597" s="392"/>
      <c r="AG597" s="284"/>
      <c r="AJ597" s="284"/>
      <c r="AL597" s="284"/>
      <c r="AM597" s="284"/>
      <c r="AN597" s="284"/>
      <c r="AO597" s="284"/>
      <c r="AP597" s="284"/>
      <c r="AQ597" s="284"/>
      <c r="AR597" s="284"/>
      <c r="AS597" s="284"/>
      <c r="AT597" s="284"/>
      <c r="AU597" s="284"/>
      <c r="AV597" s="284"/>
      <c r="AW597" s="284"/>
      <c r="AX597" s="284"/>
      <c r="AY597" s="284"/>
      <c r="AZ597" s="284"/>
      <c r="BA597" s="284"/>
      <c r="BB597" s="284"/>
      <c r="BC597" s="284"/>
    </row>
    <row r="598" spans="2:55">
      <c r="D598" s="392"/>
      <c r="F598" s="284"/>
      <c r="G598" s="284"/>
      <c r="K598" s="284"/>
      <c r="L598" s="284"/>
      <c r="O598" s="284"/>
      <c r="R598" s="284"/>
      <c r="T598" s="284"/>
      <c r="U598" s="284"/>
      <c r="Y598" s="284"/>
      <c r="Z598" s="284"/>
      <c r="AA598" s="284"/>
      <c r="AB598" s="392"/>
      <c r="AC598" s="284"/>
      <c r="AD598" s="284"/>
      <c r="AE598" s="284"/>
      <c r="AG598" s="392"/>
      <c r="AH598" s="392"/>
      <c r="AI598" s="284"/>
      <c r="AJ598" s="284"/>
      <c r="AK598" s="392"/>
      <c r="AL598" s="392"/>
      <c r="AM598" s="284"/>
      <c r="AP598" s="392"/>
      <c r="AQ598" s="392"/>
      <c r="AR598" s="392"/>
      <c r="AS598" s="392"/>
      <c r="AT598" s="392"/>
      <c r="AU598" s="392"/>
      <c r="AV598" s="392"/>
      <c r="AW598" s="392"/>
      <c r="AX598" s="392"/>
      <c r="AY598" s="392"/>
      <c r="AZ598" s="392"/>
      <c r="BA598" s="392"/>
      <c r="BB598" s="392"/>
      <c r="BC598" s="392"/>
    </row>
    <row r="599" spans="2:55">
      <c r="D599" s="392"/>
      <c r="E599" s="284"/>
      <c r="F599" s="284"/>
      <c r="K599" s="393"/>
      <c r="M599" s="284"/>
      <c r="N599" s="284"/>
      <c r="O599" s="284"/>
      <c r="P599" s="284"/>
      <c r="Q599" s="284"/>
      <c r="R599" s="284"/>
      <c r="S599" s="284"/>
      <c r="T599" s="284"/>
      <c r="U599" s="284"/>
      <c r="V599" s="284"/>
      <c r="W599" s="284"/>
      <c r="X599" s="284"/>
      <c r="Y599" s="284"/>
      <c r="Z599" s="284"/>
      <c r="AA599" s="284"/>
      <c r="AC599" s="284"/>
      <c r="AD599" s="284"/>
      <c r="AE599" s="284"/>
      <c r="AG599" s="392"/>
      <c r="AH599" s="284"/>
      <c r="AI599" s="284"/>
      <c r="AJ599" s="284"/>
      <c r="AK599" s="392"/>
      <c r="AL599" s="392"/>
      <c r="AM599" s="284"/>
      <c r="AN599" s="284"/>
      <c r="AO599" s="284"/>
      <c r="AP599" s="392"/>
      <c r="AQ599" s="392"/>
      <c r="AR599" s="392"/>
      <c r="AS599" s="392"/>
      <c r="AT599" s="392"/>
      <c r="AU599" s="392"/>
      <c r="AV599" s="392"/>
      <c r="AW599" s="392"/>
      <c r="AX599" s="392"/>
      <c r="AY599" s="392"/>
      <c r="AZ599" s="392"/>
      <c r="BA599" s="392"/>
      <c r="BB599" s="392"/>
      <c r="BC599" s="392"/>
    </row>
    <row r="600" spans="2:55">
      <c r="C600" s="284"/>
      <c r="F600" s="284"/>
      <c r="H600" s="284"/>
      <c r="K600" s="284"/>
      <c r="M600" s="392"/>
      <c r="N600" s="392"/>
      <c r="O600" s="284"/>
      <c r="P600" s="284"/>
      <c r="R600" s="393"/>
      <c r="S600" s="284"/>
      <c r="T600" s="392"/>
      <c r="V600" s="284"/>
      <c r="W600" s="284"/>
      <c r="Y600" s="284"/>
      <c r="Z600" s="284"/>
      <c r="AA600" s="284"/>
      <c r="AB600" s="284"/>
      <c r="AC600" s="392"/>
      <c r="AD600" s="284"/>
      <c r="AE600" s="392"/>
      <c r="AI600" s="284"/>
      <c r="AK600" s="392"/>
      <c r="AL600" s="392"/>
      <c r="AP600" s="392"/>
      <c r="AQ600" s="392"/>
      <c r="AR600" s="392"/>
      <c r="AS600" s="392"/>
      <c r="AT600" s="392"/>
      <c r="AU600" s="392"/>
      <c r="AV600" s="392"/>
      <c r="AW600" s="392"/>
      <c r="AX600" s="392"/>
      <c r="AY600" s="392"/>
      <c r="AZ600" s="392"/>
      <c r="BA600" s="392"/>
      <c r="BB600" s="392"/>
      <c r="BC600" s="392"/>
    </row>
    <row r="601" spans="2:55">
      <c r="G601" s="284"/>
      <c r="K601" s="392"/>
      <c r="M601" s="284"/>
      <c r="O601" s="284"/>
      <c r="R601" s="284"/>
      <c r="U601" s="284"/>
      <c r="V601" s="284"/>
      <c r="W601" s="284"/>
      <c r="AA601" s="284"/>
      <c r="AB601" s="284"/>
      <c r="AC601" s="284"/>
      <c r="AD601" s="284"/>
      <c r="AE601" s="284"/>
      <c r="AF601" s="284"/>
      <c r="AG601" s="284"/>
      <c r="AJ601" s="284"/>
      <c r="AK601" s="284"/>
      <c r="AL601" s="284"/>
      <c r="AM601" s="284"/>
      <c r="AN601" s="284"/>
      <c r="AO601" s="284"/>
      <c r="AP601" s="392"/>
      <c r="AQ601" s="392"/>
      <c r="AR601" s="392"/>
      <c r="AS601" s="392"/>
      <c r="AT601" s="392"/>
      <c r="AU601" s="392"/>
      <c r="AV601" s="392"/>
      <c r="AW601" s="392"/>
      <c r="AX601" s="392"/>
      <c r="AY601" s="392"/>
      <c r="AZ601" s="392"/>
      <c r="BA601" s="392"/>
      <c r="BB601" s="392"/>
      <c r="BC601" s="392"/>
    </row>
    <row r="602" spans="2:55">
      <c r="D602" s="284"/>
      <c r="G602" s="284"/>
      <c r="K602" s="392"/>
      <c r="M602" s="284"/>
      <c r="P602" s="284"/>
      <c r="Q602" s="284"/>
      <c r="S602" s="284"/>
      <c r="T602" s="284"/>
      <c r="U602" s="284"/>
      <c r="V602" s="392"/>
      <c r="W602" s="284"/>
      <c r="Z602" s="284"/>
      <c r="AA602" s="284"/>
      <c r="AB602" s="284"/>
      <c r="AC602" s="284"/>
      <c r="AD602" s="284"/>
      <c r="AE602" s="284"/>
      <c r="AF602" s="284"/>
      <c r="AG602" s="284"/>
      <c r="AH602" s="392"/>
      <c r="AI602" s="284"/>
      <c r="AJ602" s="284"/>
      <c r="AK602" s="284"/>
      <c r="AL602" s="284"/>
      <c r="AM602" s="392"/>
      <c r="AN602" s="393"/>
      <c r="AP602" s="284"/>
      <c r="AQ602" s="284"/>
      <c r="AR602" s="284"/>
      <c r="AS602" s="284"/>
      <c r="AT602" s="284"/>
      <c r="AU602" s="284"/>
      <c r="AV602" s="284"/>
      <c r="AW602" s="284"/>
      <c r="AX602" s="284"/>
      <c r="AY602" s="284"/>
      <c r="AZ602" s="284"/>
      <c r="BA602" s="284"/>
      <c r="BB602" s="284"/>
      <c r="BC602" s="284"/>
    </row>
    <row r="603" spans="2:55">
      <c r="E603" s="284"/>
      <c r="G603" s="284"/>
      <c r="J603" s="284"/>
      <c r="K603" s="284"/>
      <c r="P603" s="284"/>
      <c r="R603" s="284"/>
      <c r="S603" s="284"/>
      <c r="T603" s="284"/>
      <c r="U603" s="284"/>
      <c r="V603" s="284"/>
      <c r="X603" s="284"/>
      <c r="Y603" s="284"/>
      <c r="Z603" s="284"/>
      <c r="AA603" s="284"/>
      <c r="AB603" s="392"/>
      <c r="AC603" s="284"/>
      <c r="AE603" s="284"/>
      <c r="AF603" s="284"/>
      <c r="AG603" s="284"/>
      <c r="AI603" s="284"/>
      <c r="AK603" s="284"/>
      <c r="AL603" s="284"/>
      <c r="AN603" s="284"/>
      <c r="AO603" s="284"/>
      <c r="AP603" s="392"/>
      <c r="AQ603" s="392"/>
      <c r="AR603" s="392"/>
      <c r="AS603" s="392"/>
      <c r="AT603" s="392"/>
      <c r="AU603" s="392"/>
      <c r="AV603" s="392"/>
      <c r="AW603" s="392"/>
      <c r="AX603" s="392"/>
      <c r="AY603" s="392"/>
      <c r="AZ603" s="392"/>
      <c r="BA603" s="392"/>
      <c r="BB603" s="392"/>
      <c r="BC603" s="392"/>
    </row>
    <row r="604" spans="2:55">
      <c r="F604" s="284"/>
      <c r="K604" s="392"/>
      <c r="L604" s="284"/>
      <c r="M604" s="284"/>
      <c r="N604" s="392"/>
      <c r="P604" s="392"/>
      <c r="T604" s="284"/>
      <c r="U604" s="284"/>
      <c r="V604" s="284"/>
      <c r="W604" s="392"/>
      <c r="X604" s="284"/>
      <c r="Y604" s="284"/>
      <c r="AA604" s="284"/>
      <c r="AB604" s="284"/>
      <c r="AC604" s="284"/>
      <c r="AD604" s="284"/>
      <c r="AF604" s="284"/>
      <c r="AH604" s="284"/>
      <c r="AJ604" s="284"/>
      <c r="AK604" s="392"/>
      <c r="AL604" s="284"/>
      <c r="AM604" s="284"/>
      <c r="AN604" s="284"/>
      <c r="AO604" s="392"/>
      <c r="AP604" s="284"/>
      <c r="AQ604" s="284"/>
      <c r="AR604" s="284"/>
      <c r="AS604" s="284"/>
      <c r="AT604" s="284"/>
      <c r="AU604" s="284"/>
      <c r="AV604" s="284"/>
      <c r="AW604" s="284"/>
      <c r="AX604" s="284"/>
      <c r="AY604" s="284"/>
      <c r="AZ604" s="284"/>
      <c r="BA604" s="284"/>
      <c r="BB604" s="284"/>
      <c r="BC604" s="284"/>
    </row>
    <row r="605" spans="2:55">
      <c r="G605" s="284"/>
      <c r="J605" s="284"/>
      <c r="K605" s="392"/>
      <c r="M605" s="284"/>
      <c r="N605" s="392"/>
      <c r="P605" s="392"/>
      <c r="Q605" s="284"/>
      <c r="R605" s="284"/>
      <c r="S605" s="284"/>
      <c r="U605" s="284"/>
      <c r="V605" s="284"/>
      <c r="W605" s="284"/>
      <c r="Y605" s="284"/>
      <c r="Z605" s="284"/>
      <c r="AA605" s="284"/>
      <c r="AB605" s="392"/>
      <c r="AE605" s="284"/>
      <c r="AF605" s="284"/>
      <c r="AG605" s="284"/>
      <c r="AH605" s="284"/>
      <c r="AJ605" s="284"/>
      <c r="AK605" s="392"/>
      <c r="AM605" s="284"/>
      <c r="AN605" s="284"/>
      <c r="AO605" s="284"/>
      <c r="AP605" s="284"/>
      <c r="AQ605" s="284"/>
      <c r="AR605" s="284"/>
      <c r="AS605" s="284"/>
      <c r="AT605" s="284"/>
      <c r="AU605" s="284"/>
      <c r="AV605" s="284"/>
      <c r="AW605" s="284"/>
      <c r="AX605" s="284"/>
      <c r="AY605" s="284"/>
      <c r="AZ605" s="284"/>
      <c r="BA605" s="284"/>
      <c r="BB605" s="284"/>
      <c r="BC605" s="284"/>
    </row>
    <row r="606" spans="2:55">
      <c r="B606" s="284"/>
      <c r="G606" s="284"/>
      <c r="M606" s="284"/>
      <c r="N606" s="284"/>
      <c r="O606" s="284"/>
      <c r="R606" s="284"/>
      <c r="T606" s="392"/>
      <c r="U606" s="284"/>
      <c r="V606" s="284"/>
      <c r="W606" s="284"/>
      <c r="Z606" s="284"/>
      <c r="AA606" s="284"/>
      <c r="AC606" s="284"/>
      <c r="AE606" s="284"/>
      <c r="AH606" s="284"/>
      <c r="AI606" s="284"/>
      <c r="AJ606" s="284"/>
      <c r="AK606" s="284"/>
      <c r="AL606" s="284"/>
      <c r="AP606" s="392"/>
      <c r="AQ606" s="392"/>
      <c r="AR606" s="392"/>
      <c r="AS606" s="392"/>
      <c r="AT606" s="392"/>
      <c r="AU606" s="392"/>
      <c r="AV606" s="392"/>
      <c r="AW606" s="392"/>
      <c r="AX606" s="392"/>
      <c r="AY606" s="392"/>
      <c r="AZ606" s="392"/>
      <c r="BA606" s="392"/>
      <c r="BB606" s="392"/>
      <c r="BC606" s="392"/>
    </row>
    <row r="607" spans="2:55">
      <c r="I607" s="284"/>
      <c r="M607" s="284"/>
      <c r="N607" s="284"/>
      <c r="P607" s="284"/>
      <c r="Q607" s="284"/>
      <c r="R607" s="284"/>
      <c r="U607" s="284"/>
      <c r="W607" s="284"/>
      <c r="Y607" s="284"/>
      <c r="Z607" s="284"/>
      <c r="AA607" s="284"/>
      <c r="AB607" s="284"/>
      <c r="AD607" s="284"/>
      <c r="AF607" s="284"/>
      <c r="AG607" s="284"/>
      <c r="AH607" s="284"/>
      <c r="AJ607" s="284"/>
      <c r="AL607" s="392"/>
      <c r="AP607" s="284"/>
      <c r="AQ607" s="284"/>
      <c r="AR607" s="284"/>
      <c r="AS607" s="284"/>
      <c r="AT607" s="284"/>
      <c r="AU607" s="284"/>
      <c r="AV607" s="284"/>
      <c r="AW607" s="284"/>
      <c r="AX607" s="284"/>
      <c r="AY607" s="284"/>
      <c r="AZ607" s="284"/>
      <c r="BA607" s="284"/>
      <c r="BB607" s="284"/>
      <c r="BC607" s="284"/>
    </row>
    <row r="608" spans="2:55">
      <c r="J608" s="284"/>
      <c r="M608" s="284"/>
      <c r="N608" s="284"/>
      <c r="O608" s="284"/>
      <c r="P608" s="284"/>
      <c r="S608" s="284"/>
      <c r="T608" s="284"/>
      <c r="U608" s="284"/>
      <c r="Y608" s="284"/>
      <c r="Z608" s="284"/>
      <c r="AC608" s="284"/>
      <c r="AE608" s="284"/>
      <c r="AF608" s="284"/>
      <c r="AI608" s="284"/>
      <c r="AL608" s="284"/>
      <c r="AM608" s="284"/>
      <c r="AN608" s="284"/>
      <c r="AO608" s="284"/>
      <c r="AP608" s="284"/>
      <c r="AQ608" s="284"/>
      <c r="AR608" s="284"/>
      <c r="AS608" s="284"/>
      <c r="AT608" s="284"/>
      <c r="AU608" s="284"/>
      <c r="AV608" s="284"/>
      <c r="AW608" s="284"/>
      <c r="AX608" s="284"/>
      <c r="AY608" s="284"/>
      <c r="AZ608" s="284"/>
      <c r="BA608" s="284"/>
      <c r="BB608" s="284"/>
      <c r="BC608" s="284"/>
    </row>
    <row r="609" spans="2:55">
      <c r="L609" s="284"/>
      <c r="M609" s="284"/>
      <c r="P609" s="284"/>
      <c r="Q609" s="284"/>
      <c r="S609" s="284"/>
      <c r="T609" s="284"/>
      <c r="U609" s="284"/>
      <c r="V609" s="284"/>
      <c r="X609" s="284"/>
      <c r="Y609" s="284"/>
      <c r="AA609" s="284"/>
      <c r="AC609" s="284"/>
      <c r="AD609" s="284"/>
      <c r="AE609" s="284"/>
      <c r="AG609" s="284"/>
      <c r="AI609" s="284"/>
      <c r="AK609" s="284"/>
      <c r="AM609" s="284"/>
      <c r="AN609" s="284"/>
      <c r="AO609" s="284"/>
      <c r="AP609" s="284"/>
      <c r="AQ609" s="284"/>
      <c r="AR609" s="284"/>
      <c r="AS609" s="284"/>
      <c r="AT609" s="284"/>
      <c r="AU609" s="284"/>
      <c r="AV609" s="284"/>
      <c r="AW609" s="284"/>
      <c r="AX609" s="284"/>
      <c r="AY609" s="284"/>
      <c r="AZ609" s="284"/>
      <c r="BA609" s="284"/>
      <c r="BB609" s="284"/>
      <c r="BC609" s="284"/>
    </row>
    <row r="610" spans="2:55">
      <c r="F610" s="284"/>
      <c r="G610" s="212"/>
      <c r="H610" s="284"/>
      <c r="L610" s="284"/>
      <c r="O610" s="284"/>
      <c r="P610" s="212"/>
      <c r="T610" s="284"/>
      <c r="U610" s="284"/>
      <c r="V610" s="284"/>
      <c r="Z610" s="284"/>
      <c r="AA610" s="284"/>
      <c r="AB610" s="284"/>
      <c r="AC610" s="284"/>
      <c r="AD610" s="284"/>
      <c r="AF610" s="284"/>
      <c r="AG610" s="284"/>
      <c r="AI610" s="284"/>
      <c r="AK610" s="284"/>
      <c r="AL610" s="284"/>
      <c r="AP610" s="284"/>
      <c r="AQ610" s="284"/>
      <c r="AR610" s="284"/>
      <c r="AS610" s="284"/>
      <c r="AT610" s="284"/>
      <c r="AU610" s="284"/>
      <c r="AV610" s="284"/>
      <c r="AW610" s="284"/>
      <c r="AX610" s="284"/>
      <c r="AY610" s="284"/>
      <c r="AZ610" s="284"/>
      <c r="BA610" s="284"/>
      <c r="BB610" s="284"/>
      <c r="BC610" s="284"/>
    </row>
    <row r="611" spans="2:55">
      <c r="H611" s="284"/>
      <c r="I611" s="284"/>
      <c r="K611" s="284"/>
      <c r="L611" s="284"/>
      <c r="M611" s="284"/>
      <c r="P611" s="284"/>
      <c r="Q611" s="284"/>
      <c r="R611" s="284"/>
      <c r="T611" s="284"/>
      <c r="U611" s="284"/>
      <c r="W611" s="284"/>
      <c r="X611" s="284"/>
      <c r="Y611" s="284"/>
      <c r="AD611" s="284"/>
      <c r="AE611" s="284"/>
      <c r="AG611" s="284"/>
      <c r="AM611" s="284"/>
      <c r="AN611" s="284"/>
      <c r="AO611" s="284"/>
      <c r="AP611" s="284"/>
      <c r="AQ611" s="284"/>
      <c r="AR611" s="284"/>
      <c r="AS611" s="284"/>
      <c r="AT611" s="284"/>
      <c r="AU611" s="284"/>
      <c r="AV611" s="284"/>
      <c r="AW611" s="284"/>
      <c r="AX611" s="284"/>
      <c r="AY611" s="284"/>
      <c r="AZ611" s="284"/>
      <c r="BA611" s="284"/>
      <c r="BB611" s="284"/>
      <c r="BC611" s="284"/>
    </row>
    <row r="612" spans="2:55">
      <c r="B612" s="284"/>
      <c r="H612" s="284"/>
      <c r="I612" s="284"/>
      <c r="N612" s="284"/>
      <c r="P612" s="284"/>
      <c r="R612" s="284"/>
      <c r="S612" s="284"/>
      <c r="T612" s="284"/>
      <c r="U612" s="284"/>
      <c r="V612" s="284"/>
      <c r="W612" s="284"/>
      <c r="AA612" s="284"/>
      <c r="AB612" s="284"/>
      <c r="AC612" s="284"/>
      <c r="AD612" s="284"/>
      <c r="AE612" s="284"/>
      <c r="AH612" s="284"/>
      <c r="AI612" s="284"/>
      <c r="AM612" s="284"/>
      <c r="AN612" s="284"/>
      <c r="AO612" s="284"/>
      <c r="AP612" s="284"/>
      <c r="AQ612" s="284"/>
      <c r="AR612" s="284"/>
      <c r="AS612" s="284"/>
      <c r="AT612" s="284"/>
      <c r="AU612" s="284"/>
      <c r="AV612" s="284"/>
      <c r="AW612" s="284"/>
      <c r="AX612" s="284"/>
      <c r="AY612" s="284"/>
      <c r="AZ612" s="284"/>
      <c r="BA612" s="284"/>
      <c r="BB612" s="284"/>
      <c r="BC612" s="284"/>
    </row>
    <row r="613" spans="2:55">
      <c r="L613" s="284"/>
      <c r="R613" s="284"/>
      <c r="S613" s="284"/>
      <c r="T613" s="284"/>
      <c r="U613" s="284"/>
      <c r="W613" s="284"/>
      <c r="X613" s="284"/>
      <c r="Y613" s="284"/>
      <c r="AA613" s="284"/>
      <c r="AB613" s="284"/>
      <c r="AC613" s="284"/>
      <c r="AF613" s="284"/>
      <c r="AG613" s="284"/>
      <c r="AI613" s="284"/>
      <c r="AJ613" s="284"/>
      <c r="AK613" s="212"/>
      <c r="AL613" s="284"/>
      <c r="AM613" s="284"/>
      <c r="AN613" s="284"/>
      <c r="AO613" s="284"/>
      <c r="AP613" s="284"/>
      <c r="AQ613" s="284"/>
      <c r="AR613" s="284"/>
      <c r="AS613" s="284"/>
      <c r="AT613" s="284"/>
      <c r="AU613" s="284"/>
      <c r="AV613" s="284"/>
      <c r="AW613" s="284"/>
      <c r="AX613" s="284"/>
      <c r="AY613" s="284"/>
      <c r="AZ613" s="284"/>
      <c r="BA613" s="284"/>
      <c r="BB613" s="284"/>
      <c r="BC613" s="284"/>
    </row>
    <row r="614" spans="2:55">
      <c r="F614" s="284"/>
      <c r="J614" s="284"/>
      <c r="K614" s="284"/>
      <c r="M614" s="284"/>
      <c r="N614" s="284"/>
      <c r="O614" s="284"/>
      <c r="P614" s="284"/>
      <c r="Q614" s="284"/>
      <c r="S614" s="284"/>
      <c r="T614" s="284"/>
      <c r="U614" s="284"/>
      <c r="V614" s="284"/>
      <c r="AC614" s="284"/>
      <c r="AD614" s="284"/>
      <c r="AG614" s="284"/>
      <c r="AI614" s="284"/>
      <c r="AJ614" s="284"/>
      <c r="AL614" s="284"/>
      <c r="AO614" s="284"/>
      <c r="AR614" s="284"/>
      <c r="AS614" s="284"/>
      <c r="AT614" s="284"/>
      <c r="AU614" s="284"/>
      <c r="AV614" s="284"/>
      <c r="AW614" s="284"/>
      <c r="AX614" s="284"/>
      <c r="AY614" s="284"/>
      <c r="AZ614" s="284"/>
      <c r="BA614" s="284"/>
      <c r="BB614" s="284"/>
      <c r="BC614" s="284"/>
    </row>
    <row r="615" spans="2:55">
      <c r="E615" s="284"/>
      <c r="G615" s="284"/>
      <c r="H615" s="284"/>
      <c r="M615" s="284"/>
      <c r="O615" s="284"/>
      <c r="P615" s="284"/>
      <c r="Q615" s="284"/>
      <c r="R615" s="284"/>
      <c r="T615" s="284"/>
      <c r="U615" s="284"/>
      <c r="X615" s="284"/>
      <c r="Y615" s="284"/>
      <c r="Z615" s="284"/>
      <c r="AB615" s="284"/>
      <c r="AD615" s="284"/>
      <c r="AE615" s="284"/>
      <c r="AF615" s="284"/>
      <c r="AI615" s="284"/>
      <c r="AK615" s="284"/>
      <c r="AL615" s="284"/>
      <c r="AM615" s="284"/>
      <c r="AP615" s="284"/>
      <c r="AQ615" s="284"/>
    </row>
    <row r="616" spans="2:55">
      <c r="E616" s="284"/>
      <c r="F616" s="284"/>
      <c r="G616" s="284"/>
      <c r="H616" s="284"/>
      <c r="I616" s="284"/>
      <c r="J616" s="284"/>
      <c r="K616" s="284"/>
      <c r="M616" s="284"/>
      <c r="N616" s="284"/>
      <c r="P616" s="284"/>
      <c r="R616" s="284"/>
      <c r="V616" s="284"/>
      <c r="X616" s="284"/>
      <c r="Z616" s="284"/>
      <c r="AB616" s="284"/>
      <c r="AD616" s="284"/>
      <c r="AE616" s="284"/>
      <c r="AF616" s="284"/>
      <c r="AG616" s="284"/>
      <c r="AI616" s="284"/>
      <c r="AJ616" s="284"/>
      <c r="AK616" s="284"/>
      <c r="AL616" s="284"/>
      <c r="AM616" s="284"/>
      <c r="AN616" s="284"/>
      <c r="AO616" s="284"/>
      <c r="AP616" s="284"/>
      <c r="AQ616" s="284"/>
      <c r="AR616" s="284"/>
      <c r="AS616" s="284"/>
      <c r="AT616" s="284"/>
      <c r="AU616" s="284"/>
      <c r="AV616" s="284"/>
      <c r="AW616" s="284"/>
      <c r="AX616" s="284"/>
      <c r="AY616" s="284"/>
      <c r="AZ616" s="284"/>
      <c r="BA616" s="284"/>
      <c r="BB616" s="284"/>
      <c r="BC616" s="284"/>
    </row>
    <row r="617" spans="2:55">
      <c r="E617" s="284"/>
      <c r="G617" s="284"/>
      <c r="H617" s="284"/>
      <c r="J617" s="284"/>
      <c r="K617" s="284"/>
      <c r="M617" s="284"/>
      <c r="N617" s="284"/>
      <c r="O617" s="284"/>
      <c r="T617" s="284"/>
      <c r="U617" s="284"/>
      <c r="V617" s="284"/>
      <c r="X617" s="284"/>
      <c r="Y617" s="284"/>
      <c r="Z617" s="284"/>
      <c r="AB617" s="284"/>
      <c r="AC617" s="284"/>
      <c r="AD617" s="284"/>
      <c r="AE617" s="284"/>
      <c r="AG617" s="284"/>
      <c r="AH617" s="284"/>
      <c r="AI617" s="284"/>
      <c r="AL617" s="284"/>
      <c r="AM617" s="284"/>
      <c r="AN617" s="284"/>
      <c r="AO617" s="284"/>
      <c r="AP617" s="284"/>
      <c r="AQ617" s="284"/>
      <c r="AR617" s="284"/>
      <c r="AS617" s="284"/>
      <c r="AT617" s="284"/>
      <c r="AU617" s="284"/>
      <c r="AV617" s="284"/>
      <c r="AW617" s="284"/>
      <c r="AX617" s="284"/>
      <c r="AY617" s="284"/>
      <c r="AZ617" s="284"/>
      <c r="BA617" s="284"/>
      <c r="BB617" s="284"/>
      <c r="BC617" s="284"/>
    </row>
    <row r="618" spans="2:55">
      <c r="E618" s="284"/>
      <c r="G618" s="284"/>
      <c r="J618" s="284"/>
      <c r="K618" s="284"/>
      <c r="M618" s="284"/>
      <c r="S618" s="284"/>
      <c r="T618" s="284"/>
      <c r="W618" s="284"/>
      <c r="X618" s="284"/>
      <c r="Z618" s="284"/>
      <c r="AA618" s="284"/>
      <c r="AB618" s="284"/>
      <c r="AC618" s="284"/>
      <c r="AG618" s="284"/>
      <c r="AJ618" s="284"/>
      <c r="AK618" s="284"/>
      <c r="AM618" s="284"/>
      <c r="AN618" s="284"/>
    </row>
    <row r="619" spans="2:55">
      <c r="K619" s="284"/>
      <c r="M619" s="284"/>
      <c r="N619" s="284"/>
      <c r="O619" s="284"/>
      <c r="P619" s="284"/>
      <c r="T619" s="284"/>
      <c r="U619" s="284"/>
      <c r="Y619" s="284"/>
      <c r="AA619" s="284"/>
      <c r="AD619" s="284"/>
      <c r="AE619" s="284"/>
      <c r="AF619" s="284"/>
      <c r="AH619" s="284"/>
      <c r="AJ619" s="284"/>
      <c r="AL619" s="284"/>
      <c r="AN619" s="284"/>
    </row>
    <row r="620" spans="2:55">
      <c r="F620" s="284"/>
      <c r="P620" s="284"/>
      <c r="R620" s="284"/>
      <c r="T620" s="284"/>
      <c r="U620" s="284"/>
      <c r="V620" s="284"/>
      <c r="W620" s="284"/>
      <c r="X620" s="284"/>
      <c r="Y620" s="284"/>
      <c r="Z620" s="284"/>
      <c r="AA620" s="284"/>
      <c r="AB620" s="284"/>
      <c r="AC620" s="212"/>
      <c r="AD620" s="284"/>
      <c r="AE620" s="284"/>
      <c r="AF620" s="284"/>
      <c r="AG620" s="284"/>
      <c r="AH620" s="284"/>
      <c r="AI620" s="284"/>
      <c r="AK620" s="284"/>
      <c r="AM620" s="284"/>
      <c r="AN620" s="284"/>
      <c r="AO620" s="284"/>
      <c r="AP620" s="284"/>
      <c r="AQ620" s="284"/>
      <c r="AR620" s="284"/>
      <c r="AS620" s="284"/>
      <c r="AT620" s="284"/>
      <c r="AU620" s="284"/>
      <c r="AV620" s="284"/>
      <c r="AW620" s="284"/>
      <c r="AX620" s="284"/>
      <c r="AY620" s="284"/>
      <c r="AZ620" s="284"/>
      <c r="BA620" s="284"/>
      <c r="BB620" s="284"/>
      <c r="BC620" s="284"/>
    </row>
    <row r="621" spans="2:55">
      <c r="L621" s="284"/>
      <c r="P621" s="284"/>
      <c r="R621" s="284"/>
      <c r="V621" s="284"/>
      <c r="W621" s="284"/>
      <c r="X621" s="284"/>
      <c r="Y621" s="284"/>
      <c r="AC621" s="284"/>
      <c r="AE621" s="284"/>
      <c r="AH621" s="284"/>
      <c r="AL621" s="284"/>
      <c r="AQ621" s="284"/>
    </row>
    <row r="622" spans="2:55">
      <c r="B622" s="284"/>
      <c r="G622" s="284"/>
      <c r="I622" s="284"/>
      <c r="J622" s="284"/>
      <c r="N622" s="284"/>
      <c r="R622" s="284"/>
      <c r="U622" s="284"/>
      <c r="V622" s="284"/>
      <c r="W622" s="284"/>
      <c r="Y622" s="284"/>
      <c r="AA622" s="284"/>
      <c r="AB622" s="284"/>
      <c r="AC622" s="284"/>
      <c r="AD622" s="284"/>
      <c r="AE622" s="284"/>
      <c r="AF622" s="284"/>
      <c r="AG622" s="284"/>
      <c r="AH622" s="284"/>
      <c r="AJ622" s="284"/>
      <c r="AL622" s="284"/>
      <c r="AM622" s="284"/>
      <c r="AN622" s="284"/>
      <c r="AO622" s="284"/>
      <c r="AP622" s="284"/>
      <c r="AQ622" s="284"/>
      <c r="AR622" s="284"/>
      <c r="AS622" s="284"/>
      <c r="AT622" s="284"/>
      <c r="AU622" s="284"/>
      <c r="AV622" s="284"/>
      <c r="AW622" s="284"/>
      <c r="AX622" s="284"/>
      <c r="AY622" s="284"/>
      <c r="AZ622" s="284"/>
      <c r="BA622" s="284"/>
      <c r="BB622" s="284"/>
      <c r="BC622" s="284"/>
    </row>
    <row r="623" spans="2:55">
      <c r="J623" s="284"/>
      <c r="N623" s="284"/>
      <c r="P623" s="284"/>
      <c r="Q623" s="284"/>
      <c r="R623" s="284"/>
      <c r="U623" s="284"/>
      <c r="V623" s="284"/>
      <c r="W623" s="284"/>
      <c r="X623" s="284"/>
      <c r="AA623" s="284"/>
      <c r="AB623" s="284"/>
      <c r="AD623" s="284"/>
      <c r="AF623" s="284"/>
      <c r="AG623" s="284"/>
      <c r="AH623" s="284"/>
      <c r="AI623" s="284"/>
      <c r="AJ623" s="284"/>
      <c r="AK623" s="284"/>
      <c r="AO623" s="284"/>
    </row>
    <row r="624" spans="2:55">
      <c r="H624" s="284"/>
      <c r="M624" s="284"/>
      <c r="P624" s="284"/>
      <c r="Q624" s="284"/>
      <c r="R624" s="284"/>
      <c r="U624" s="284"/>
      <c r="W624" s="284"/>
      <c r="X624" s="284"/>
      <c r="Y624" s="284"/>
      <c r="AB624" s="284"/>
      <c r="AC624" s="284"/>
      <c r="AD624" s="284"/>
      <c r="AF624" s="284"/>
      <c r="AG624" s="284"/>
      <c r="AI624" s="284"/>
      <c r="AK624" s="284"/>
      <c r="AL624" s="284"/>
      <c r="AM624" s="284"/>
      <c r="AN624" s="284"/>
      <c r="AO624" s="284"/>
      <c r="AP624" s="284"/>
      <c r="AQ624" s="284"/>
      <c r="AR624" s="284"/>
      <c r="AS624" s="284"/>
      <c r="AT624" s="284"/>
      <c r="AU624" s="284"/>
      <c r="AV624" s="284"/>
      <c r="AW624" s="284"/>
      <c r="AX624" s="284"/>
      <c r="AY624" s="284"/>
      <c r="AZ624" s="284"/>
      <c r="BA624" s="284"/>
      <c r="BB624" s="284"/>
      <c r="BC624" s="284"/>
    </row>
    <row r="625" spans="2:55">
      <c r="D625" s="284"/>
      <c r="F625" s="284"/>
      <c r="I625" s="284"/>
      <c r="L625" s="284"/>
      <c r="P625" s="284"/>
      <c r="Q625" s="284"/>
      <c r="R625" s="284"/>
      <c r="T625" s="284"/>
      <c r="V625" s="284"/>
      <c r="X625" s="284"/>
      <c r="Y625" s="284"/>
      <c r="AB625" s="284"/>
      <c r="AD625" s="284"/>
      <c r="AE625" s="284"/>
      <c r="AF625" s="284"/>
      <c r="AG625" s="284"/>
      <c r="AH625" s="284"/>
      <c r="AI625" s="284"/>
      <c r="AJ625" s="284"/>
      <c r="AP625" s="284"/>
      <c r="AQ625" s="284"/>
      <c r="AR625" s="284"/>
      <c r="AS625" s="284"/>
      <c r="AT625" s="284"/>
      <c r="AU625" s="284"/>
      <c r="AV625" s="284"/>
      <c r="AW625" s="284"/>
      <c r="AX625" s="284"/>
      <c r="AY625" s="284"/>
      <c r="AZ625" s="284"/>
      <c r="BA625" s="284"/>
      <c r="BB625" s="284"/>
      <c r="BC625" s="284"/>
    </row>
    <row r="626" spans="2:55">
      <c r="E626" s="284"/>
      <c r="F626" s="284"/>
      <c r="H626" s="284"/>
      <c r="K626" s="284"/>
      <c r="M626" s="284"/>
      <c r="N626" s="284"/>
      <c r="S626" s="284"/>
      <c r="T626" s="284"/>
      <c r="U626" s="284"/>
      <c r="V626" s="284"/>
      <c r="W626" s="284"/>
      <c r="X626" s="284"/>
      <c r="Y626" s="284"/>
      <c r="AA626" s="284"/>
      <c r="AB626" s="284"/>
      <c r="AD626" s="284"/>
      <c r="AE626" s="284"/>
      <c r="AG626" s="284"/>
      <c r="AH626" s="284"/>
      <c r="AI626" s="284"/>
      <c r="AJ626" s="284"/>
      <c r="AL626" s="284"/>
      <c r="AN626" s="284"/>
      <c r="AO626" s="284"/>
      <c r="AP626" s="284"/>
      <c r="AQ626" s="284"/>
      <c r="AR626" s="284"/>
      <c r="AS626" s="284"/>
      <c r="AT626" s="284"/>
      <c r="AU626" s="284"/>
      <c r="AV626" s="284"/>
      <c r="AW626" s="284"/>
      <c r="AX626" s="284"/>
      <c r="AY626" s="284"/>
      <c r="AZ626" s="284"/>
      <c r="BA626" s="284"/>
      <c r="BB626" s="284"/>
      <c r="BC626" s="284"/>
    </row>
    <row r="627" spans="2:55">
      <c r="F627" s="284"/>
      <c r="L627" s="284"/>
      <c r="M627" s="284"/>
      <c r="N627" s="284"/>
      <c r="Q627" s="284"/>
      <c r="S627" s="284"/>
      <c r="T627" s="284"/>
      <c r="U627" s="284"/>
      <c r="V627" s="284"/>
      <c r="Y627" s="284"/>
      <c r="Z627" s="284"/>
      <c r="AA627" s="284"/>
      <c r="AB627" s="284"/>
      <c r="AC627" s="284"/>
      <c r="AD627" s="284"/>
      <c r="AF627" s="284"/>
      <c r="AG627" s="284"/>
      <c r="AH627" s="284"/>
      <c r="AI627" s="284"/>
      <c r="AJ627" s="284"/>
      <c r="AL627" s="284"/>
      <c r="AM627" s="284"/>
      <c r="AN627" s="284"/>
      <c r="AO627" s="284"/>
      <c r="AP627" s="284"/>
      <c r="AQ627" s="284"/>
      <c r="AR627" s="284"/>
      <c r="AS627" s="284"/>
      <c r="AT627" s="284"/>
      <c r="AU627" s="284"/>
      <c r="AV627" s="284"/>
      <c r="AW627" s="284"/>
      <c r="AX627" s="284"/>
      <c r="AY627" s="284"/>
      <c r="AZ627" s="284"/>
      <c r="BA627" s="284"/>
      <c r="BB627" s="284"/>
      <c r="BC627" s="284"/>
    </row>
    <row r="628" spans="2:55">
      <c r="C628" s="284"/>
      <c r="G628" s="284"/>
      <c r="L628" s="284"/>
      <c r="N628" s="284"/>
      <c r="P628" s="284"/>
      <c r="Q628" s="284"/>
      <c r="R628" s="284"/>
      <c r="S628" s="284"/>
      <c r="U628" s="284"/>
      <c r="W628" s="284"/>
      <c r="Y628" s="284"/>
      <c r="Z628" s="284"/>
      <c r="AB628" s="284"/>
      <c r="AC628" s="284"/>
      <c r="AE628" s="284"/>
      <c r="AG628" s="284"/>
      <c r="AH628" s="284"/>
      <c r="AJ628" s="284"/>
      <c r="AL628" s="284"/>
      <c r="AM628" s="284"/>
      <c r="AO628" s="284"/>
      <c r="AQ628" s="284"/>
      <c r="AU628" s="284"/>
      <c r="AV628" s="284"/>
      <c r="AW628" s="284"/>
      <c r="AX628" s="284"/>
      <c r="AY628" s="284"/>
      <c r="AZ628" s="284"/>
      <c r="BA628" s="284"/>
      <c r="BB628" s="284"/>
      <c r="BC628" s="284"/>
    </row>
    <row r="629" spans="2:55">
      <c r="F629" s="284"/>
      <c r="K629" s="284"/>
      <c r="L629" s="284"/>
      <c r="N629" s="284"/>
      <c r="O629" s="284"/>
      <c r="P629" s="284"/>
      <c r="Q629" s="284"/>
      <c r="R629" s="284"/>
      <c r="T629" s="284"/>
      <c r="U629" s="284"/>
      <c r="X629" s="284"/>
      <c r="AB629" s="284"/>
      <c r="AD629" s="284"/>
      <c r="AG629" s="284"/>
      <c r="AH629" s="284"/>
      <c r="AI629" s="284"/>
      <c r="AK629" s="284"/>
      <c r="AL629" s="284"/>
      <c r="AM629" s="284"/>
      <c r="AO629" s="284"/>
      <c r="AP629" s="284"/>
    </row>
    <row r="630" spans="2:55">
      <c r="G630" s="284"/>
      <c r="L630" s="284"/>
      <c r="M630" s="284"/>
      <c r="O630" s="284"/>
      <c r="P630" s="284"/>
      <c r="T630" s="284"/>
      <c r="U630" s="284"/>
      <c r="W630" s="284"/>
      <c r="X630" s="284"/>
      <c r="Y630" s="284"/>
      <c r="Z630" s="284"/>
      <c r="AA630" s="284"/>
      <c r="AC630" s="284"/>
      <c r="AD630" s="284"/>
      <c r="AE630" s="284"/>
      <c r="AG630" s="284"/>
      <c r="AH630" s="284"/>
      <c r="AI630" s="284"/>
      <c r="AJ630" s="284"/>
      <c r="AK630" s="284"/>
      <c r="AL630" s="284"/>
      <c r="AM630" s="284"/>
      <c r="AR630" s="212"/>
      <c r="AS630" s="212"/>
      <c r="AT630" s="212"/>
      <c r="AU630" s="212"/>
      <c r="AV630" s="212"/>
      <c r="AW630" s="212"/>
      <c r="AX630" s="212"/>
      <c r="AY630" s="212"/>
      <c r="AZ630" s="212"/>
      <c r="BA630" s="212"/>
      <c r="BB630" s="212"/>
      <c r="BC630" s="212"/>
    </row>
    <row r="631" spans="2:55">
      <c r="F631" s="212"/>
      <c r="G631" s="284"/>
      <c r="H631" s="284"/>
      <c r="I631" s="284"/>
      <c r="J631" s="284"/>
      <c r="N631" s="284"/>
      <c r="Q631" s="284"/>
      <c r="T631" s="284"/>
      <c r="V631" s="284"/>
      <c r="W631" s="284"/>
      <c r="X631" s="284"/>
      <c r="Y631" s="284"/>
      <c r="Z631" s="284"/>
      <c r="AC631" s="284"/>
      <c r="AD631" s="284"/>
      <c r="AE631" s="284"/>
      <c r="AG631" s="284"/>
      <c r="AH631" s="284"/>
      <c r="AI631" s="284"/>
      <c r="AK631" s="284"/>
      <c r="AO631" s="284"/>
      <c r="AR631" s="284"/>
      <c r="AS631" s="284"/>
    </row>
    <row r="632" spans="2:55">
      <c r="C632" s="284"/>
      <c r="P632" s="284"/>
      <c r="Q632" s="284"/>
      <c r="U632" s="284"/>
      <c r="Y632" s="284"/>
      <c r="Z632" s="284"/>
      <c r="AA632" s="284"/>
      <c r="AB632" s="284"/>
      <c r="AC632" s="284"/>
      <c r="AD632" s="284"/>
      <c r="AG632" s="284"/>
      <c r="AH632" s="284"/>
      <c r="AI632" s="284"/>
      <c r="AK632" s="284"/>
      <c r="AL632" s="284"/>
      <c r="AN632" s="284"/>
      <c r="AO632" s="284"/>
      <c r="AP632" s="284"/>
      <c r="AQ632" s="284"/>
      <c r="AR632" s="284"/>
      <c r="AS632" s="284"/>
      <c r="AT632" s="284"/>
      <c r="AU632" s="284"/>
      <c r="AV632" s="284"/>
      <c r="AW632" s="284"/>
      <c r="AX632" s="284"/>
      <c r="AY632" s="284"/>
      <c r="AZ632" s="284"/>
      <c r="BA632" s="284"/>
      <c r="BB632" s="284"/>
      <c r="BC632" s="284"/>
    </row>
    <row r="633" spans="2:55">
      <c r="G633" s="284"/>
      <c r="I633" s="284"/>
      <c r="L633" s="284"/>
      <c r="N633" s="284"/>
      <c r="P633" s="284"/>
      <c r="S633" s="284"/>
      <c r="W633" s="284"/>
      <c r="X633" s="284"/>
      <c r="Y633" s="284"/>
      <c r="Z633" s="284"/>
      <c r="AB633" s="284"/>
      <c r="AD633" s="284"/>
      <c r="AE633" s="284"/>
      <c r="AF633" s="284"/>
      <c r="AH633" s="284"/>
      <c r="AI633" s="284"/>
      <c r="AK633" s="284"/>
      <c r="AL633" s="284"/>
      <c r="AM633" s="284"/>
      <c r="AN633" s="284"/>
      <c r="AO633" s="284"/>
      <c r="AP633" s="284"/>
      <c r="AQ633" s="284"/>
      <c r="AR633" s="284"/>
      <c r="AS633" s="284"/>
      <c r="AT633" s="284"/>
      <c r="AU633" s="284"/>
      <c r="AV633" s="284"/>
      <c r="AW633" s="284"/>
      <c r="AX633" s="284"/>
      <c r="AY633" s="284"/>
      <c r="AZ633" s="284"/>
      <c r="BA633" s="284"/>
      <c r="BB633" s="284"/>
      <c r="BC633" s="284"/>
    </row>
    <row r="634" spans="2:55">
      <c r="E634" s="284"/>
      <c r="G634" s="284"/>
      <c r="L634" s="284"/>
      <c r="Q634" s="284"/>
      <c r="R634" s="284"/>
      <c r="S634" s="284"/>
      <c r="T634" s="284"/>
      <c r="V634" s="284"/>
      <c r="W634" s="284"/>
      <c r="Y634" s="284"/>
      <c r="Z634" s="284"/>
      <c r="AA634" s="284"/>
      <c r="AB634" s="284"/>
      <c r="AC634" s="284"/>
      <c r="AD634" s="284"/>
      <c r="AG634" s="284"/>
      <c r="AH634" s="284"/>
      <c r="AI634" s="284"/>
      <c r="AK634" s="284"/>
      <c r="AM634" s="284"/>
      <c r="AN634" s="284"/>
      <c r="AO634" s="284"/>
      <c r="AP634" s="284"/>
      <c r="AQ634" s="284"/>
      <c r="AR634" s="284"/>
      <c r="AS634" s="284"/>
      <c r="AT634" s="284"/>
      <c r="AU634" s="284"/>
      <c r="AV634" s="284"/>
      <c r="AW634" s="284"/>
      <c r="AX634" s="284"/>
      <c r="AY634" s="284"/>
      <c r="AZ634" s="284"/>
      <c r="BA634" s="284"/>
      <c r="BB634" s="284"/>
      <c r="BC634" s="284"/>
    </row>
    <row r="635" spans="2:55">
      <c r="E635" s="284"/>
      <c r="F635" s="284"/>
      <c r="G635" s="284"/>
      <c r="H635" s="284"/>
      <c r="I635" s="284"/>
      <c r="K635" s="284"/>
      <c r="N635" s="284"/>
      <c r="O635" s="284"/>
      <c r="P635" s="284"/>
      <c r="S635" s="284"/>
      <c r="T635" s="284"/>
      <c r="U635" s="284"/>
      <c r="V635" s="284"/>
      <c r="W635" s="284"/>
      <c r="Y635" s="284"/>
      <c r="Z635" s="284"/>
      <c r="AA635" s="284"/>
      <c r="AB635" s="284"/>
      <c r="AC635" s="284"/>
      <c r="AD635" s="284"/>
      <c r="AF635" s="284"/>
      <c r="AH635" s="284"/>
      <c r="AI635" s="284"/>
      <c r="AJ635" s="284"/>
      <c r="AK635" s="284"/>
      <c r="AL635" s="284"/>
      <c r="AM635" s="284"/>
      <c r="AN635" s="284"/>
      <c r="AO635" s="284"/>
      <c r="AP635" s="284"/>
      <c r="AQ635" s="284"/>
      <c r="AR635" s="284"/>
      <c r="AS635" s="284"/>
      <c r="AT635" s="284"/>
      <c r="AU635" s="284"/>
      <c r="AV635" s="284"/>
      <c r="AW635" s="284"/>
      <c r="AX635" s="284"/>
      <c r="AY635" s="284"/>
      <c r="AZ635" s="284"/>
      <c r="BA635" s="284"/>
      <c r="BB635" s="284"/>
      <c r="BC635" s="284"/>
    </row>
    <row r="636" spans="2:55">
      <c r="B636" s="284"/>
      <c r="D636" s="284"/>
      <c r="G636" s="284"/>
      <c r="H636" s="284"/>
      <c r="M636" s="284"/>
      <c r="O636" s="284"/>
      <c r="Q636" s="284"/>
      <c r="R636" s="284"/>
      <c r="S636" s="284"/>
      <c r="U636" s="284"/>
      <c r="V636" s="284"/>
      <c r="AB636" s="284"/>
      <c r="AF636" s="284"/>
      <c r="AI636" s="284"/>
      <c r="AK636" s="284"/>
      <c r="AL636" s="284"/>
      <c r="AM636" s="284"/>
      <c r="AO636" s="284"/>
    </row>
    <row r="637" spans="2:55">
      <c r="D637" s="284"/>
      <c r="H637" s="284"/>
      <c r="L637" s="284"/>
      <c r="M637" s="284"/>
      <c r="P637" s="284"/>
      <c r="Q637" s="284"/>
      <c r="T637" s="284"/>
      <c r="U637" s="284"/>
      <c r="W637" s="284"/>
      <c r="X637" s="284"/>
      <c r="Z637" s="284"/>
      <c r="AC637" s="284"/>
      <c r="AD637" s="284"/>
      <c r="AE637" s="284"/>
      <c r="AG637" s="284"/>
      <c r="AI637" s="284"/>
      <c r="AK637" s="284"/>
      <c r="AL637" s="284"/>
      <c r="AO637" s="284"/>
      <c r="AP637" s="284"/>
      <c r="AQ637" s="284"/>
    </row>
    <row r="638" spans="2:55">
      <c r="N638" s="284"/>
      <c r="P638" s="284"/>
      <c r="Q638" s="284"/>
      <c r="R638" s="284"/>
      <c r="T638" s="284"/>
      <c r="V638" s="284"/>
      <c r="X638" s="284"/>
      <c r="Y638" s="284"/>
      <c r="AB638" s="284"/>
      <c r="AC638" s="284"/>
      <c r="AF638" s="284"/>
      <c r="AH638" s="284"/>
      <c r="AK638" s="284"/>
      <c r="AM638" s="284"/>
      <c r="AN638" s="284"/>
      <c r="AO638" s="284"/>
      <c r="AP638" s="284"/>
      <c r="AQ638" s="284"/>
      <c r="AR638" s="284"/>
      <c r="AS638" s="284"/>
      <c r="AT638" s="284"/>
      <c r="AU638" s="284"/>
      <c r="AV638" s="284"/>
      <c r="AW638" s="284"/>
      <c r="AX638" s="284"/>
      <c r="AY638" s="284"/>
      <c r="AZ638" s="284"/>
      <c r="BA638" s="284"/>
      <c r="BB638" s="284"/>
      <c r="BC638" s="284"/>
    </row>
    <row r="639" spans="2:55">
      <c r="C639" s="284"/>
      <c r="E639" s="284"/>
      <c r="F639" s="284"/>
      <c r="G639" s="284"/>
      <c r="H639" s="284"/>
      <c r="I639" s="284"/>
      <c r="M639" s="284"/>
      <c r="P639" s="284"/>
      <c r="R639" s="284"/>
      <c r="S639" s="284"/>
      <c r="T639" s="284"/>
      <c r="U639" s="284"/>
      <c r="V639" s="284"/>
      <c r="Y639" s="284"/>
      <c r="AA639" s="284"/>
      <c r="AC639" s="284"/>
      <c r="AD639" s="284"/>
      <c r="AF639" s="284"/>
      <c r="AG639" s="284"/>
      <c r="AI639" s="284"/>
      <c r="AJ639" s="284"/>
      <c r="AK639" s="284"/>
      <c r="AL639" s="284"/>
      <c r="AM639" s="284"/>
      <c r="AN639" s="284"/>
      <c r="AO639" s="284"/>
      <c r="AP639" s="284"/>
      <c r="AQ639" s="284"/>
      <c r="AR639" s="284"/>
      <c r="AS639" s="284"/>
      <c r="AT639" s="284"/>
      <c r="AU639" s="284"/>
      <c r="AV639" s="284"/>
      <c r="AW639" s="284"/>
      <c r="AX639" s="284"/>
      <c r="AY639" s="284"/>
      <c r="AZ639" s="284"/>
      <c r="BA639" s="284"/>
      <c r="BB639" s="284"/>
      <c r="BC639" s="284"/>
    </row>
    <row r="640" spans="2:55">
      <c r="J640" s="284"/>
      <c r="L640" s="284"/>
      <c r="O640" s="284"/>
      <c r="P640" s="284"/>
      <c r="Q640" s="284"/>
      <c r="T640" s="284"/>
      <c r="U640" s="284"/>
      <c r="W640" s="284"/>
      <c r="Y640" s="284"/>
      <c r="Z640" s="284"/>
      <c r="AA640" s="284"/>
      <c r="AD640" s="284"/>
      <c r="AE640" s="284"/>
      <c r="AG640" s="284"/>
      <c r="AI640" s="284"/>
      <c r="AL640" s="284"/>
      <c r="AN640" s="284"/>
    </row>
    <row r="641" spans="3:55">
      <c r="F641" s="284"/>
      <c r="H641" s="284"/>
      <c r="K641" s="284"/>
      <c r="L641" s="284"/>
      <c r="M641" s="284"/>
      <c r="P641" s="284"/>
      <c r="R641" s="284"/>
      <c r="S641" s="284"/>
      <c r="V641" s="284"/>
      <c r="W641" s="284"/>
      <c r="Z641" s="284"/>
      <c r="AA641" s="284"/>
      <c r="AB641" s="284"/>
      <c r="AC641" s="284"/>
      <c r="AD641" s="284"/>
      <c r="AE641" s="284"/>
      <c r="AF641" s="284"/>
      <c r="AG641" s="284"/>
      <c r="AH641" s="284"/>
      <c r="AL641" s="284"/>
      <c r="AN641" s="284"/>
      <c r="AO641" s="284"/>
      <c r="AP641" s="284"/>
      <c r="AQ641" s="284"/>
      <c r="AR641" s="284"/>
      <c r="AS641" s="284"/>
      <c r="AT641" s="284"/>
      <c r="AU641" s="284"/>
      <c r="AV641" s="284"/>
      <c r="AW641" s="284"/>
      <c r="AX641" s="284"/>
      <c r="AY641" s="284"/>
      <c r="AZ641" s="284"/>
      <c r="BA641" s="284"/>
      <c r="BB641" s="284"/>
      <c r="BC641" s="284"/>
    </row>
    <row r="642" spans="3:55">
      <c r="F642" s="284"/>
      <c r="I642" s="284"/>
      <c r="K642" s="284"/>
      <c r="L642" s="284"/>
      <c r="N642" s="284"/>
      <c r="Q642" s="284"/>
      <c r="S642" s="284"/>
      <c r="T642" s="284"/>
      <c r="W642" s="284"/>
      <c r="X642" s="284"/>
      <c r="Y642" s="284"/>
      <c r="AH642" s="284"/>
      <c r="AI642" s="284"/>
      <c r="AK642" s="284"/>
    </row>
    <row r="643" spans="3:55">
      <c r="F643" s="284"/>
      <c r="H643" s="284"/>
      <c r="I643" s="284"/>
      <c r="K643" s="284"/>
      <c r="M643" s="284"/>
      <c r="P643" s="284"/>
      <c r="S643" s="284"/>
      <c r="V643" s="284"/>
      <c r="Y643" s="284"/>
      <c r="Z643" s="284"/>
      <c r="AA643" s="284"/>
      <c r="AB643" s="284"/>
      <c r="AC643" s="284"/>
      <c r="AE643" s="284"/>
      <c r="AI643" s="284"/>
      <c r="AJ643" s="284"/>
      <c r="AK643" s="284"/>
      <c r="AM643" s="284"/>
      <c r="AQ643" s="284"/>
    </row>
    <row r="644" spans="3:55">
      <c r="G644" s="284"/>
      <c r="H644" s="212"/>
      <c r="K644" s="284"/>
      <c r="M644" s="284"/>
      <c r="N644" s="284"/>
      <c r="O644" s="284"/>
      <c r="R644" s="284"/>
      <c r="X644" s="284"/>
      <c r="Y644" s="284"/>
      <c r="Z644" s="284"/>
      <c r="AA644" s="284"/>
      <c r="AB644" s="284"/>
      <c r="AD644" s="284"/>
      <c r="AE644" s="284"/>
      <c r="AH644" s="284"/>
      <c r="AI644" s="284"/>
      <c r="AJ644" s="284"/>
      <c r="AK644" s="284"/>
      <c r="AM644" s="284"/>
      <c r="AQ644" s="284"/>
    </row>
    <row r="645" spans="3:55">
      <c r="I645" s="284"/>
      <c r="K645" s="212"/>
      <c r="L645" s="284"/>
      <c r="M645" s="284"/>
      <c r="Q645" s="284"/>
      <c r="R645" s="284"/>
      <c r="W645" s="284"/>
      <c r="Y645" s="284"/>
      <c r="AC645" s="284"/>
      <c r="AD645" s="284"/>
      <c r="AE645" s="284"/>
      <c r="AF645" s="284"/>
      <c r="AG645" s="284"/>
      <c r="AH645" s="284"/>
      <c r="AI645" s="284"/>
      <c r="AJ645" s="284"/>
      <c r="AL645" s="284"/>
      <c r="AN645" s="284"/>
    </row>
    <row r="646" spans="3:55">
      <c r="L646" s="284"/>
      <c r="M646" s="284"/>
      <c r="P646" s="284"/>
      <c r="Q646" s="284"/>
      <c r="R646" s="284"/>
      <c r="U646" s="284"/>
      <c r="W646" s="284"/>
      <c r="X646" s="284"/>
      <c r="Y646" s="284"/>
      <c r="Z646" s="284"/>
      <c r="AA646" s="284"/>
      <c r="AB646" s="284"/>
      <c r="AE646" s="284"/>
      <c r="AH646" s="284"/>
      <c r="AJ646" s="284"/>
      <c r="AL646" s="284"/>
      <c r="AM646" s="284"/>
      <c r="AN646" s="284"/>
      <c r="AO646" s="284"/>
      <c r="AP646" s="284"/>
      <c r="AQ646" s="284"/>
      <c r="AR646" s="284"/>
      <c r="AS646" s="284"/>
      <c r="AT646" s="284"/>
      <c r="AU646" s="284"/>
      <c r="AV646" s="284"/>
      <c r="AW646" s="284"/>
      <c r="AX646" s="284"/>
      <c r="AY646" s="284"/>
      <c r="AZ646" s="284"/>
      <c r="BA646" s="284"/>
      <c r="BB646" s="284"/>
      <c r="BC646" s="284"/>
    </row>
    <row r="647" spans="3:55">
      <c r="C647" s="284"/>
      <c r="F647" s="284"/>
      <c r="J647" s="284"/>
      <c r="K647" s="284"/>
      <c r="N647" s="284"/>
      <c r="P647" s="284"/>
      <c r="S647" s="284"/>
      <c r="T647" s="284"/>
      <c r="V647" s="284"/>
      <c r="Y647" s="284"/>
      <c r="Z647" s="284"/>
      <c r="AB647" s="284"/>
      <c r="AD647" s="284"/>
      <c r="AG647" s="284"/>
      <c r="AI647" s="284"/>
      <c r="AJ647" s="284"/>
      <c r="AK647" s="284"/>
      <c r="AM647" s="284"/>
      <c r="AN647" s="284"/>
      <c r="AO647" s="284"/>
      <c r="AP647" s="284"/>
      <c r="AQ647" s="284"/>
      <c r="AR647" s="284"/>
      <c r="AS647" s="284"/>
      <c r="AT647" s="284"/>
      <c r="AU647" s="284"/>
      <c r="AV647" s="284"/>
      <c r="AW647" s="284"/>
      <c r="AX647" s="284"/>
      <c r="AY647" s="284"/>
      <c r="AZ647" s="284"/>
      <c r="BA647" s="284"/>
      <c r="BB647" s="284"/>
      <c r="BC647" s="284"/>
    </row>
    <row r="648" spans="3:55">
      <c r="J648" s="284"/>
      <c r="K648" s="284"/>
      <c r="M648" s="284"/>
      <c r="P648" s="284"/>
      <c r="R648" s="284"/>
      <c r="T648" s="284"/>
      <c r="U648" s="284"/>
      <c r="V648" s="284"/>
      <c r="W648" s="284"/>
      <c r="Z648" s="284"/>
      <c r="AA648" s="284"/>
      <c r="AB648" s="284"/>
      <c r="AD648" s="284"/>
      <c r="AE648" s="284"/>
      <c r="AF648" s="284"/>
      <c r="AG648" s="284"/>
      <c r="AH648" s="284"/>
      <c r="AJ648" s="284"/>
      <c r="AL648" s="284"/>
      <c r="AM648" s="284"/>
      <c r="AP648" s="284"/>
      <c r="AQ648" s="284"/>
    </row>
    <row r="649" spans="3:55">
      <c r="E649" s="284"/>
      <c r="F649" s="284"/>
      <c r="G649" s="284"/>
      <c r="H649" s="284"/>
      <c r="J649" s="284"/>
      <c r="K649" s="284"/>
      <c r="L649" s="284"/>
      <c r="N649" s="284"/>
      <c r="O649" s="284"/>
      <c r="R649" s="284"/>
      <c r="T649" s="284"/>
      <c r="U649" s="284"/>
      <c r="V649" s="284"/>
      <c r="W649" s="284"/>
      <c r="Y649" s="284"/>
      <c r="Z649" s="284"/>
      <c r="AA649" s="284"/>
      <c r="AB649" s="284"/>
      <c r="AC649" s="284"/>
      <c r="AD649" s="284"/>
      <c r="AE649" s="284"/>
      <c r="AG649" s="284"/>
      <c r="AH649" s="284"/>
      <c r="AJ649" s="284"/>
      <c r="AL649" s="284"/>
      <c r="AP649" s="284"/>
    </row>
    <row r="650" spans="3:55">
      <c r="E650" s="284"/>
      <c r="K650" s="284"/>
      <c r="M650" s="284"/>
      <c r="N650" s="284"/>
      <c r="R650" s="284"/>
      <c r="U650" s="284"/>
      <c r="V650" s="284"/>
      <c r="X650" s="284"/>
      <c r="Z650" s="284"/>
      <c r="AA650" s="284"/>
      <c r="AB650" s="284"/>
      <c r="AC650" s="284"/>
      <c r="AD650" s="284"/>
      <c r="AE650" s="284"/>
      <c r="AG650" s="284"/>
      <c r="AH650" s="284"/>
      <c r="AJ650" s="284"/>
      <c r="AO650" s="284"/>
    </row>
    <row r="651" spans="3:55">
      <c r="D651" s="284"/>
      <c r="H651" s="284"/>
      <c r="I651" s="284"/>
      <c r="J651" s="284"/>
      <c r="N651" s="212"/>
      <c r="P651" s="284"/>
      <c r="T651" s="284"/>
      <c r="U651" s="284"/>
      <c r="W651" s="284"/>
      <c r="Y651" s="284"/>
      <c r="Z651" s="284"/>
      <c r="AA651" s="284"/>
      <c r="AB651" s="284"/>
      <c r="AF651" s="284"/>
      <c r="AH651" s="284"/>
      <c r="AI651" s="284"/>
      <c r="AK651" s="284"/>
      <c r="AM651" s="284"/>
      <c r="AN651" s="284"/>
      <c r="AO651" s="284"/>
      <c r="AP651" s="284"/>
      <c r="AQ651" s="284"/>
      <c r="AR651" s="284"/>
      <c r="AS651" s="284"/>
      <c r="AT651" s="284"/>
      <c r="AU651" s="284"/>
      <c r="AV651" s="284"/>
      <c r="AW651" s="284"/>
      <c r="AX651" s="284"/>
      <c r="AY651" s="284"/>
      <c r="AZ651" s="284"/>
      <c r="BA651" s="284"/>
      <c r="BB651" s="284"/>
      <c r="BC651" s="284"/>
    </row>
    <row r="652" spans="3:55">
      <c r="G652" s="284"/>
      <c r="J652" s="284"/>
      <c r="K652" s="284"/>
      <c r="N652" s="284"/>
      <c r="P652" s="284"/>
      <c r="T652" s="284"/>
      <c r="Y652" s="284"/>
      <c r="Z652" s="284"/>
      <c r="AD652" s="284"/>
      <c r="AE652" s="284"/>
      <c r="AF652" s="284"/>
      <c r="AG652" s="284"/>
      <c r="AH652" s="284"/>
      <c r="AK652" s="284"/>
      <c r="AL652" s="284"/>
      <c r="AM652" s="284"/>
      <c r="AN652" s="284"/>
      <c r="AO652" s="284"/>
      <c r="AP652" s="284"/>
      <c r="AQ652" s="284"/>
      <c r="AR652" s="284"/>
      <c r="AS652" s="284"/>
      <c r="AT652" s="284"/>
      <c r="AU652" s="284"/>
      <c r="AV652" s="284"/>
      <c r="AW652" s="284"/>
      <c r="AX652" s="284"/>
      <c r="AY652" s="284"/>
      <c r="AZ652" s="284"/>
      <c r="BA652" s="284"/>
      <c r="BB652" s="284"/>
      <c r="BC652" s="284"/>
    </row>
    <row r="653" spans="3:55">
      <c r="F653" s="284"/>
      <c r="K653" s="284"/>
      <c r="L653" s="284"/>
      <c r="M653" s="284"/>
      <c r="N653" s="284"/>
      <c r="O653" s="284"/>
      <c r="P653" s="284"/>
      <c r="Q653" s="284"/>
      <c r="S653" s="284"/>
      <c r="T653" s="284"/>
      <c r="V653" s="284"/>
      <c r="Y653" s="284"/>
      <c r="AA653" s="284"/>
      <c r="AC653" s="284"/>
      <c r="AD653" s="284"/>
      <c r="AE653" s="284"/>
      <c r="AF653" s="284"/>
      <c r="AH653" s="284"/>
      <c r="AM653" s="284"/>
      <c r="AN653" s="284"/>
      <c r="AO653" s="284"/>
      <c r="AP653" s="284"/>
      <c r="AQ653" s="284"/>
      <c r="AR653" s="284"/>
      <c r="AS653" s="284"/>
      <c r="AT653" s="284"/>
      <c r="AU653" s="284"/>
      <c r="AV653" s="284"/>
      <c r="AW653" s="284"/>
      <c r="AX653" s="284"/>
      <c r="AY653" s="284"/>
      <c r="AZ653" s="284"/>
      <c r="BA653" s="284"/>
      <c r="BB653" s="284"/>
      <c r="BC653" s="284"/>
    </row>
    <row r="654" spans="3:55">
      <c r="F654" s="284"/>
      <c r="G654" s="284"/>
      <c r="H654" s="284"/>
      <c r="N654" s="284"/>
      <c r="O654" s="284"/>
      <c r="Q654" s="284"/>
      <c r="R654" s="284"/>
      <c r="T654" s="284"/>
      <c r="U654" s="284"/>
      <c r="W654" s="284"/>
      <c r="X654" s="284"/>
      <c r="Z654" s="284"/>
      <c r="AB654" s="284"/>
      <c r="AC654" s="284"/>
      <c r="AD654" s="284"/>
      <c r="AF654" s="284"/>
      <c r="AG654" s="284"/>
      <c r="AH654" s="284"/>
      <c r="AJ654" s="284"/>
      <c r="AN654" s="284"/>
      <c r="AQ654" s="284"/>
      <c r="AR654" s="284"/>
      <c r="AS654" s="284"/>
    </row>
    <row r="655" spans="3:55">
      <c r="D655" s="284"/>
      <c r="J655" s="284"/>
      <c r="L655" s="284"/>
      <c r="N655" s="284"/>
      <c r="Q655" s="284"/>
      <c r="S655" s="284"/>
      <c r="U655" s="284"/>
      <c r="W655" s="284"/>
      <c r="Y655" s="284"/>
      <c r="AA655" s="284"/>
      <c r="AB655" s="284"/>
      <c r="AD655" s="284"/>
      <c r="AE655" s="284"/>
      <c r="AF655" s="284"/>
      <c r="AH655" s="284"/>
      <c r="AM655" s="284"/>
      <c r="AN655" s="284"/>
      <c r="AO655" s="284"/>
      <c r="AP655" s="284"/>
      <c r="AQ655" s="284"/>
      <c r="AR655" s="284"/>
      <c r="AS655" s="284"/>
      <c r="AT655" s="284"/>
      <c r="AU655" s="284"/>
      <c r="AV655" s="284"/>
      <c r="AW655" s="284"/>
      <c r="AX655" s="284"/>
      <c r="AY655" s="284"/>
      <c r="AZ655" s="284"/>
      <c r="BA655" s="284"/>
      <c r="BB655" s="284"/>
      <c r="BC655" s="284"/>
    </row>
    <row r="656" spans="3:55">
      <c r="D656" s="284"/>
      <c r="G656" s="284"/>
      <c r="P656" s="284"/>
      <c r="R656" s="284"/>
      <c r="S656" s="284"/>
      <c r="T656" s="284"/>
      <c r="U656" s="284"/>
      <c r="V656" s="284"/>
      <c r="W656" s="284"/>
      <c r="X656" s="284"/>
      <c r="Y656" s="284"/>
      <c r="Z656" s="284"/>
      <c r="AC656" s="284"/>
      <c r="AD656" s="284"/>
      <c r="AF656" s="284"/>
      <c r="AH656" s="284"/>
      <c r="AJ656" s="284"/>
      <c r="AK656" s="284"/>
      <c r="AL656" s="284"/>
      <c r="AM656" s="284"/>
      <c r="AN656" s="284"/>
      <c r="AO656" s="284"/>
      <c r="AP656" s="284"/>
      <c r="AQ656" s="284"/>
      <c r="AR656" s="284"/>
      <c r="AS656" s="284"/>
      <c r="AT656" s="284"/>
      <c r="AU656" s="284"/>
      <c r="AV656" s="284"/>
      <c r="AW656" s="284"/>
      <c r="AX656" s="284"/>
      <c r="AY656" s="284"/>
      <c r="AZ656" s="284"/>
      <c r="BA656" s="284"/>
      <c r="BB656" s="284"/>
      <c r="BC656" s="284"/>
    </row>
    <row r="657" spans="2:55">
      <c r="E657" s="284"/>
      <c r="G657" s="284"/>
      <c r="J657" s="284"/>
      <c r="O657" s="284"/>
      <c r="T657" s="284"/>
      <c r="U657" s="284"/>
      <c r="V657" s="284"/>
      <c r="X657" s="284"/>
      <c r="Y657" s="284"/>
      <c r="Z657" s="284"/>
      <c r="AB657" s="284"/>
      <c r="AC657" s="284"/>
      <c r="AD657" s="284"/>
      <c r="AE657" s="284"/>
      <c r="AG657" s="284"/>
      <c r="AH657" s="284"/>
      <c r="AI657" s="284"/>
      <c r="AJ657" s="284"/>
      <c r="AL657" s="284"/>
      <c r="AM657" s="284"/>
      <c r="AN657" s="284"/>
      <c r="AO657" s="284"/>
      <c r="AP657" s="284"/>
      <c r="AQ657" s="284"/>
      <c r="AR657" s="284"/>
      <c r="AS657" s="284"/>
      <c r="AT657" s="284"/>
      <c r="AU657" s="284"/>
      <c r="AV657" s="284"/>
      <c r="AW657" s="284"/>
      <c r="AX657" s="284"/>
      <c r="AY657" s="284"/>
      <c r="AZ657" s="284"/>
      <c r="BA657" s="284"/>
      <c r="BB657" s="284"/>
      <c r="BC657" s="284"/>
    </row>
    <row r="658" spans="2:55">
      <c r="E658" s="284"/>
      <c r="L658" s="284"/>
      <c r="O658" s="284"/>
      <c r="Q658" s="284"/>
      <c r="R658" s="282"/>
      <c r="T658" s="284"/>
      <c r="U658" s="284"/>
      <c r="V658" s="284"/>
      <c r="W658" s="284"/>
      <c r="X658" s="284"/>
      <c r="Y658" s="212"/>
      <c r="Z658" s="284"/>
      <c r="AA658" s="284"/>
      <c r="AC658" s="284"/>
      <c r="AD658" s="284"/>
      <c r="AF658" s="284"/>
      <c r="AG658" s="284"/>
      <c r="AH658" s="284"/>
      <c r="AJ658" s="284"/>
      <c r="AM658" s="284"/>
      <c r="AN658" s="284"/>
      <c r="AO658" s="284"/>
      <c r="AP658" s="284"/>
      <c r="AQ658" s="284"/>
      <c r="AR658" s="284"/>
      <c r="AS658" s="284"/>
      <c r="AT658" s="284"/>
      <c r="AU658" s="284"/>
      <c r="AV658" s="284"/>
      <c r="AW658" s="284"/>
      <c r="AX658" s="284"/>
      <c r="AY658" s="284"/>
      <c r="AZ658" s="284"/>
      <c r="BA658" s="284"/>
      <c r="BB658" s="284"/>
      <c r="BC658" s="284"/>
    </row>
    <row r="659" spans="2:55">
      <c r="D659" s="284"/>
      <c r="I659" s="284"/>
      <c r="Q659" s="284"/>
      <c r="R659" s="284"/>
      <c r="S659" s="284"/>
      <c r="T659" s="284"/>
      <c r="U659" s="284"/>
      <c r="W659" s="284"/>
      <c r="X659" s="284"/>
      <c r="AB659" s="212"/>
      <c r="AC659" s="284"/>
      <c r="AD659" s="284"/>
      <c r="AE659" s="284"/>
      <c r="AF659" s="284"/>
      <c r="AG659" s="284"/>
      <c r="AH659" s="284"/>
      <c r="AI659" s="284"/>
      <c r="AJ659" s="284"/>
      <c r="AK659" s="284"/>
      <c r="AL659" s="284"/>
      <c r="AM659" s="284"/>
      <c r="AN659" s="284"/>
      <c r="AO659" s="284"/>
      <c r="AP659" s="284"/>
      <c r="AQ659" s="284"/>
      <c r="AR659" s="284"/>
      <c r="AS659" s="284"/>
      <c r="AT659" s="284"/>
      <c r="AU659" s="284"/>
      <c r="AV659" s="284"/>
      <c r="AW659" s="284"/>
      <c r="AX659" s="284"/>
      <c r="AY659" s="284"/>
      <c r="AZ659" s="284"/>
      <c r="BA659" s="284"/>
      <c r="BB659" s="284"/>
      <c r="BC659" s="284"/>
    </row>
    <row r="660" spans="2:55">
      <c r="C660" s="284"/>
      <c r="L660" s="284"/>
      <c r="N660" s="284"/>
      <c r="U660" s="284"/>
      <c r="V660" s="284"/>
      <c r="X660" s="284"/>
      <c r="Y660" s="284"/>
      <c r="AC660" s="284"/>
      <c r="AD660" s="284"/>
      <c r="AE660" s="284"/>
      <c r="AF660" s="284"/>
      <c r="AG660" s="284"/>
      <c r="AH660" s="284"/>
      <c r="AI660" s="284"/>
      <c r="AL660" s="284"/>
      <c r="AM660" s="284"/>
      <c r="AQ660" s="284"/>
    </row>
    <row r="661" spans="2:55">
      <c r="B661" s="284"/>
      <c r="K661" s="284"/>
      <c r="L661" s="284"/>
      <c r="O661" s="284"/>
      <c r="P661" s="212"/>
      <c r="Q661" s="284"/>
      <c r="S661" s="284"/>
      <c r="U661" s="284"/>
      <c r="X661" s="284"/>
      <c r="Y661" s="284"/>
      <c r="AD661" s="284"/>
      <c r="AG661" s="284"/>
      <c r="AI661" s="284"/>
      <c r="AJ661" s="284"/>
      <c r="AK661" s="284"/>
      <c r="AM661" s="284"/>
      <c r="AN661" s="284"/>
      <c r="AO661" s="284"/>
      <c r="AP661" s="284"/>
      <c r="AQ661" s="284"/>
      <c r="AR661" s="284"/>
      <c r="AS661" s="284"/>
      <c r="AT661" s="284"/>
      <c r="AU661" s="284"/>
      <c r="AV661" s="284"/>
      <c r="AW661" s="284"/>
      <c r="AX661" s="284"/>
      <c r="AY661" s="284"/>
      <c r="AZ661" s="284"/>
      <c r="BA661" s="284"/>
      <c r="BB661" s="284"/>
      <c r="BC661" s="284"/>
    </row>
    <row r="662" spans="2:55">
      <c r="F662" s="284"/>
      <c r="M662" s="284"/>
      <c r="P662" s="284"/>
      <c r="Q662" s="284"/>
      <c r="R662" s="284"/>
      <c r="T662" s="284"/>
      <c r="U662" s="284"/>
      <c r="V662" s="284"/>
      <c r="W662" s="284"/>
      <c r="X662" s="284"/>
      <c r="Y662" s="284"/>
      <c r="AB662" s="284"/>
      <c r="AD662" s="284"/>
      <c r="AF662" s="284"/>
      <c r="AH662" s="284"/>
      <c r="AI662" s="284"/>
      <c r="AJ662" s="284"/>
      <c r="AK662" s="284"/>
      <c r="AM662" s="284"/>
      <c r="AN662" s="284"/>
      <c r="AO662" s="284"/>
      <c r="AP662" s="284"/>
      <c r="AQ662" s="284"/>
      <c r="AR662" s="284"/>
      <c r="AS662" s="284"/>
      <c r="AT662" s="284"/>
      <c r="AU662" s="284"/>
      <c r="AV662" s="284"/>
      <c r="AW662" s="284"/>
      <c r="AX662" s="284"/>
      <c r="AY662" s="284"/>
      <c r="AZ662" s="284"/>
      <c r="BA662" s="284"/>
      <c r="BB662" s="284"/>
      <c r="BC662" s="284"/>
    </row>
    <row r="663" spans="2:55">
      <c r="I663" s="284"/>
      <c r="J663" s="284"/>
      <c r="M663" s="284"/>
      <c r="N663" s="284"/>
      <c r="R663" s="284"/>
      <c r="T663" s="284"/>
      <c r="U663" s="284"/>
      <c r="W663" s="284"/>
      <c r="X663" s="284"/>
      <c r="Z663" s="284"/>
      <c r="AB663" s="284"/>
      <c r="AC663" s="284"/>
      <c r="AD663" s="284"/>
      <c r="AE663" s="284"/>
      <c r="AF663" s="284"/>
      <c r="AG663" s="284"/>
      <c r="AI663" s="284"/>
      <c r="AJ663" s="284"/>
      <c r="AK663" s="284"/>
      <c r="AL663" s="284"/>
      <c r="AU663" s="284"/>
      <c r="AV663" s="284"/>
      <c r="AW663" s="284"/>
      <c r="AX663" s="284"/>
      <c r="AY663" s="284"/>
      <c r="AZ663" s="284"/>
      <c r="BA663" s="284"/>
      <c r="BB663" s="284"/>
      <c r="BC663" s="284"/>
    </row>
    <row r="664" spans="2:55">
      <c r="I664" s="284"/>
      <c r="M664" s="284"/>
      <c r="Q664" s="284"/>
      <c r="R664" s="284"/>
      <c r="T664" s="284"/>
      <c r="V664" s="284"/>
      <c r="W664" s="284"/>
      <c r="X664" s="284"/>
      <c r="Y664" s="284"/>
      <c r="AA664" s="284"/>
      <c r="AB664" s="284"/>
      <c r="AC664" s="284"/>
      <c r="AE664" s="284"/>
      <c r="AF664" s="284"/>
      <c r="AH664" s="284"/>
      <c r="AI664" s="284"/>
      <c r="AK664" s="284"/>
      <c r="AM664" s="284"/>
      <c r="AN664" s="284"/>
      <c r="AO664" s="284"/>
      <c r="AP664" s="284"/>
      <c r="AR664" s="284"/>
      <c r="AS664" s="284"/>
      <c r="AT664" s="284"/>
      <c r="AU664" s="284"/>
      <c r="AV664" s="284"/>
      <c r="AW664" s="284"/>
      <c r="AX664" s="284"/>
      <c r="AY664" s="284"/>
      <c r="AZ664" s="284"/>
      <c r="BA664" s="284"/>
      <c r="BB664" s="284"/>
      <c r="BC664" s="284"/>
    </row>
    <row r="665" spans="2:55">
      <c r="E665" s="284"/>
      <c r="J665" s="284"/>
      <c r="O665" s="284"/>
      <c r="P665" s="284"/>
      <c r="R665" s="284"/>
      <c r="U665" s="284"/>
      <c r="V665" s="284"/>
      <c r="W665" s="284"/>
      <c r="X665" s="284"/>
      <c r="Z665" s="284"/>
      <c r="AB665" s="284"/>
      <c r="AC665" s="284"/>
      <c r="AD665" s="284"/>
      <c r="AE665" s="284"/>
      <c r="AF665" s="284"/>
      <c r="AG665" s="284"/>
      <c r="AH665" s="284"/>
      <c r="AJ665" s="284"/>
      <c r="AN665" s="284"/>
      <c r="AO665" s="284"/>
      <c r="AT665" s="284"/>
    </row>
    <row r="666" spans="2:55">
      <c r="J666" s="284"/>
      <c r="K666" s="284"/>
      <c r="N666" s="284"/>
      <c r="O666" s="284"/>
      <c r="P666" s="284"/>
      <c r="Q666" s="284"/>
      <c r="U666" s="284"/>
      <c r="V666" s="284"/>
      <c r="Y666" s="284"/>
      <c r="AA666" s="284"/>
      <c r="AC666" s="284"/>
      <c r="AD666" s="284"/>
      <c r="AE666" s="284"/>
      <c r="AF666" s="284"/>
      <c r="AG666" s="284"/>
      <c r="AH666" s="284"/>
      <c r="AI666" s="284"/>
      <c r="AJ666" s="284"/>
      <c r="AK666" s="284"/>
      <c r="AL666" s="284"/>
      <c r="AM666" s="284"/>
      <c r="AN666" s="284"/>
      <c r="AO666" s="284"/>
      <c r="AP666" s="284"/>
      <c r="AQ666" s="284"/>
      <c r="AR666" s="284"/>
      <c r="AS666" s="284"/>
      <c r="AT666" s="284"/>
      <c r="AU666" s="284"/>
      <c r="AV666" s="284"/>
      <c r="AW666" s="284"/>
      <c r="AX666" s="284"/>
      <c r="AY666" s="284"/>
      <c r="AZ666" s="284"/>
      <c r="BA666" s="284"/>
      <c r="BB666" s="284"/>
      <c r="BC666" s="284"/>
    </row>
    <row r="667" spans="2:55">
      <c r="C667" s="284"/>
      <c r="E667" s="284"/>
      <c r="G667" s="284"/>
      <c r="H667" s="284"/>
      <c r="J667" s="284"/>
      <c r="L667" s="284"/>
      <c r="N667" s="284"/>
      <c r="O667" s="284"/>
      <c r="P667" s="284"/>
      <c r="Q667" s="284"/>
      <c r="R667" s="284"/>
      <c r="S667" s="284"/>
      <c r="T667" s="284"/>
      <c r="W667" s="284"/>
      <c r="X667" s="284"/>
      <c r="Y667" s="284"/>
      <c r="Z667" s="284"/>
      <c r="AD667" s="284"/>
      <c r="AE667" s="284"/>
      <c r="AF667" s="284"/>
      <c r="AI667" s="284"/>
      <c r="AJ667" s="284"/>
      <c r="AK667" s="284"/>
      <c r="AL667" s="284"/>
      <c r="AM667" s="284"/>
      <c r="AN667" s="284"/>
      <c r="AO667" s="284"/>
      <c r="AP667" s="284"/>
      <c r="AQ667" s="284"/>
      <c r="AR667" s="284"/>
      <c r="AS667" s="284"/>
      <c r="AT667" s="284"/>
      <c r="AU667" s="284"/>
      <c r="AV667" s="284"/>
      <c r="AW667" s="284"/>
      <c r="AX667" s="284"/>
      <c r="AY667" s="284"/>
      <c r="AZ667" s="284"/>
      <c r="BA667" s="284"/>
      <c r="BB667" s="284"/>
      <c r="BC667" s="284"/>
    </row>
    <row r="668" spans="2:55">
      <c r="H668" s="284"/>
      <c r="Q668" s="284"/>
      <c r="S668" s="284"/>
      <c r="U668" s="284"/>
      <c r="Y668" s="284"/>
      <c r="AA668" s="284"/>
      <c r="AB668" s="284"/>
      <c r="AC668" s="284"/>
      <c r="AD668" s="284"/>
      <c r="AE668" s="284"/>
      <c r="AF668" s="284"/>
      <c r="AG668" s="284"/>
      <c r="AH668" s="284"/>
      <c r="AI668" s="284"/>
      <c r="AJ668" s="284"/>
      <c r="AL668" s="284"/>
      <c r="AM668" s="284"/>
      <c r="AN668" s="284"/>
      <c r="AO668" s="284"/>
      <c r="AP668" s="284"/>
      <c r="AQ668" s="284"/>
      <c r="AR668" s="284"/>
      <c r="AS668" s="284"/>
      <c r="AT668" s="284"/>
      <c r="AU668" s="284"/>
      <c r="AV668" s="284"/>
      <c r="AW668" s="284"/>
      <c r="AX668" s="284"/>
      <c r="AY668" s="284"/>
      <c r="AZ668" s="284"/>
      <c r="BA668" s="284"/>
      <c r="BB668" s="284"/>
      <c r="BC668" s="284"/>
    </row>
    <row r="669" spans="2:55">
      <c r="D669" s="284"/>
      <c r="G669" s="284"/>
      <c r="I669" s="284"/>
      <c r="L669" s="284"/>
      <c r="P669" s="284"/>
      <c r="Q669" s="284"/>
      <c r="T669" s="284"/>
      <c r="U669" s="284"/>
      <c r="V669" s="284"/>
      <c r="Y669" s="284"/>
      <c r="Z669" s="284"/>
      <c r="AB669" s="284"/>
      <c r="AC669" s="284"/>
      <c r="AD669" s="284"/>
      <c r="AF669" s="284"/>
      <c r="AG669" s="284"/>
      <c r="AH669" s="284"/>
      <c r="AJ669" s="284"/>
      <c r="AK669" s="284"/>
      <c r="AL669" s="284"/>
      <c r="AM669" s="284"/>
      <c r="AN669" s="284"/>
      <c r="AO669" s="284"/>
      <c r="AP669" s="284"/>
      <c r="AQ669" s="284"/>
      <c r="AR669" s="284"/>
      <c r="AS669" s="284"/>
      <c r="AT669" s="284"/>
      <c r="AU669" s="284"/>
      <c r="AV669" s="284"/>
      <c r="AW669" s="284"/>
      <c r="AX669" s="284"/>
      <c r="AY669" s="284"/>
      <c r="AZ669" s="284"/>
      <c r="BA669" s="284"/>
      <c r="BB669" s="284"/>
      <c r="BC669" s="284"/>
    </row>
    <row r="670" spans="2:55">
      <c r="E670" s="284"/>
      <c r="F670" s="284"/>
      <c r="H670" s="284"/>
      <c r="L670" s="284"/>
      <c r="O670" s="284"/>
      <c r="P670" s="284"/>
      <c r="U670" s="284"/>
      <c r="W670" s="284"/>
      <c r="Y670" s="284"/>
      <c r="Z670" s="284"/>
      <c r="AA670" s="284"/>
      <c r="AD670" s="284"/>
      <c r="AF670" s="284"/>
      <c r="AG670" s="284"/>
      <c r="AI670" s="284"/>
      <c r="AK670" s="284"/>
      <c r="AL670" s="284"/>
      <c r="AM670" s="284"/>
      <c r="AN670" s="284"/>
    </row>
    <row r="671" spans="2:55">
      <c r="C671" s="284"/>
      <c r="D671" s="284"/>
      <c r="E671" s="284"/>
      <c r="F671" s="284"/>
      <c r="G671" s="284"/>
      <c r="J671" s="284"/>
      <c r="M671" s="284"/>
      <c r="N671" s="284"/>
      <c r="O671" s="284"/>
      <c r="Q671" s="284"/>
      <c r="S671" s="284"/>
      <c r="T671" s="284"/>
      <c r="U671" s="284"/>
      <c r="X671" s="284"/>
      <c r="Y671" s="284"/>
      <c r="AC671" s="284"/>
      <c r="AD671" s="284"/>
      <c r="AF671" s="284"/>
      <c r="AI671" s="284"/>
      <c r="AK671" s="284"/>
      <c r="AL671" s="284"/>
      <c r="AM671" s="284"/>
      <c r="AN671" s="284"/>
      <c r="AO671" s="284"/>
      <c r="AP671" s="284"/>
      <c r="AQ671" s="284"/>
      <c r="AR671" s="284"/>
      <c r="AS671" s="284"/>
      <c r="AT671" s="284"/>
      <c r="AU671" s="284"/>
      <c r="AV671" s="284"/>
      <c r="AW671" s="284"/>
      <c r="AX671" s="284"/>
      <c r="AY671" s="284"/>
      <c r="AZ671" s="284"/>
      <c r="BA671" s="284"/>
      <c r="BB671" s="284"/>
      <c r="BC671" s="284"/>
    </row>
    <row r="672" spans="2:55">
      <c r="F672" s="284"/>
      <c r="H672" s="284"/>
      <c r="I672" s="284"/>
      <c r="K672" s="284"/>
      <c r="L672" s="284"/>
      <c r="P672" s="284"/>
      <c r="Q672" s="284"/>
      <c r="R672" s="284"/>
      <c r="T672" s="284"/>
      <c r="U672" s="284"/>
      <c r="V672" s="284"/>
      <c r="W672" s="284"/>
      <c r="Z672" s="284"/>
      <c r="AA672" s="284"/>
      <c r="AB672" s="284"/>
      <c r="AD672" s="284"/>
      <c r="AJ672" s="284"/>
      <c r="AL672" s="284"/>
    </row>
    <row r="673" spans="3:55">
      <c r="E673" s="284"/>
      <c r="H673" s="284"/>
      <c r="I673" s="284"/>
      <c r="R673" s="284"/>
      <c r="T673" s="284"/>
      <c r="U673" s="284"/>
      <c r="V673" s="284"/>
      <c r="W673" s="284"/>
      <c r="X673" s="284"/>
      <c r="Z673" s="284"/>
      <c r="AA673" s="284"/>
      <c r="AB673" s="284"/>
      <c r="AC673" s="284"/>
      <c r="AD673" s="284"/>
      <c r="AE673" s="284"/>
      <c r="AH673" s="284"/>
      <c r="AK673" s="284"/>
      <c r="AL673" s="284"/>
      <c r="AM673" s="284"/>
      <c r="AN673" s="284"/>
      <c r="AO673" s="284"/>
      <c r="AP673" s="284"/>
      <c r="AQ673" s="284"/>
      <c r="AR673" s="284"/>
      <c r="AS673" s="284"/>
      <c r="AT673" s="284"/>
      <c r="AU673" s="284"/>
      <c r="AV673" s="284"/>
      <c r="AW673" s="284"/>
      <c r="AX673" s="284"/>
      <c r="AY673" s="284"/>
      <c r="AZ673" s="284"/>
      <c r="BA673" s="284"/>
      <c r="BB673" s="284"/>
      <c r="BC673" s="284"/>
    </row>
    <row r="674" spans="3:55">
      <c r="J674" s="284"/>
      <c r="L674" s="284"/>
      <c r="N674" s="284"/>
      <c r="P674" s="284"/>
      <c r="T674" s="284"/>
      <c r="U674" s="284"/>
      <c r="Y674" s="284"/>
      <c r="Z674" s="284"/>
      <c r="AA674" s="284"/>
      <c r="AB674" s="284"/>
      <c r="AG674" s="284"/>
      <c r="AK674" s="284"/>
      <c r="AL674" s="284"/>
      <c r="AM674" s="284"/>
      <c r="AN674" s="284"/>
      <c r="AO674" s="284"/>
      <c r="AP674" s="284"/>
      <c r="AQ674" s="284"/>
      <c r="AR674" s="284"/>
      <c r="AS674" s="284"/>
      <c r="AT674" s="284"/>
      <c r="AU674" s="284"/>
      <c r="AV674" s="284"/>
      <c r="AW674" s="284"/>
      <c r="AX674" s="284"/>
      <c r="AY674" s="284"/>
      <c r="AZ674" s="284"/>
      <c r="BA674" s="284"/>
      <c r="BB674" s="284"/>
      <c r="BC674" s="284"/>
    </row>
    <row r="675" spans="3:55">
      <c r="F675" s="284"/>
      <c r="H675" s="284"/>
      <c r="K675" s="284"/>
      <c r="N675" s="284"/>
      <c r="Q675" s="284"/>
      <c r="Y675" s="284"/>
      <c r="Z675" s="284"/>
      <c r="AA675" s="284"/>
      <c r="AD675" s="284"/>
      <c r="AE675" s="284"/>
      <c r="AF675" s="284"/>
      <c r="AG675" s="284"/>
      <c r="AH675" s="284"/>
      <c r="AI675" s="284"/>
      <c r="AJ675" s="284"/>
      <c r="AL675" s="284"/>
      <c r="AM675" s="284"/>
      <c r="AN675" s="284"/>
      <c r="AO675" s="284"/>
      <c r="AP675" s="284"/>
      <c r="AQ675" s="284"/>
    </row>
    <row r="676" spans="3:55">
      <c r="C676" s="284"/>
      <c r="I676" s="284"/>
      <c r="O676" s="284"/>
      <c r="Q676" s="284"/>
      <c r="U676" s="284"/>
      <c r="Z676" s="284"/>
      <c r="AA676" s="284"/>
      <c r="AH676" s="284"/>
      <c r="AI676" s="284"/>
      <c r="AK676" s="284"/>
      <c r="AL676" s="284"/>
      <c r="AM676" s="284"/>
      <c r="AN676" s="284"/>
      <c r="AO676" s="284"/>
      <c r="AP676" s="284"/>
      <c r="AQ676" s="284"/>
      <c r="AR676" s="284"/>
      <c r="AS676" s="284"/>
      <c r="AT676" s="284"/>
      <c r="AU676" s="284"/>
      <c r="AV676" s="284"/>
      <c r="AW676" s="284"/>
      <c r="AX676" s="284"/>
      <c r="AY676" s="284"/>
      <c r="AZ676" s="284"/>
      <c r="BA676" s="284"/>
      <c r="BB676" s="284"/>
      <c r="BC676" s="284"/>
    </row>
    <row r="677" spans="3:55">
      <c r="G677" s="284"/>
      <c r="H677" s="284"/>
      <c r="K677" s="284"/>
      <c r="M677" s="284"/>
      <c r="R677" s="284"/>
      <c r="T677" s="284"/>
      <c r="U677" s="284"/>
      <c r="V677" s="284"/>
      <c r="W677" s="284"/>
      <c r="AC677" s="284"/>
      <c r="AD677" s="284"/>
      <c r="AF677" s="284"/>
      <c r="AG677" s="284"/>
      <c r="AH677" s="284"/>
      <c r="AI677" s="284"/>
      <c r="AJ677" s="284"/>
      <c r="AK677" s="284"/>
      <c r="AL677" s="284"/>
      <c r="AQ677" s="284"/>
      <c r="AR677" s="284"/>
      <c r="AS677" s="284"/>
    </row>
    <row r="678" spans="3:55">
      <c r="C678" s="284"/>
      <c r="H678" s="284"/>
      <c r="J678" s="284"/>
      <c r="K678" s="284"/>
      <c r="N678" s="284"/>
      <c r="O678" s="284"/>
      <c r="Q678" s="284"/>
      <c r="R678" s="284"/>
      <c r="V678" s="284"/>
      <c r="X678" s="284"/>
      <c r="Y678" s="284"/>
      <c r="AG678" s="284"/>
      <c r="AH678" s="284"/>
      <c r="AI678" s="284"/>
      <c r="AJ678" s="284"/>
      <c r="AL678" s="284"/>
      <c r="AP678" s="284"/>
    </row>
    <row r="679" spans="3:55">
      <c r="D679" s="284"/>
      <c r="K679" s="284"/>
      <c r="N679" s="284"/>
      <c r="Q679" s="284"/>
      <c r="S679" s="284"/>
      <c r="T679" s="284"/>
      <c r="U679" s="284"/>
      <c r="X679" s="284"/>
      <c r="AA679" s="284"/>
      <c r="AD679" s="284"/>
      <c r="AF679" s="284"/>
      <c r="AG679" s="284"/>
      <c r="AJ679" s="284"/>
      <c r="AK679" s="284"/>
      <c r="AL679" s="284"/>
      <c r="AM679" s="284"/>
      <c r="AN679" s="284"/>
      <c r="AO679" s="284"/>
      <c r="AP679" s="284"/>
      <c r="AQ679" s="284"/>
      <c r="AR679" s="284"/>
      <c r="AS679" s="284"/>
      <c r="AT679" s="284"/>
      <c r="AU679" s="284"/>
      <c r="AV679" s="284"/>
      <c r="AW679" s="284"/>
      <c r="AX679" s="284"/>
      <c r="AY679" s="284"/>
      <c r="AZ679" s="284"/>
      <c r="BA679" s="284"/>
      <c r="BB679" s="284"/>
      <c r="BC679" s="284"/>
    </row>
    <row r="680" spans="3:55">
      <c r="D680" s="284"/>
      <c r="E680" s="284"/>
      <c r="L680" s="284"/>
      <c r="M680" s="284"/>
      <c r="N680" s="284"/>
      <c r="O680" s="284"/>
      <c r="P680" s="284"/>
      <c r="Q680" s="284"/>
      <c r="T680" s="284"/>
      <c r="U680" s="284"/>
      <c r="V680" s="284"/>
      <c r="W680" s="284"/>
      <c r="X680" s="284"/>
      <c r="Z680" s="284"/>
      <c r="AC680" s="284"/>
      <c r="AF680" s="284"/>
      <c r="AG680" s="284"/>
      <c r="AH680" s="284"/>
      <c r="AI680" s="284"/>
      <c r="AJ680" s="284"/>
      <c r="AK680" s="284"/>
      <c r="AL680" s="284"/>
      <c r="AP680" s="284"/>
      <c r="AQ680" s="284"/>
    </row>
    <row r="681" spans="3:55">
      <c r="F681" s="212"/>
      <c r="I681" s="284"/>
      <c r="K681" s="284"/>
      <c r="L681" s="284"/>
      <c r="P681" s="284"/>
      <c r="S681" s="284"/>
      <c r="T681" s="284"/>
      <c r="U681" s="284"/>
      <c r="V681" s="284"/>
      <c r="W681" s="284"/>
      <c r="Z681" s="284"/>
      <c r="AB681" s="284"/>
      <c r="AC681" s="284"/>
      <c r="AD681" s="284"/>
      <c r="AF681" s="284"/>
      <c r="AK681" s="284"/>
      <c r="AL681" s="284"/>
      <c r="AN681" s="284"/>
      <c r="AO681" s="284"/>
      <c r="AP681" s="284"/>
      <c r="AQ681" s="284"/>
      <c r="AR681" s="284"/>
      <c r="AS681" s="284"/>
      <c r="AT681" s="284"/>
      <c r="AU681" s="284"/>
      <c r="AV681" s="284"/>
      <c r="AW681" s="284"/>
      <c r="AX681" s="284"/>
      <c r="AY681" s="284"/>
      <c r="AZ681" s="284"/>
      <c r="BA681" s="284"/>
      <c r="BB681" s="284"/>
      <c r="BC681" s="284"/>
    </row>
    <row r="682" spans="3:55">
      <c r="D682" s="284"/>
      <c r="E682" s="284"/>
      <c r="J682" s="284"/>
      <c r="M682" s="284"/>
      <c r="P682" s="284"/>
      <c r="R682" s="284"/>
      <c r="U682" s="284"/>
      <c r="V682" s="284"/>
      <c r="X682" s="284"/>
      <c r="Y682" s="284"/>
      <c r="Z682" s="284"/>
      <c r="AA682" s="284"/>
      <c r="AB682" s="284"/>
      <c r="AC682" s="284"/>
      <c r="AD682" s="284"/>
      <c r="AE682" s="284"/>
      <c r="AG682" s="284"/>
      <c r="AH682" s="284"/>
      <c r="AI682" s="284"/>
      <c r="AJ682" s="284"/>
      <c r="AK682" s="284"/>
      <c r="AL682" s="284"/>
      <c r="AM682" s="284"/>
      <c r="AN682" s="284"/>
      <c r="AO682" s="284"/>
      <c r="AP682" s="284"/>
      <c r="AQ682" s="284"/>
      <c r="AR682" s="284"/>
      <c r="AS682" s="284"/>
      <c r="AT682" s="284"/>
      <c r="AU682" s="284"/>
      <c r="AV682" s="284"/>
      <c r="AW682" s="284"/>
      <c r="AX682" s="284"/>
      <c r="AY682" s="284"/>
      <c r="AZ682" s="284"/>
      <c r="BA682" s="284"/>
      <c r="BB682" s="284"/>
      <c r="BC682" s="284"/>
    </row>
    <row r="683" spans="3:55">
      <c r="G683" s="284"/>
      <c r="K683" s="284"/>
      <c r="O683" s="284"/>
      <c r="Q683" s="284"/>
      <c r="T683" s="284"/>
      <c r="V683" s="284"/>
      <c r="W683" s="284"/>
      <c r="X683" s="284"/>
      <c r="AA683" s="284"/>
      <c r="AC683" s="284"/>
      <c r="AD683" s="284"/>
      <c r="AE683" s="284"/>
      <c r="AH683" s="284"/>
      <c r="AI683" s="284"/>
      <c r="AJ683" s="284"/>
      <c r="AM683" s="284"/>
      <c r="AN683" s="284"/>
      <c r="AO683" s="284"/>
      <c r="AP683" s="284"/>
      <c r="AQ683" s="284"/>
      <c r="AR683" s="284"/>
      <c r="AS683" s="284"/>
      <c r="AT683" s="284"/>
      <c r="AU683" s="284"/>
      <c r="AV683" s="284"/>
      <c r="AW683" s="284"/>
      <c r="AX683" s="284"/>
      <c r="AY683" s="284"/>
      <c r="AZ683" s="284"/>
      <c r="BA683" s="284"/>
      <c r="BB683" s="284"/>
      <c r="BC683" s="284"/>
    </row>
    <row r="684" spans="3:55">
      <c r="E684" s="284"/>
      <c r="I684" s="284"/>
      <c r="J684" s="284"/>
      <c r="M684" s="284"/>
      <c r="Q684" s="284"/>
      <c r="R684" s="284"/>
      <c r="S684" s="284"/>
      <c r="T684" s="284"/>
      <c r="U684" s="284"/>
      <c r="V684" s="284"/>
      <c r="W684" s="284"/>
      <c r="X684" s="284"/>
      <c r="Y684" s="284"/>
      <c r="Z684" s="284"/>
      <c r="AA684" s="284"/>
      <c r="AC684" s="284"/>
      <c r="AD684" s="284"/>
      <c r="AE684" s="284"/>
      <c r="AF684" s="284"/>
      <c r="AG684" s="284"/>
      <c r="AL684" s="284"/>
      <c r="AN684" s="284"/>
      <c r="AO684" s="284"/>
      <c r="AR684" s="284"/>
      <c r="AS684" s="284"/>
    </row>
    <row r="685" spans="3:55">
      <c r="C685" s="284"/>
      <c r="F685" s="284"/>
      <c r="H685" s="284"/>
      <c r="L685" s="284"/>
      <c r="M685" s="284"/>
      <c r="N685" s="284"/>
      <c r="P685" s="284"/>
      <c r="Q685" s="284"/>
      <c r="V685" s="284"/>
      <c r="X685" s="284"/>
      <c r="Z685" s="284"/>
      <c r="AA685" s="284"/>
      <c r="AB685" s="284"/>
      <c r="AE685" s="284"/>
      <c r="AF685" s="284"/>
      <c r="AG685" s="284"/>
      <c r="AJ685" s="284"/>
      <c r="AK685" s="284"/>
      <c r="AL685" s="284"/>
      <c r="AM685" s="284"/>
      <c r="AN685" s="284"/>
      <c r="AO685" s="284"/>
      <c r="AP685" s="284"/>
      <c r="AQ685" s="284"/>
      <c r="AR685" s="284"/>
      <c r="AS685" s="284"/>
      <c r="AT685" s="284"/>
      <c r="AU685" s="284"/>
      <c r="AV685" s="284"/>
      <c r="AW685" s="284"/>
      <c r="AX685" s="284"/>
      <c r="AY685" s="284"/>
      <c r="AZ685" s="284"/>
      <c r="BA685" s="284"/>
      <c r="BB685" s="284"/>
      <c r="BC685" s="284"/>
    </row>
    <row r="686" spans="3:55">
      <c r="I686" s="284"/>
      <c r="O686" s="284"/>
      <c r="R686" s="284"/>
      <c r="S686" s="284"/>
      <c r="T686" s="284"/>
      <c r="W686" s="284"/>
      <c r="AA686" s="284"/>
      <c r="AC686" s="284"/>
      <c r="AD686" s="284"/>
      <c r="AE686" s="284"/>
      <c r="AF686" s="284"/>
      <c r="AG686" s="284"/>
      <c r="AH686" s="284"/>
      <c r="AJ686" s="284"/>
      <c r="AM686" s="284"/>
      <c r="AN686" s="284"/>
      <c r="AO686" s="284"/>
      <c r="AP686" s="284"/>
      <c r="AQ686" s="284"/>
      <c r="AR686" s="284"/>
      <c r="AS686" s="284"/>
      <c r="AT686" s="284"/>
      <c r="AU686" s="284"/>
      <c r="AV686" s="284"/>
      <c r="AW686" s="284"/>
      <c r="AX686" s="284"/>
      <c r="AY686" s="284"/>
      <c r="AZ686" s="284"/>
      <c r="BA686" s="284"/>
      <c r="BB686" s="284"/>
      <c r="BC686" s="284"/>
    </row>
    <row r="687" spans="3:55">
      <c r="F687" s="284"/>
      <c r="G687" s="284"/>
      <c r="I687" s="284"/>
      <c r="J687" s="284"/>
      <c r="O687" s="284"/>
      <c r="P687" s="284"/>
      <c r="Q687" s="284"/>
      <c r="R687" s="284"/>
      <c r="S687" s="284"/>
      <c r="U687" s="284"/>
      <c r="V687" s="284"/>
      <c r="X687" s="284"/>
      <c r="Y687" s="284"/>
      <c r="AB687" s="284"/>
      <c r="AC687" s="284"/>
      <c r="AD687" s="284"/>
      <c r="AE687" s="284"/>
      <c r="AF687" s="284"/>
      <c r="AG687" s="284"/>
      <c r="AI687" s="284"/>
      <c r="AM687" s="284"/>
      <c r="AN687" s="284"/>
      <c r="AO687" s="284"/>
      <c r="AP687" s="284"/>
      <c r="AQ687" s="284"/>
      <c r="AR687" s="284"/>
      <c r="AS687" s="284"/>
      <c r="AT687" s="284"/>
      <c r="AU687" s="284"/>
      <c r="AV687" s="284"/>
      <c r="AW687" s="284"/>
      <c r="AX687" s="284"/>
      <c r="AY687" s="284"/>
      <c r="AZ687" s="284"/>
      <c r="BA687" s="284"/>
      <c r="BB687" s="284"/>
      <c r="BC687" s="284"/>
    </row>
    <row r="688" spans="3:55">
      <c r="E688" s="284"/>
      <c r="G688" s="284"/>
      <c r="J688" s="284"/>
      <c r="K688" s="284"/>
      <c r="O688" s="284"/>
      <c r="Q688" s="284"/>
      <c r="R688" s="284"/>
      <c r="S688" s="284"/>
      <c r="X688" s="284"/>
      <c r="AA688" s="284"/>
      <c r="AB688" s="284"/>
      <c r="AC688" s="284"/>
      <c r="AD688" s="284"/>
      <c r="AF688" s="284"/>
      <c r="AH688" s="284"/>
      <c r="AJ688" s="284"/>
      <c r="AK688" s="284"/>
      <c r="AM688" s="284"/>
      <c r="AN688" s="284"/>
      <c r="AU688" s="284"/>
      <c r="AV688" s="284"/>
      <c r="AW688" s="284"/>
      <c r="AX688" s="284"/>
      <c r="AY688" s="284"/>
      <c r="AZ688" s="284"/>
      <c r="BA688" s="284"/>
      <c r="BB688" s="284"/>
      <c r="BC688" s="284"/>
    </row>
    <row r="689" spans="3:55">
      <c r="D689" s="284"/>
      <c r="L689" s="284"/>
      <c r="Q689" s="284"/>
      <c r="R689" s="284"/>
      <c r="U689" s="284"/>
      <c r="W689" s="284"/>
      <c r="X689" s="284"/>
      <c r="Y689" s="284"/>
      <c r="Z689" s="284"/>
      <c r="AA689" s="284"/>
      <c r="AB689" s="284"/>
      <c r="AD689" s="284"/>
      <c r="AE689" s="284"/>
      <c r="AG689" s="284"/>
      <c r="AL689" s="284"/>
      <c r="AM689" s="284"/>
      <c r="AN689" s="284"/>
      <c r="AO689" s="284"/>
      <c r="AP689" s="284"/>
      <c r="AQ689" s="284"/>
      <c r="AR689" s="284"/>
      <c r="AS689" s="284"/>
      <c r="AT689" s="284"/>
      <c r="AU689" s="284"/>
      <c r="AV689" s="284"/>
      <c r="AW689" s="284"/>
      <c r="AX689" s="284"/>
      <c r="AY689" s="284"/>
      <c r="AZ689" s="284"/>
      <c r="BA689" s="284"/>
      <c r="BB689" s="284"/>
      <c r="BC689" s="284"/>
    </row>
    <row r="690" spans="3:55">
      <c r="D690" s="284"/>
      <c r="G690" s="284"/>
      <c r="O690" s="284"/>
      <c r="P690" s="284"/>
      <c r="Q690" s="284"/>
      <c r="R690" s="284"/>
      <c r="S690" s="284"/>
      <c r="U690" s="284"/>
      <c r="V690" s="284"/>
      <c r="AB690" s="284"/>
      <c r="AC690" s="284"/>
      <c r="AE690" s="284"/>
      <c r="AG690" s="284"/>
      <c r="AH690" s="284"/>
      <c r="AI690" s="284"/>
      <c r="AK690" s="284"/>
      <c r="AM690" s="284"/>
      <c r="AN690" s="284"/>
      <c r="AO690" s="284"/>
      <c r="AP690" s="284"/>
    </row>
    <row r="691" spans="3:55">
      <c r="E691" s="284"/>
      <c r="F691" s="284"/>
      <c r="N691" s="284"/>
      <c r="O691" s="284"/>
      <c r="P691" s="284"/>
      <c r="Q691" s="284"/>
      <c r="T691" s="284"/>
      <c r="X691" s="284"/>
      <c r="Y691" s="284"/>
      <c r="AA691" s="284"/>
      <c r="AB691" s="284"/>
      <c r="AE691" s="284"/>
      <c r="AF691" s="284"/>
      <c r="AH691" s="284"/>
      <c r="AI691" s="284"/>
      <c r="AJ691" s="284"/>
      <c r="AL691" s="284"/>
      <c r="AM691" s="284"/>
      <c r="AN691" s="284"/>
      <c r="AO691" s="284"/>
      <c r="AP691" s="284"/>
      <c r="AQ691" s="284"/>
      <c r="AR691" s="284"/>
      <c r="AS691" s="284"/>
      <c r="AT691" s="284"/>
      <c r="AU691" s="284"/>
      <c r="AV691" s="284"/>
      <c r="AW691" s="284"/>
      <c r="AX691" s="284"/>
      <c r="AY691" s="284"/>
      <c r="AZ691" s="284"/>
      <c r="BA691" s="284"/>
      <c r="BB691" s="284"/>
      <c r="BC691" s="284"/>
    </row>
    <row r="692" spans="3:55">
      <c r="G692" s="284"/>
      <c r="H692" s="284"/>
      <c r="I692" s="284"/>
      <c r="L692" s="284"/>
      <c r="N692" s="284"/>
      <c r="P692" s="284"/>
      <c r="Q692" s="284"/>
      <c r="R692" s="284"/>
      <c r="U692" s="284"/>
      <c r="V692" s="284"/>
      <c r="X692" s="284"/>
      <c r="Y692" s="284"/>
      <c r="Z692" s="284"/>
      <c r="AA692" s="284"/>
      <c r="AC692" s="284"/>
      <c r="AE692" s="284"/>
      <c r="AF692" s="284"/>
      <c r="AJ692" s="284"/>
      <c r="AK692" s="284"/>
      <c r="AL692" s="284"/>
      <c r="AM692" s="284"/>
      <c r="AN692" s="284"/>
      <c r="AO692" s="284"/>
      <c r="AP692" s="284"/>
      <c r="AQ692" s="284"/>
      <c r="AR692" s="284"/>
      <c r="AS692" s="284"/>
      <c r="AT692" s="284"/>
      <c r="AU692" s="284"/>
      <c r="AV692" s="284"/>
      <c r="AW692" s="284"/>
      <c r="AX692" s="284"/>
      <c r="AY692" s="284"/>
      <c r="AZ692" s="284"/>
      <c r="BA692" s="284"/>
      <c r="BB692" s="284"/>
      <c r="BC692" s="284"/>
    </row>
    <row r="693" spans="3:55">
      <c r="I693" s="284"/>
      <c r="L693" s="284"/>
      <c r="M693" s="284"/>
      <c r="R693" s="284"/>
      <c r="S693" s="284"/>
      <c r="V693" s="284"/>
      <c r="X693" s="284"/>
      <c r="Y693" s="284"/>
      <c r="Z693" s="284"/>
      <c r="AA693" s="284"/>
      <c r="AC693" s="284"/>
      <c r="AE693" s="284"/>
      <c r="AH693" s="284"/>
      <c r="AL693" s="284"/>
      <c r="AM693" s="284"/>
      <c r="AN693" s="284"/>
      <c r="AO693" s="284"/>
      <c r="AP693" s="284"/>
      <c r="AQ693" s="284"/>
      <c r="AR693" s="284"/>
      <c r="AS693" s="284"/>
      <c r="AT693" s="284"/>
      <c r="AU693" s="284"/>
      <c r="AV693" s="284"/>
      <c r="AW693" s="284"/>
      <c r="AX693" s="284"/>
      <c r="AY693" s="284"/>
      <c r="AZ693" s="284"/>
      <c r="BA693" s="284"/>
      <c r="BB693" s="284"/>
      <c r="BC693" s="284"/>
    </row>
    <row r="694" spans="3:55">
      <c r="E694" s="284"/>
      <c r="J694" s="284"/>
      <c r="N694" s="284"/>
      <c r="P694" s="284"/>
      <c r="R694" s="284"/>
      <c r="S694" s="284"/>
      <c r="AA694" s="284"/>
      <c r="AC694" s="284"/>
      <c r="AD694" s="284"/>
      <c r="AE694" s="284"/>
      <c r="AF694" s="284"/>
      <c r="AG694" s="284"/>
      <c r="AI694" s="284"/>
      <c r="AJ694" s="284"/>
      <c r="AK694" s="284"/>
      <c r="AL694" s="284"/>
      <c r="AM694" s="284"/>
      <c r="AN694" s="284"/>
      <c r="AO694" s="284"/>
      <c r="AP694" s="284"/>
      <c r="AQ694" s="284"/>
      <c r="AR694" s="284"/>
      <c r="AS694" s="284"/>
      <c r="AT694" s="284"/>
      <c r="AU694" s="284"/>
      <c r="AV694" s="284"/>
      <c r="AW694" s="284"/>
      <c r="AX694" s="284"/>
      <c r="AY694" s="284"/>
      <c r="AZ694" s="284"/>
      <c r="BA694" s="284"/>
      <c r="BB694" s="284"/>
      <c r="BC694" s="284"/>
    </row>
    <row r="695" spans="3:55">
      <c r="F695" s="284"/>
      <c r="I695" s="284"/>
      <c r="L695" s="284"/>
      <c r="M695" s="284"/>
      <c r="N695" s="284"/>
      <c r="O695" s="284"/>
      <c r="P695" s="284"/>
      <c r="Q695" s="284"/>
      <c r="S695" s="284"/>
      <c r="T695" s="284"/>
      <c r="U695" s="284"/>
      <c r="W695" s="284"/>
      <c r="Y695" s="284"/>
      <c r="Z695" s="284"/>
      <c r="AB695" s="284"/>
      <c r="AD695" s="284"/>
      <c r="AE695" s="284"/>
      <c r="AG695" s="284"/>
      <c r="AH695" s="284"/>
      <c r="AI695" s="284"/>
      <c r="AK695" s="284"/>
      <c r="AL695" s="284"/>
      <c r="AN695" s="284"/>
      <c r="AP695" s="284"/>
      <c r="AT695" s="284"/>
    </row>
    <row r="696" spans="3:55">
      <c r="E696" s="284"/>
      <c r="G696" s="284"/>
      <c r="Q696" s="284"/>
      <c r="X696" s="284"/>
      <c r="Z696" s="284"/>
      <c r="AE696" s="284"/>
      <c r="AF696" s="284"/>
      <c r="AG696" s="284"/>
      <c r="AK696" s="284"/>
      <c r="AL696" s="284"/>
      <c r="AM696" s="284"/>
      <c r="AN696" s="284"/>
      <c r="AO696" s="284"/>
      <c r="AP696" s="284"/>
      <c r="AQ696" s="284"/>
      <c r="AR696" s="284"/>
      <c r="AS696" s="284"/>
    </row>
    <row r="697" spans="3:55">
      <c r="C697" s="284"/>
      <c r="G697" s="284"/>
      <c r="H697" s="284"/>
      <c r="I697" s="284"/>
      <c r="L697" s="284"/>
      <c r="N697" s="284"/>
      <c r="S697" s="284"/>
      <c r="U697" s="284"/>
      <c r="V697" s="284"/>
      <c r="Y697" s="284"/>
      <c r="AC697" s="284"/>
      <c r="AD697" s="284"/>
      <c r="AE697" s="284"/>
      <c r="AG697" s="284"/>
      <c r="AH697" s="284"/>
      <c r="AJ697" s="284"/>
      <c r="AM697" s="284"/>
      <c r="AN697" s="284"/>
      <c r="AO697" s="284"/>
      <c r="AP697" s="284"/>
      <c r="AQ697" s="284"/>
      <c r="AR697" s="284"/>
      <c r="AS697" s="284"/>
      <c r="AT697" s="284"/>
      <c r="AU697" s="284"/>
      <c r="AV697" s="284"/>
      <c r="AW697" s="284"/>
      <c r="AX697" s="284"/>
      <c r="AY697" s="284"/>
      <c r="AZ697" s="284"/>
      <c r="BA697" s="284"/>
      <c r="BB697" s="284"/>
      <c r="BC697" s="284"/>
    </row>
    <row r="698" spans="3:55">
      <c r="D698" s="284"/>
      <c r="K698" s="284"/>
      <c r="L698" s="284"/>
      <c r="O698" s="284"/>
      <c r="P698" s="284"/>
      <c r="S698" s="284"/>
      <c r="T698" s="284"/>
      <c r="U698" s="284"/>
      <c r="V698" s="284"/>
      <c r="W698" s="284"/>
      <c r="X698" s="284"/>
      <c r="AA698" s="284"/>
      <c r="AB698" s="284"/>
      <c r="AC698" s="284"/>
      <c r="AF698" s="284"/>
      <c r="AH698" s="284"/>
      <c r="AJ698" s="284"/>
      <c r="AL698" s="284"/>
      <c r="AM698" s="284"/>
      <c r="AN698" s="284"/>
      <c r="AO698" s="284"/>
      <c r="AP698" s="284"/>
      <c r="AQ698" s="284"/>
      <c r="AR698" s="284"/>
      <c r="AS698" s="284"/>
      <c r="AT698" s="284"/>
      <c r="AU698" s="284"/>
      <c r="AV698" s="284"/>
      <c r="AW698" s="284"/>
      <c r="AX698" s="284"/>
      <c r="AY698" s="284"/>
      <c r="AZ698" s="284"/>
      <c r="BA698" s="284"/>
      <c r="BB698" s="284"/>
      <c r="BC698" s="284"/>
    </row>
    <row r="699" spans="3:55">
      <c r="H699" s="284"/>
      <c r="L699" s="284"/>
      <c r="N699" s="284"/>
      <c r="P699" s="284"/>
      <c r="R699" s="284"/>
      <c r="S699" s="284"/>
      <c r="V699" s="284"/>
      <c r="W699" s="284"/>
      <c r="Y699" s="284"/>
      <c r="AA699" s="284"/>
      <c r="AD699" s="284"/>
      <c r="AG699" s="284"/>
      <c r="AH699" s="284"/>
      <c r="AI699" s="284"/>
      <c r="AJ699" s="284"/>
      <c r="AL699" s="284"/>
      <c r="AM699" s="284"/>
      <c r="AN699" s="284"/>
      <c r="AO699" s="284"/>
      <c r="AP699" s="284"/>
      <c r="AQ699" s="284"/>
      <c r="AR699" s="284"/>
      <c r="AS699" s="284"/>
      <c r="AT699" s="284"/>
      <c r="AU699" s="284"/>
      <c r="AV699" s="284"/>
      <c r="AW699" s="284"/>
      <c r="AX699" s="284"/>
      <c r="AY699" s="284"/>
      <c r="AZ699" s="284"/>
      <c r="BA699" s="284"/>
      <c r="BB699" s="284"/>
      <c r="BC699" s="284"/>
    </row>
    <row r="700" spans="3:55">
      <c r="M700" s="284"/>
      <c r="N700" s="284"/>
      <c r="P700" s="284"/>
      <c r="Q700" s="284"/>
      <c r="R700" s="284"/>
      <c r="T700" s="212"/>
      <c r="W700" s="284"/>
      <c r="Y700" s="284"/>
      <c r="AB700" s="284"/>
      <c r="AF700" s="284"/>
      <c r="AG700" s="284"/>
      <c r="AH700" s="284"/>
      <c r="AJ700" s="284"/>
      <c r="AK700" s="284"/>
      <c r="AL700" s="284"/>
      <c r="AM700" s="284"/>
      <c r="AN700" s="284"/>
      <c r="AO700" s="284"/>
      <c r="AP700" s="284"/>
      <c r="AQ700" s="284"/>
      <c r="AR700" s="284"/>
      <c r="AS700" s="284"/>
      <c r="AT700" s="284"/>
      <c r="AU700" s="284"/>
      <c r="AV700" s="284"/>
      <c r="AW700" s="284"/>
      <c r="AX700" s="284"/>
      <c r="AY700" s="284"/>
      <c r="AZ700" s="284"/>
      <c r="BA700" s="284"/>
      <c r="BB700" s="284"/>
      <c r="BC700" s="284"/>
    </row>
    <row r="701" spans="3:55">
      <c r="F701" s="212"/>
      <c r="K701" s="284"/>
      <c r="L701" s="284"/>
      <c r="M701" s="212"/>
      <c r="N701" s="284"/>
      <c r="O701" s="284"/>
      <c r="P701" s="282"/>
      <c r="Q701" s="284"/>
      <c r="R701" s="284"/>
      <c r="U701" s="284"/>
      <c r="V701" s="284"/>
      <c r="W701" s="284"/>
      <c r="X701" s="284"/>
      <c r="Y701" s="284"/>
      <c r="Z701" s="284"/>
      <c r="AA701" s="284"/>
      <c r="AB701" s="284"/>
      <c r="AC701" s="284"/>
      <c r="AD701" s="284"/>
      <c r="AG701" s="284"/>
      <c r="AH701" s="284"/>
      <c r="AI701" s="284"/>
      <c r="AK701" s="284"/>
      <c r="AL701" s="284"/>
      <c r="AM701" s="284"/>
      <c r="AN701" s="284"/>
      <c r="AO701" s="284"/>
      <c r="AP701" s="284"/>
      <c r="AQ701" s="284"/>
      <c r="AR701" s="284"/>
      <c r="AS701" s="284"/>
      <c r="AT701" s="284"/>
      <c r="AU701" s="284"/>
      <c r="AV701" s="284"/>
      <c r="AW701" s="284"/>
      <c r="AX701" s="284"/>
      <c r="AY701" s="284"/>
      <c r="AZ701" s="284"/>
      <c r="BA701" s="284"/>
      <c r="BB701" s="284"/>
      <c r="BC701" s="284"/>
    </row>
    <row r="702" spans="3:55">
      <c r="G702" s="284"/>
      <c r="N702" s="284"/>
      <c r="O702" s="284"/>
      <c r="P702" s="284"/>
      <c r="Q702" s="284"/>
      <c r="S702" s="284"/>
      <c r="T702" s="284"/>
      <c r="V702" s="284"/>
      <c r="W702" s="284"/>
      <c r="Y702" s="284"/>
      <c r="Z702" s="284"/>
      <c r="AA702" s="284"/>
      <c r="AB702" s="284"/>
      <c r="AD702" s="284"/>
      <c r="AG702" s="284"/>
      <c r="AH702" s="284"/>
      <c r="AI702" s="284"/>
      <c r="AJ702" s="284"/>
      <c r="AM702" s="284"/>
      <c r="AN702" s="284"/>
      <c r="AO702" s="284"/>
      <c r="AP702" s="284"/>
      <c r="AQ702" s="284"/>
      <c r="AR702" s="284"/>
      <c r="AS702" s="284"/>
      <c r="AT702" s="284"/>
      <c r="AU702" s="284"/>
      <c r="AV702" s="284"/>
      <c r="AW702" s="284"/>
      <c r="AX702" s="284"/>
      <c r="AY702" s="284"/>
      <c r="AZ702" s="284"/>
      <c r="BA702" s="284"/>
      <c r="BB702" s="284"/>
      <c r="BC702" s="284"/>
    </row>
    <row r="703" spans="3:55">
      <c r="H703" s="284"/>
      <c r="K703" s="284"/>
      <c r="M703" s="284"/>
      <c r="N703" s="284"/>
      <c r="O703" s="284"/>
      <c r="R703" s="284"/>
      <c r="T703" s="284"/>
      <c r="U703" s="284"/>
      <c r="V703" s="284"/>
      <c r="W703" s="284"/>
      <c r="Y703" s="284"/>
      <c r="AA703" s="284"/>
      <c r="AB703" s="284"/>
      <c r="AC703" s="284"/>
      <c r="AD703" s="284"/>
      <c r="AE703" s="284"/>
      <c r="AF703" s="284"/>
      <c r="AG703" s="284"/>
      <c r="AH703" s="284"/>
      <c r="AI703" s="282"/>
      <c r="AK703" s="284"/>
      <c r="AL703" s="284"/>
      <c r="AM703" s="284"/>
      <c r="AN703" s="284"/>
      <c r="AO703" s="284"/>
      <c r="AP703" s="284"/>
      <c r="AQ703" s="284"/>
      <c r="AR703" s="284"/>
      <c r="AS703" s="284"/>
      <c r="AT703" s="284"/>
      <c r="AU703" s="284"/>
      <c r="AV703" s="284"/>
      <c r="AW703" s="284"/>
      <c r="AX703" s="284"/>
      <c r="AY703" s="284"/>
      <c r="AZ703" s="284"/>
      <c r="BA703" s="284"/>
      <c r="BB703" s="284"/>
      <c r="BC703" s="284"/>
    </row>
    <row r="704" spans="3:55">
      <c r="C704" s="284"/>
      <c r="G704" s="284"/>
      <c r="H704" s="284"/>
      <c r="J704" s="284"/>
      <c r="K704" s="284"/>
      <c r="L704" s="284"/>
      <c r="N704" s="284"/>
      <c r="O704" s="284"/>
      <c r="P704" s="284"/>
      <c r="Q704" s="284"/>
      <c r="R704" s="284"/>
      <c r="S704" s="284"/>
      <c r="U704" s="284"/>
      <c r="W704" s="284"/>
      <c r="X704" s="284"/>
      <c r="AB704" s="284"/>
      <c r="AC704" s="284"/>
      <c r="AD704" s="284"/>
      <c r="AE704" s="284"/>
      <c r="AG704" s="284"/>
      <c r="AH704" s="284"/>
      <c r="AI704" s="284"/>
      <c r="AJ704" s="284"/>
      <c r="AK704" s="284"/>
      <c r="AN704" s="284"/>
      <c r="AP704" s="284"/>
      <c r="AR704" s="284"/>
      <c r="AS704" s="284"/>
    </row>
    <row r="705" spans="2:55">
      <c r="H705" s="284"/>
      <c r="L705" s="284"/>
      <c r="M705" s="284"/>
      <c r="N705" s="284"/>
      <c r="O705" s="284"/>
      <c r="P705" s="284"/>
      <c r="Q705" s="284"/>
      <c r="R705" s="284"/>
      <c r="S705" s="284"/>
      <c r="U705" s="284"/>
      <c r="V705" s="284"/>
      <c r="W705" s="284"/>
      <c r="Z705" s="284"/>
      <c r="AC705" s="284"/>
      <c r="AE705" s="284"/>
      <c r="AF705" s="284"/>
      <c r="AG705" s="284"/>
      <c r="AH705" s="284"/>
      <c r="AI705" s="284"/>
      <c r="AJ705" s="284"/>
      <c r="AL705" s="284"/>
      <c r="AO705" s="284"/>
      <c r="AR705" s="284"/>
      <c r="AS705" s="284"/>
      <c r="AT705" s="284"/>
      <c r="AU705" s="284"/>
      <c r="AV705" s="284"/>
      <c r="AW705" s="284"/>
      <c r="AX705" s="284"/>
      <c r="AY705" s="284"/>
      <c r="AZ705" s="284"/>
      <c r="BA705" s="284"/>
      <c r="BB705" s="284"/>
      <c r="BC705" s="284"/>
    </row>
    <row r="706" spans="2:55">
      <c r="C706" s="284"/>
      <c r="E706" s="284"/>
      <c r="G706" s="284"/>
      <c r="M706" s="284"/>
      <c r="N706" s="284"/>
      <c r="Q706" s="284"/>
      <c r="Y706" s="284"/>
      <c r="AA706" s="284"/>
      <c r="AB706" s="284"/>
      <c r="AC706" s="284"/>
      <c r="AD706" s="284"/>
      <c r="AF706" s="284"/>
      <c r="AG706" s="284"/>
      <c r="AI706" s="284"/>
      <c r="AJ706" s="284"/>
      <c r="AK706" s="284"/>
      <c r="AL706" s="282"/>
      <c r="AM706" s="284"/>
      <c r="AN706" s="284"/>
      <c r="AO706" s="284"/>
      <c r="AP706" s="284"/>
      <c r="AQ706" s="284"/>
      <c r="AR706" s="284"/>
      <c r="AS706" s="284"/>
      <c r="AT706" s="284"/>
      <c r="AU706" s="284"/>
      <c r="AV706" s="284"/>
      <c r="AW706" s="284"/>
      <c r="AX706" s="284"/>
      <c r="AY706" s="284"/>
      <c r="AZ706" s="284"/>
      <c r="BA706" s="284"/>
      <c r="BB706" s="284"/>
      <c r="BC706" s="284"/>
    </row>
    <row r="707" spans="2:55">
      <c r="F707" s="284"/>
      <c r="I707" s="284"/>
      <c r="K707" s="284"/>
      <c r="M707" s="284"/>
      <c r="O707" s="284"/>
      <c r="Q707" s="284"/>
      <c r="T707" s="284"/>
      <c r="V707" s="284"/>
      <c r="Y707" s="284"/>
      <c r="Z707" s="284"/>
      <c r="AA707" s="284"/>
      <c r="AB707" s="284"/>
      <c r="AC707" s="284"/>
      <c r="AD707" s="284"/>
      <c r="AE707" s="284"/>
      <c r="AF707" s="284"/>
      <c r="AH707" s="284"/>
      <c r="AI707" s="284"/>
      <c r="AJ707" s="284"/>
      <c r="AL707" s="284"/>
      <c r="AM707" s="284"/>
      <c r="AN707" s="284"/>
      <c r="AO707" s="284"/>
      <c r="AP707" s="284"/>
      <c r="AQ707" s="284"/>
      <c r="AR707" s="284"/>
      <c r="AS707" s="284"/>
      <c r="AT707" s="284"/>
      <c r="AU707" s="284"/>
      <c r="AV707" s="284"/>
      <c r="AW707" s="284"/>
      <c r="AX707" s="284"/>
      <c r="AY707" s="284"/>
      <c r="AZ707" s="284"/>
      <c r="BA707" s="284"/>
      <c r="BB707" s="284"/>
      <c r="BC707" s="284"/>
    </row>
    <row r="708" spans="2:55">
      <c r="B708" s="212"/>
      <c r="C708" s="284"/>
      <c r="I708" s="284"/>
      <c r="N708" s="284"/>
      <c r="P708" s="284"/>
      <c r="R708" s="284"/>
      <c r="S708" s="284"/>
      <c r="Y708" s="284"/>
      <c r="AA708" s="284"/>
      <c r="AC708" s="284"/>
      <c r="AD708" s="284"/>
      <c r="AE708" s="284"/>
      <c r="AF708" s="284"/>
      <c r="AG708" s="284"/>
      <c r="AH708" s="284"/>
      <c r="AI708" s="284"/>
      <c r="AL708" s="284"/>
      <c r="AM708" s="284"/>
      <c r="AN708" s="284"/>
      <c r="AO708" s="284"/>
      <c r="AP708" s="284"/>
      <c r="AQ708" s="284"/>
      <c r="AR708" s="284"/>
      <c r="AS708" s="284"/>
      <c r="AT708" s="284"/>
      <c r="AU708" s="284"/>
      <c r="AV708" s="284"/>
      <c r="AW708" s="284"/>
      <c r="AX708" s="284"/>
      <c r="AY708" s="284"/>
      <c r="AZ708" s="284"/>
      <c r="BA708" s="284"/>
      <c r="BB708" s="284"/>
      <c r="BC708" s="284"/>
    </row>
    <row r="709" spans="2:55">
      <c r="Q709" s="284"/>
      <c r="S709" s="284"/>
      <c r="T709" s="282"/>
      <c r="Y709" s="284"/>
      <c r="AC709" s="284"/>
      <c r="AD709" s="284"/>
      <c r="AF709" s="284"/>
      <c r="AG709" s="284"/>
      <c r="AH709" s="284"/>
      <c r="AI709" s="284"/>
      <c r="AJ709" s="284"/>
      <c r="AK709" s="284"/>
      <c r="AL709" s="284"/>
      <c r="AM709" s="284"/>
      <c r="AN709" s="284"/>
      <c r="AO709" s="284"/>
      <c r="AP709" s="284"/>
      <c r="AQ709" s="284"/>
      <c r="AR709" s="284"/>
      <c r="AS709" s="284"/>
      <c r="AT709" s="284"/>
      <c r="AU709" s="284"/>
      <c r="AV709" s="284"/>
      <c r="AW709" s="284"/>
      <c r="AX709" s="284"/>
      <c r="AY709" s="284"/>
      <c r="AZ709" s="284"/>
      <c r="BA709" s="284"/>
      <c r="BB709" s="284"/>
      <c r="BC709" s="284"/>
    </row>
    <row r="710" spans="2:55">
      <c r="D710" s="212"/>
      <c r="I710" s="284"/>
      <c r="J710" s="284"/>
      <c r="Q710" s="284"/>
      <c r="R710" s="284"/>
      <c r="T710" s="284"/>
      <c r="U710" s="284"/>
      <c r="Z710" s="284"/>
      <c r="AA710" s="284"/>
      <c r="AB710" s="212"/>
      <c r="AE710" s="284"/>
      <c r="AF710" s="284"/>
      <c r="AG710" s="284"/>
      <c r="AK710" s="284"/>
      <c r="AL710" s="284"/>
      <c r="AM710" s="284"/>
      <c r="AN710" s="284"/>
      <c r="AO710" s="284"/>
      <c r="AP710" s="284"/>
      <c r="AQ710" s="284"/>
      <c r="AR710" s="284"/>
      <c r="AS710" s="284"/>
      <c r="AT710" s="284"/>
      <c r="AU710" s="284"/>
      <c r="AV710" s="284"/>
      <c r="AW710" s="284"/>
      <c r="AX710" s="284"/>
      <c r="AY710" s="284"/>
      <c r="AZ710" s="284"/>
      <c r="BA710" s="284"/>
      <c r="BB710" s="284"/>
      <c r="BC710" s="284"/>
    </row>
    <row r="711" spans="2:55">
      <c r="F711" s="284"/>
      <c r="H711" s="284"/>
      <c r="J711" s="284"/>
      <c r="L711" s="284"/>
      <c r="M711" s="284"/>
      <c r="P711" s="284"/>
      <c r="Q711" s="284"/>
      <c r="R711" s="284"/>
      <c r="S711" s="284"/>
      <c r="T711" s="284"/>
      <c r="X711" s="284"/>
      <c r="Y711" s="284"/>
      <c r="AA711" s="284"/>
      <c r="AG711" s="282"/>
      <c r="AH711" s="284"/>
      <c r="AI711" s="284"/>
      <c r="AJ711" s="284"/>
      <c r="AK711" s="284"/>
      <c r="AN711" s="284"/>
      <c r="AO711" s="284"/>
      <c r="AP711" s="284"/>
      <c r="AQ711" s="284"/>
      <c r="AR711" s="284"/>
      <c r="AS711" s="284"/>
      <c r="AT711" s="284"/>
      <c r="AU711" s="284"/>
      <c r="AV711" s="284"/>
      <c r="AW711" s="284"/>
      <c r="AX711" s="284"/>
      <c r="AY711" s="284"/>
      <c r="AZ711" s="284"/>
      <c r="BA711" s="284"/>
      <c r="BB711" s="284"/>
      <c r="BC711" s="284"/>
    </row>
    <row r="712" spans="2:55">
      <c r="F712" s="284"/>
      <c r="J712" s="284"/>
      <c r="P712" s="284"/>
      <c r="S712" s="284"/>
      <c r="AA712" s="284"/>
      <c r="AB712" s="284"/>
      <c r="AD712" s="284"/>
      <c r="AF712" s="284"/>
      <c r="AH712" s="284"/>
      <c r="AI712" s="284"/>
      <c r="AK712" s="284"/>
      <c r="AL712" s="284"/>
      <c r="AM712" s="284"/>
      <c r="AN712" s="284"/>
      <c r="AO712" s="284"/>
      <c r="AP712" s="284"/>
    </row>
    <row r="713" spans="2:55">
      <c r="J713" s="284"/>
      <c r="K713" s="284"/>
      <c r="L713" s="284"/>
      <c r="Q713" s="284"/>
      <c r="R713" s="284"/>
      <c r="S713" s="284"/>
      <c r="T713" s="284"/>
      <c r="W713" s="284"/>
      <c r="X713" s="284"/>
      <c r="AD713" s="284"/>
      <c r="AE713" s="284"/>
      <c r="AF713" s="284"/>
      <c r="AG713" s="284"/>
      <c r="AH713" s="284"/>
      <c r="AI713" s="284"/>
      <c r="AJ713" s="284"/>
      <c r="AK713" s="284"/>
      <c r="AM713" s="284"/>
      <c r="AN713" s="284"/>
    </row>
    <row r="714" spans="2:55">
      <c r="B714" s="284"/>
      <c r="N714" s="284"/>
      <c r="Q714" s="284"/>
      <c r="S714" s="284"/>
      <c r="T714" s="284"/>
      <c r="U714" s="284"/>
      <c r="V714" s="284"/>
      <c r="W714" s="284"/>
      <c r="Y714" s="284"/>
      <c r="AA714" s="284"/>
      <c r="AB714" s="284"/>
      <c r="AC714" s="284"/>
      <c r="AH714" s="284"/>
      <c r="AJ714" s="284"/>
      <c r="AK714" s="284"/>
      <c r="AL714" s="284"/>
      <c r="AP714" s="284"/>
    </row>
    <row r="715" spans="2:55">
      <c r="E715" s="212"/>
      <c r="J715" s="284"/>
      <c r="L715" s="284"/>
      <c r="O715" s="284"/>
      <c r="P715" s="284"/>
      <c r="Q715" s="284"/>
      <c r="T715" s="284"/>
      <c r="V715" s="284"/>
      <c r="W715" s="284"/>
      <c r="Z715" s="284"/>
      <c r="AA715" s="284"/>
      <c r="AB715" s="284"/>
      <c r="AC715" s="284"/>
      <c r="AD715" s="284"/>
      <c r="AG715" s="284"/>
      <c r="AH715" s="284"/>
      <c r="AK715" s="284"/>
      <c r="AL715" s="284"/>
      <c r="AM715" s="284"/>
      <c r="AN715" s="284"/>
      <c r="AO715" s="284"/>
      <c r="AP715" s="284"/>
      <c r="AQ715" s="284"/>
      <c r="AR715" s="284"/>
      <c r="AS715" s="284"/>
      <c r="AT715" s="284"/>
      <c r="AU715" s="284"/>
      <c r="AV715" s="284"/>
      <c r="AW715" s="284"/>
      <c r="AX715" s="284"/>
      <c r="AY715" s="284"/>
      <c r="AZ715" s="284"/>
      <c r="BA715" s="284"/>
      <c r="BB715" s="284"/>
      <c r="BC715" s="284"/>
    </row>
    <row r="716" spans="2:55">
      <c r="L716" s="284"/>
      <c r="M716" s="284"/>
      <c r="P716" s="284"/>
      <c r="Q716" s="284"/>
      <c r="R716" s="284"/>
      <c r="T716" s="284"/>
      <c r="U716" s="284"/>
      <c r="V716" s="284"/>
      <c r="W716" s="284"/>
      <c r="Y716" s="284"/>
      <c r="Z716" s="284"/>
      <c r="AB716" s="284"/>
      <c r="AC716" s="284"/>
      <c r="AE716" s="284"/>
      <c r="AG716" s="284"/>
      <c r="AL716" s="284"/>
      <c r="AM716" s="284"/>
      <c r="AN716" s="284"/>
      <c r="AO716" s="284"/>
    </row>
    <row r="717" spans="2:55">
      <c r="P717" s="284"/>
      <c r="Q717" s="284"/>
      <c r="Z717" s="284"/>
      <c r="AB717" s="284"/>
      <c r="AC717" s="284"/>
      <c r="AD717" s="284"/>
      <c r="AG717" s="284"/>
      <c r="AH717" s="284"/>
      <c r="AI717" s="284"/>
      <c r="AL717" s="284"/>
      <c r="AM717" s="284"/>
      <c r="AN717" s="284"/>
      <c r="AO717" s="284"/>
      <c r="AP717" s="284"/>
      <c r="AQ717" s="284"/>
      <c r="AR717" s="284"/>
      <c r="AS717" s="284"/>
      <c r="AT717" s="284"/>
      <c r="AU717" s="284"/>
      <c r="AV717" s="284"/>
      <c r="AW717" s="284"/>
      <c r="AX717" s="284"/>
      <c r="AY717" s="284"/>
      <c r="AZ717" s="284"/>
      <c r="BA717" s="284"/>
      <c r="BB717" s="284"/>
      <c r="BC717" s="284"/>
    </row>
    <row r="718" spans="2:55">
      <c r="D718" s="284"/>
      <c r="F718" s="284"/>
      <c r="G718" s="284"/>
      <c r="I718" s="284"/>
      <c r="P718" s="284"/>
      <c r="R718" s="284"/>
      <c r="T718" s="284"/>
      <c r="W718" s="284"/>
      <c r="AA718" s="284"/>
      <c r="AB718" s="284"/>
      <c r="AC718" s="284"/>
      <c r="AD718" s="284"/>
      <c r="AF718" s="284"/>
      <c r="AG718" s="284"/>
      <c r="AH718" s="284"/>
      <c r="AI718" s="284"/>
      <c r="AJ718" s="284"/>
      <c r="AK718" s="284"/>
      <c r="AQ718" s="284"/>
    </row>
    <row r="719" spans="2:55">
      <c r="F719" s="284"/>
      <c r="J719" s="284"/>
      <c r="K719" s="284"/>
      <c r="M719" s="284"/>
      <c r="N719" s="284"/>
      <c r="O719" s="284"/>
      <c r="P719" s="284"/>
      <c r="Q719" s="284"/>
      <c r="R719" s="284"/>
      <c r="S719" s="284"/>
      <c r="U719" s="284"/>
      <c r="Y719" s="284"/>
      <c r="Z719" s="284"/>
      <c r="AE719" s="284"/>
      <c r="AF719" s="284"/>
      <c r="AG719" s="284"/>
      <c r="AH719" s="284"/>
      <c r="AJ719" s="284"/>
      <c r="AL719" s="284"/>
      <c r="AM719" s="284"/>
      <c r="AN719" s="284"/>
      <c r="AO719" s="284"/>
      <c r="AP719" s="284"/>
      <c r="AQ719" s="284"/>
      <c r="AR719" s="284"/>
      <c r="AS719" s="284"/>
      <c r="AT719" s="284"/>
      <c r="AU719" s="284"/>
      <c r="AV719" s="284"/>
      <c r="AW719" s="284"/>
      <c r="AX719" s="284"/>
      <c r="AY719" s="284"/>
      <c r="AZ719" s="284"/>
      <c r="BA719" s="284"/>
      <c r="BB719" s="284"/>
      <c r="BC719" s="284"/>
    </row>
    <row r="720" spans="2:55">
      <c r="D720" s="284"/>
      <c r="E720" s="284"/>
      <c r="J720" s="284"/>
      <c r="L720" s="284"/>
      <c r="P720" s="284"/>
      <c r="Q720" s="284"/>
      <c r="T720" s="284"/>
      <c r="W720" s="284"/>
      <c r="X720" s="284"/>
      <c r="Y720" s="284"/>
      <c r="Z720" s="284"/>
      <c r="AB720" s="284"/>
      <c r="AC720" s="284"/>
      <c r="AE720" s="284"/>
      <c r="AI720" s="284"/>
      <c r="AL720" s="284"/>
      <c r="AQ720" s="284"/>
      <c r="AU720" s="284"/>
      <c r="AV720" s="284"/>
      <c r="AW720" s="284"/>
      <c r="AX720" s="284"/>
      <c r="AY720" s="284"/>
      <c r="AZ720" s="284"/>
      <c r="BA720" s="284"/>
      <c r="BB720" s="284"/>
      <c r="BC720" s="284"/>
    </row>
    <row r="721" spans="3:55">
      <c r="C721" s="282"/>
      <c r="G721" s="284"/>
      <c r="K721" s="284"/>
      <c r="L721" s="284"/>
      <c r="N721" s="284"/>
      <c r="Q721" s="284"/>
      <c r="S721" s="284"/>
      <c r="U721" s="284"/>
      <c r="V721" s="284"/>
      <c r="Y721" s="284"/>
      <c r="AB721" s="284"/>
      <c r="AC721" s="284"/>
      <c r="AD721" s="284"/>
      <c r="AE721" s="284"/>
      <c r="AF721" s="284"/>
      <c r="AG721" s="284"/>
      <c r="AH721" s="284"/>
      <c r="AI721" s="284"/>
      <c r="AJ721" s="284"/>
      <c r="AL721" s="284"/>
      <c r="AM721" s="284"/>
      <c r="AN721" s="284"/>
      <c r="AO721" s="284"/>
      <c r="AP721" s="284"/>
      <c r="AQ721" s="284"/>
      <c r="AR721" s="284"/>
      <c r="AS721" s="284"/>
      <c r="AT721" s="284"/>
      <c r="AU721" s="284"/>
      <c r="AV721" s="284"/>
      <c r="AW721" s="284"/>
      <c r="AX721" s="284"/>
      <c r="AY721" s="284"/>
      <c r="AZ721" s="284"/>
      <c r="BA721" s="284"/>
      <c r="BB721" s="284"/>
      <c r="BC721" s="284"/>
    </row>
    <row r="722" spans="3:55">
      <c r="H722" s="284"/>
      <c r="M722" s="284"/>
      <c r="N722" s="284"/>
      <c r="O722" s="284"/>
      <c r="P722" s="284"/>
      <c r="Q722" s="284"/>
      <c r="Z722" s="284"/>
      <c r="AB722" s="284"/>
      <c r="AC722" s="284"/>
      <c r="AD722" s="284"/>
      <c r="AE722" s="284"/>
      <c r="AH722" s="284"/>
      <c r="AI722" s="284"/>
      <c r="AJ722" s="284"/>
      <c r="AK722" s="284"/>
      <c r="AL722" s="284"/>
      <c r="AM722" s="284"/>
      <c r="AN722" s="284"/>
      <c r="AO722" s="284"/>
      <c r="AP722" s="284"/>
      <c r="AQ722" s="284"/>
      <c r="AR722" s="284"/>
      <c r="AS722" s="284"/>
      <c r="AT722" s="284"/>
      <c r="AU722" s="284"/>
      <c r="AV722" s="284"/>
      <c r="AW722" s="284"/>
      <c r="AX722" s="284"/>
      <c r="AY722" s="284"/>
      <c r="AZ722" s="284"/>
      <c r="BA722" s="284"/>
      <c r="BB722" s="284"/>
      <c r="BC722" s="284"/>
    </row>
    <row r="723" spans="3:55">
      <c r="D723" s="284"/>
      <c r="K723" s="284"/>
      <c r="M723" s="284"/>
      <c r="N723" s="284"/>
      <c r="O723" s="284"/>
      <c r="T723" s="284"/>
      <c r="X723" s="284"/>
      <c r="AA723" s="284"/>
      <c r="AC723" s="284"/>
      <c r="AE723" s="284"/>
      <c r="AF723" s="284"/>
      <c r="AI723" s="284"/>
      <c r="AJ723" s="284"/>
      <c r="AK723" s="284"/>
      <c r="AM723" s="284"/>
      <c r="AO723" s="284"/>
      <c r="AQ723" s="284"/>
      <c r="AR723" s="284"/>
      <c r="AS723" s="284"/>
      <c r="AT723" s="284"/>
      <c r="AU723" s="284"/>
      <c r="AV723" s="284"/>
      <c r="AW723" s="284"/>
      <c r="AX723" s="284"/>
      <c r="AY723" s="284"/>
      <c r="AZ723" s="284"/>
      <c r="BA723" s="284"/>
      <c r="BB723" s="284"/>
      <c r="BC723" s="284"/>
    </row>
    <row r="724" spans="3:55">
      <c r="L724" s="284"/>
      <c r="O724" s="284"/>
      <c r="P724" s="284"/>
      <c r="R724" s="284"/>
      <c r="V724" s="284"/>
      <c r="X724" s="284"/>
      <c r="Y724" s="284"/>
      <c r="Z724" s="284"/>
      <c r="AB724" s="284"/>
      <c r="AE724" s="284"/>
      <c r="AF724" s="284"/>
      <c r="AH724" s="284"/>
      <c r="AI724" s="284"/>
      <c r="AJ724" s="284"/>
      <c r="AL724" s="284"/>
      <c r="AM724" s="284"/>
      <c r="AN724" s="284"/>
      <c r="AO724" s="284"/>
      <c r="AP724" s="284"/>
      <c r="AT724" s="284"/>
    </row>
    <row r="725" spans="3:55">
      <c r="E725" s="284"/>
      <c r="G725" s="284"/>
      <c r="J725" s="284"/>
      <c r="N725" s="284"/>
      <c r="P725" s="284"/>
      <c r="R725" s="284"/>
      <c r="T725" s="284"/>
      <c r="U725" s="284"/>
      <c r="Y725" s="284"/>
      <c r="AA725" s="284"/>
      <c r="AC725" s="284"/>
      <c r="AD725" s="284"/>
      <c r="AE725" s="284"/>
      <c r="AF725" s="284"/>
      <c r="AG725" s="284"/>
      <c r="AH725" s="284"/>
      <c r="AI725" s="284"/>
      <c r="AJ725" s="284"/>
      <c r="AK725" s="284"/>
      <c r="AL725" s="284"/>
      <c r="AM725" s="284"/>
      <c r="AN725" s="284"/>
      <c r="AO725" s="284"/>
      <c r="AP725" s="284"/>
      <c r="AQ725" s="284"/>
      <c r="AR725" s="284"/>
      <c r="AS725" s="284"/>
      <c r="AT725" s="284"/>
      <c r="AU725" s="284"/>
      <c r="AV725" s="284"/>
      <c r="AW725" s="284"/>
      <c r="AX725" s="284"/>
      <c r="AY725" s="284"/>
      <c r="AZ725" s="284"/>
      <c r="BA725" s="284"/>
      <c r="BB725" s="284"/>
      <c r="BC725" s="284"/>
    </row>
    <row r="726" spans="3:55">
      <c r="E726" s="284"/>
      <c r="G726" s="284"/>
      <c r="H726" s="284"/>
      <c r="K726" s="284"/>
      <c r="P726" s="284"/>
      <c r="R726" s="284"/>
      <c r="U726" s="284"/>
      <c r="V726" s="284"/>
      <c r="W726" s="284"/>
      <c r="Y726" s="284"/>
      <c r="Z726" s="284"/>
      <c r="AB726" s="284"/>
      <c r="AC726" s="284"/>
      <c r="AF726" s="284"/>
      <c r="AI726" s="284"/>
      <c r="AJ726" s="284"/>
      <c r="AL726" s="284"/>
      <c r="AM726" s="284"/>
      <c r="AN726" s="284"/>
      <c r="AO726" s="284"/>
      <c r="AP726" s="284"/>
      <c r="AQ726" s="284"/>
      <c r="AR726" s="284"/>
      <c r="AS726" s="284"/>
      <c r="AT726" s="284"/>
      <c r="AU726" s="284"/>
      <c r="AV726" s="284"/>
      <c r="AW726" s="284"/>
      <c r="AX726" s="284"/>
      <c r="AY726" s="284"/>
      <c r="AZ726" s="284"/>
      <c r="BA726" s="284"/>
      <c r="BB726" s="284"/>
      <c r="BC726" s="284"/>
    </row>
    <row r="727" spans="3:55">
      <c r="D727" s="284"/>
      <c r="E727" s="284"/>
      <c r="K727" s="284"/>
      <c r="M727" s="284"/>
      <c r="S727" s="284"/>
      <c r="T727" s="284"/>
      <c r="U727" s="284"/>
      <c r="V727" s="284"/>
      <c r="W727" s="284"/>
      <c r="Y727" s="284"/>
      <c r="Z727" s="282"/>
      <c r="AC727" s="284"/>
      <c r="AD727" s="284"/>
      <c r="AE727" s="284"/>
      <c r="AG727" s="284"/>
      <c r="AK727" s="284"/>
      <c r="AL727" s="284"/>
      <c r="AM727" s="284"/>
      <c r="AN727" s="284"/>
      <c r="AO727" s="284"/>
      <c r="AP727" s="284"/>
      <c r="AQ727" s="284"/>
      <c r="AR727" s="284"/>
      <c r="AS727" s="284"/>
      <c r="AT727" s="284"/>
      <c r="AU727" s="284"/>
      <c r="AV727" s="284"/>
      <c r="AW727" s="284"/>
      <c r="AX727" s="284"/>
      <c r="AY727" s="284"/>
      <c r="AZ727" s="284"/>
      <c r="BA727" s="284"/>
      <c r="BB727" s="284"/>
      <c r="BC727" s="284"/>
    </row>
    <row r="728" spans="3:55">
      <c r="L728" s="284"/>
      <c r="M728" s="284"/>
      <c r="R728" s="284"/>
      <c r="S728" s="284"/>
      <c r="T728" s="284"/>
      <c r="W728" s="284"/>
      <c r="X728" s="284"/>
      <c r="Y728" s="284"/>
      <c r="AA728" s="284"/>
      <c r="AB728" s="284"/>
      <c r="AC728" s="284"/>
      <c r="AG728" s="284"/>
      <c r="AH728" s="284"/>
      <c r="AJ728" s="284"/>
      <c r="AK728" s="284"/>
      <c r="AM728" s="284"/>
      <c r="AN728" s="284"/>
      <c r="AO728" s="284"/>
      <c r="AP728" s="284"/>
      <c r="AQ728" s="284"/>
      <c r="AR728" s="284"/>
      <c r="AS728" s="284"/>
      <c r="AT728" s="284"/>
      <c r="AU728" s="284"/>
      <c r="AV728" s="284"/>
      <c r="AW728" s="284"/>
      <c r="AX728" s="284"/>
      <c r="AY728" s="284"/>
      <c r="AZ728" s="284"/>
      <c r="BA728" s="284"/>
      <c r="BB728" s="284"/>
      <c r="BC728" s="284"/>
    </row>
    <row r="729" spans="3:55">
      <c r="F729" s="284"/>
      <c r="G729" s="284"/>
      <c r="H729" s="284"/>
      <c r="K729" s="284"/>
      <c r="M729" s="284"/>
      <c r="Q729" s="284"/>
      <c r="R729" s="284"/>
      <c r="S729" s="284"/>
      <c r="T729" s="284"/>
      <c r="U729" s="284"/>
      <c r="Y729" s="284"/>
      <c r="AC729" s="284"/>
      <c r="AD729" s="284"/>
      <c r="AE729" s="284"/>
      <c r="AH729" s="284"/>
      <c r="AI729" s="284"/>
      <c r="AJ729" s="284"/>
      <c r="AL729" s="284"/>
      <c r="AM729" s="212"/>
      <c r="AQ729" s="284"/>
    </row>
    <row r="730" spans="3:55">
      <c r="G730" s="284"/>
      <c r="K730" s="284"/>
      <c r="P730" s="284"/>
      <c r="Q730" s="284"/>
      <c r="T730" s="284"/>
      <c r="U730" s="284"/>
      <c r="V730" s="284"/>
      <c r="W730" s="284"/>
      <c r="Z730" s="284"/>
      <c r="AA730" s="284"/>
      <c r="AB730" s="284"/>
      <c r="AC730" s="284"/>
      <c r="AD730" s="284"/>
      <c r="AE730" s="284"/>
      <c r="AI730" s="284"/>
      <c r="AJ730" s="284"/>
      <c r="AL730" s="284"/>
      <c r="AM730" s="284"/>
      <c r="AN730" s="284"/>
      <c r="AO730" s="284"/>
      <c r="AP730" s="284"/>
      <c r="AQ730" s="284"/>
      <c r="AR730" s="284"/>
      <c r="AS730" s="284"/>
      <c r="AT730" s="284"/>
      <c r="AU730" s="284"/>
      <c r="AV730" s="284"/>
      <c r="AW730" s="284"/>
      <c r="AX730" s="284"/>
      <c r="AY730" s="284"/>
      <c r="AZ730" s="284"/>
      <c r="BA730" s="284"/>
      <c r="BB730" s="284"/>
      <c r="BC730" s="284"/>
    </row>
    <row r="731" spans="3:55">
      <c r="G731" s="284"/>
      <c r="N731" s="284"/>
      <c r="P731" s="284"/>
      <c r="Q731" s="284"/>
      <c r="R731" s="284"/>
      <c r="S731" s="284"/>
      <c r="U731" s="284"/>
      <c r="V731" s="284"/>
      <c r="Y731" s="284"/>
      <c r="AA731" s="284"/>
      <c r="AD731" s="284"/>
      <c r="AE731" s="284"/>
      <c r="AI731" s="284"/>
      <c r="AL731" s="284"/>
      <c r="AN731" s="284"/>
      <c r="AP731" s="284"/>
      <c r="AQ731" s="284"/>
      <c r="AR731" s="284"/>
      <c r="AS731" s="284"/>
      <c r="AT731" s="284"/>
      <c r="AU731" s="284"/>
      <c r="AV731" s="284"/>
      <c r="AW731" s="284"/>
      <c r="AX731" s="284"/>
      <c r="AY731" s="284"/>
      <c r="AZ731" s="284"/>
      <c r="BA731" s="284"/>
      <c r="BB731" s="284"/>
      <c r="BC731" s="284"/>
    </row>
    <row r="732" spans="3:55">
      <c r="F732" s="284"/>
      <c r="I732" s="284"/>
      <c r="M732" s="284"/>
      <c r="N732" s="284"/>
      <c r="Q732" s="284"/>
      <c r="R732" s="284"/>
      <c r="T732" s="284"/>
      <c r="U732" s="284"/>
      <c r="V732" s="284"/>
      <c r="W732" s="284"/>
      <c r="X732" s="284"/>
      <c r="Y732" s="284"/>
      <c r="Z732" s="284"/>
      <c r="AC732" s="284"/>
      <c r="AE732" s="284"/>
      <c r="AF732" s="284"/>
      <c r="AH732" s="284"/>
      <c r="AJ732" s="284"/>
      <c r="AK732" s="284"/>
      <c r="AL732" s="284"/>
      <c r="AM732" s="284"/>
      <c r="AN732" s="284"/>
      <c r="AO732" s="284"/>
      <c r="AP732" s="284"/>
      <c r="AQ732" s="284"/>
      <c r="AR732" s="284"/>
      <c r="AS732" s="284"/>
      <c r="AT732" s="284"/>
      <c r="AU732" s="284"/>
      <c r="AV732" s="284"/>
      <c r="AW732" s="284"/>
      <c r="AX732" s="284"/>
      <c r="AY732" s="284"/>
      <c r="AZ732" s="284"/>
      <c r="BA732" s="284"/>
      <c r="BB732" s="284"/>
      <c r="BC732" s="284"/>
    </row>
    <row r="733" spans="3:55">
      <c r="I733" s="284"/>
      <c r="K733" s="284"/>
      <c r="P733" s="284"/>
      <c r="R733" s="284"/>
      <c r="U733" s="284"/>
      <c r="X733" s="284"/>
      <c r="Y733" s="284"/>
      <c r="AB733" s="284"/>
      <c r="AC733" s="284"/>
      <c r="AD733" s="284"/>
      <c r="AE733" s="284"/>
      <c r="AG733" s="284"/>
      <c r="AH733" s="284"/>
      <c r="AL733" s="284"/>
      <c r="AM733" s="284"/>
      <c r="AN733" s="284"/>
      <c r="AO733" s="284"/>
      <c r="AQ733" s="284"/>
    </row>
    <row r="734" spans="3:55">
      <c r="N734" s="284"/>
      <c r="Q734" s="284"/>
      <c r="T734" s="284"/>
      <c r="V734" s="284"/>
      <c r="W734" s="284"/>
      <c r="Y734" s="284"/>
      <c r="Z734" s="284"/>
      <c r="AA734" s="284"/>
      <c r="AB734" s="284"/>
      <c r="AC734" s="284"/>
      <c r="AE734" s="284"/>
      <c r="AF734" s="284"/>
      <c r="AH734" s="284"/>
      <c r="AL734" s="284"/>
      <c r="AO734" s="284"/>
      <c r="AP734" s="284"/>
    </row>
    <row r="735" spans="3:55">
      <c r="D735" s="284"/>
      <c r="E735" s="284"/>
      <c r="G735" s="284"/>
      <c r="J735" s="284"/>
      <c r="K735" s="284"/>
      <c r="N735" s="284"/>
      <c r="P735" s="284"/>
      <c r="Q735" s="284"/>
      <c r="R735" s="284"/>
      <c r="S735" s="284"/>
      <c r="U735" s="284"/>
      <c r="X735" s="284"/>
      <c r="Y735" s="284"/>
      <c r="Z735" s="284"/>
      <c r="AB735" s="284"/>
      <c r="AC735" s="284"/>
      <c r="AE735" s="284"/>
      <c r="AF735" s="284"/>
      <c r="AG735" s="284"/>
      <c r="AH735" s="284"/>
      <c r="AI735" s="284"/>
      <c r="AJ735" s="284"/>
      <c r="AK735" s="284"/>
      <c r="AM735" s="284"/>
      <c r="AN735" s="284"/>
      <c r="AO735" s="284"/>
      <c r="AP735" s="284"/>
      <c r="AQ735" s="284"/>
      <c r="AR735" s="284"/>
      <c r="AS735" s="284"/>
      <c r="AT735" s="284"/>
      <c r="AU735" s="284"/>
      <c r="AV735" s="284"/>
      <c r="AW735" s="284"/>
      <c r="AX735" s="284"/>
      <c r="AY735" s="284"/>
      <c r="AZ735" s="284"/>
      <c r="BA735" s="284"/>
      <c r="BB735" s="284"/>
      <c r="BC735" s="284"/>
    </row>
    <row r="736" spans="3:55">
      <c r="I736" s="284"/>
      <c r="O736" s="284"/>
      <c r="P736" s="284"/>
      <c r="T736" s="284"/>
      <c r="W736" s="284"/>
      <c r="X736" s="284"/>
      <c r="AB736" s="284"/>
      <c r="AC736" s="284"/>
      <c r="AE736" s="284"/>
      <c r="AG736" s="284"/>
      <c r="AH736" s="284"/>
      <c r="AI736" s="284"/>
      <c r="AL736" s="284"/>
      <c r="AM736" s="284"/>
      <c r="AN736" s="284"/>
      <c r="AO736" s="284"/>
      <c r="AP736" s="284"/>
      <c r="AQ736" s="284"/>
      <c r="AR736" s="284"/>
      <c r="AS736" s="284"/>
      <c r="AT736" s="284"/>
      <c r="AU736" s="284"/>
      <c r="AV736" s="284"/>
      <c r="AW736" s="284"/>
      <c r="AX736" s="284"/>
      <c r="AY736" s="284"/>
      <c r="AZ736" s="284"/>
      <c r="BA736" s="284"/>
      <c r="BB736" s="284"/>
      <c r="BC736" s="284"/>
    </row>
    <row r="737" spans="3:55">
      <c r="F737" s="284"/>
      <c r="J737" s="284"/>
      <c r="L737" s="284"/>
      <c r="M737" s="284"/>
      <c r="P737" s="284"/>
      <c r="Q737" s="284"/>
      <c r="R737" s="284"/>
      <c r="S737" s="284"/>
      <c r="T737" s="284"/>
      <c r="U737" s="284"/>
      <c r="V737" s="284"/>
      <c r="W737" s="284"/>
      <c r="X737" s="284"/>
      <c r="Y737" s="284"/>
      <c r="AF737" s="284"/>
      <c r="AH737" s="284"/>
      <c r="AI737" s="284"/>
      <c r="AJ737" s="284"/>
      <c r="AK737" s="284"/>
      <c r="AL737" s="284"/>
      <c r="AM737" s="284"/>
    </row>
    <row r="738" spans="3:55">
      <c r="D738" s="284"/>
      <c r="E738" s="284"/>
      <c r="H738" s="284"/>
      <c r="K738" s="284"/>
      <c r="Q738" s="284"/>
      <c r="S738" s="284"/>
      <c r="X738" s="284"/>
      <c r="Y738" s="284"/>
      <c r="Z738" s="284"/>
      <c r="AA738" s="284"/>
      <c r="AD738" s="284"/>
      <c r="AF738" s="284"/>
      <c r="AH738" s="284"/>
      <c r="AL738" s="284"/>
      <c r="AO738" s="284"/>
      <c r="AQ738" s="284"/>
    </row>
    <row r="739" spans="3:55">
      <c r="K739" s="284"/>
      <c r="L739" s="284"/>
      <c r="N739" s="284"/>
      <c r="R739" s="284"/>
      <c r="V739" s="284"/>
      <c r="W739" s="284"/>
      <c r="X739" s="284"/>
      <c r="Y739" s="284"/>
      <c r="Z739" s="284"/>
      <c r="AB739" s="284"/>
      <c r="AC739" s="284"/>
      <c r="AE739" s="284"/>
      <c r="AF739" s="284"/>
      <c r="AG739" s="284"/>
      <c r="AK739" s="284"/>
      <c r="AL739" s="284"/>
      <c r="AM739" s="284"/>
      <c r="AN739" s="284"/>
      <c r="AO739" s="284"/>
      <c r="AP739" s="284"/>
      <c r="AQ739" s="284"/>
      <c r="AR739" s="284"/>
      <c r="AS739" s="284"/>
      <c r="AT739" s="284"/>
      <c r="AU739" s="284"/>
      <c r="AV739" s="284"/>
      <c r="AW739" s="284"/>
      <c r="AX739" s="284"/>
      <c r="AY739" s="284"/>
      <c r="AZ739" s="284"/>
      <c r="BA739" s="284"/>
      <c r="BB739" s="284"/>
      <c r="BC739" s="284"/>
    </row>
    <row r="740" spans="3:55">
      <c r="D740" s="284"/>
      <c r="F740" s="284"/>
      <c r="L740" s="284"/>
      <c r="S740" s="284"/>
      <c r="T740" s="284"/>
      <c r="W740" s="284"/>
      <c r="Z740" s="284"/>
      <c r="AA740" s="284"/>
      <c r="AC740" s="284"/>
      <c r="AD740" s="212"/>
      <c r="AE740" s="212"/>
      <c r="AF740" s="284"/>
      <c r="AH740" s="284"/>
      <c r="AI740" s="284"/>
      <c r="AJ740" s="284"/>
      <c r="AK740" s="284"/>
      <c r="AM740" s="284"/>
      <c r="AO740" s="284"/>
    </row>
    <row r="741" spans="3:55">
      <c r="N741" s="284"/>
      <c r="P741" s="284"/>
      <c r="Q741" s="284"/>
      <c r="T741" s="284"/>
      <c r="U741" s="284"/>
      <c r="X741" s="284"/>
      <c r="Y741" s="284"/>
      <c r="AA741" s="284"/>
      <c r="AB741" s="284"/>
      <c r="AD741" s="284"/>
      <c r="AG741" s="284"/>
      <c r="AH741" s="284"/>
      <c r="AI741" s="284"/>
      <c r="AK741" s="284"/>
      <c r="AL741" s="284"/>
      <c r="AM741" s="284"/>
      <c r="AN741" s="284"/>
      <c r="AO741" s="284"/>
      <c r="AP741" s="284"/>
      <c r="AQ741" s="284"/>
      <c r="AR741" s="284"/>
      <c r="AS741" s="284"/>
      <c r="AT741" s="284"/>
      <c r="AU741" s="284"/>
      <c r="AV741" s="284"/>
      <c r="AW741" s="284"/>
      <c r="AX741" s="284"/>
      <c r="AY741" s="284"/>
      <c r="AZ741" s="284"/>
      <c r="BA741" s="284"/>
      <c r="BB741" s="284"/>
      <c r="BC741" s="284"/>
    </row>
    <row r="742" spans="3:55">
      <c r="F742" s="284"/>
      <c r="N742" s="284"/>
      <c r="P742" s="284"/>
      <c r="Q742" s="284"/>
      <c r="S742" s="284"/>
      <c r="T742" s="284"/>
      <c r="U742" s="284"/>
      <c r="V742" s="284"/>
      <c r="W742" s="284"/>
      <c r="X742" s="284"/>
      <c r="Y742" s="284"/>
      <c r="Z742" s="284"/>
      <c r="AC742" s="284"/>
      <c r="AD742" s="284"/>
      <c r="AE742" s="284"/>
      <c r="AF742" s="284"/>
      <c r="AG742" s="284"/>
      <c r="AH742" s="284"/>
      <c r="AJ742" s="284"/>
      <c r="AL742" s="284"/>
      <c r="AM742" s="284"/>
      <c r="AU742" s="284"/>
      <c r="AV742" s="284"/>
      <c r="AW742" s="284"/>
      <c r="AX742" s="284"/>
      <c r="AY742" s="284"/>
      <c r="AZ742" s="284"/>
      <c r="BA742" s="284"/>
      <c r="BB742" s="284"/>
      <c r="BC742" s="284"/>
    </row>
    <row r="743" spans="3:55">
      <c r="G743" s="284"/>
      <c r="H743" s="284"/>
      <c r="L743" s="284"/>
      <c r="Q743" s="284"/>
      <c r="S743" s="284"/>
      <c r="U743" s="284"/>
      <c r="V743" s="284"/>
      <c r="W743" s="284"/>
      <c r="Y743" s="284"/>
      <c r="Z743" s="284"/>
      <c r="AA743" s="284"/>
      <c r="AB743" s="284"/>
      <c r="AD743" s="284"/>
      <c r="AE743" s="284"/>
      <c r="AG743" s="284"/>
      <c r="AH743" s="284"/>
      <c r="AJ743" s="284"/>
      <c r="AK743" s="284"/>
      <c r="AL743" s="284"/>
      <c r="AM743" s="284"/>
      <c r="AN743" s="284"/>
      <c r="AO743" s="284"/>
      <c r="AP743" s="284"/>
      <c r="AQ743" s="284"/>
      <c r="AR743" s="284"/>
      <c r="AS743" s="284"/>
      <c r="AT743" s="284"/>
      <c r="AU743" s="284"/>
      <c r="AV743" s="284"/>
      <c r="AW743" s="284"/>
      <c r="AX743" s="284"/>
      <c r="AY743" s="284"/>
      <c r="AZ743" s="284"/>
      <c r="BA743" s="284"/>
      <c r="BB743" s="284"/>
      <c r="BC743" s="284"/>
    </row>
    <row r="744" spans="3:55">
      <c r="H744" s="284"/>
      <c r="M744" s="284"/>
      <c r="O744" s="284"/>
      <c r="P744" s="284"/>
      <c r="Q744" s="284"/>
      <c r="R744" s="284"/>
      <c r="S744" s="284"/>
      <c r="U744" s="284"/>
      <c r="V744" s="284"/>
      <c r="Y744" s="284"/>
      <c r="AA744" s="284"/>
      <c r="AB744" s="284"/>
      <c r="AD744" s="284"/>
      <c r="AE744" s="284"/>
      <c r="AH744" s="284"/>
      <c r="AI744" s="284"/>
      <c r="AJ744" s="284"/>
      <c r="AM744" s="284"/>
      <c r="AP744" s="284"/>
    </row>
    <row r="745" spans="3:55">
      <c r="D745" s="284"/>
      <c r="H745" s="284"/>
      <c r="L745" s="284"/>
      <c r="Q745" s="284"/>
      <c r="V745" s="284"/>
      <c r="W745" s="284"/>
      <c r="Y745" s="284"/>
      <c r="AA745" s="284"/>
      <c r="AC745" s="284"/>
      <c r="AE745" s="284"/>
      <c r="AF745" s="284"/>
      <c r="AG745" s="284"/>
      <c r="AH745" s="284"/>
      <c r="AL745" s="284"/>
    </row>
    <row r="746" spans="3:55">
      <c r="F746" s="284"/>
      <c r="J746" s="284"/>
      <c r="K746" s="284"/>
      <c r="O746" s="284"/>
      <c r="P746" s="284"/>
      <c r="R746" s="284"/>
      <c r="S746" s="284"/>
      <c r="U746" s="284"/>
      <c r="Y746" s="284"/>
      <c r="Z746" s="284"/>
      <c r="AA746" s="284"/>
      <c r="AC746" s="284"/>
      <c r="AF746" s="284"/>
      <c r="AG746" s="284"/>
      <c r="AH746" s="284"/>
      <c r="AJ746" s="284"/>
      <c r="AM746" s="284"/>
      <c r="AP746" s="284"/>
    </row>
    <row r="747" spans="3:55">
      <c r="J747" s="284"/>
      <c r="L747" s="284"/>
      <c r="M747" s="284"/>
      <c r="N747" s="284"/>
      <c r="Q747" s="284"/>
      <c r="U747" s="284"/>
      <c r="V747" s="284"/>
      <c r="Y747" s="284"/>
      <c r="AE747" s="284"/>
      <c r="AF747" s="284"/>
      <c r="AH747" s="284"/>
      <c r="AI747" s="284"/>
      <c r="AJ747" s="284"/>
      <c r="AK747" s="284"/>
      <c r="AO747" s="284"/>
    </row>
    <row r="748" spans="3:55">
      <c r="D748" s="284"/>
      <c r="F748" s="284"/>
      <c r="M748" s="284"/>
      <c r="N748" s="284"/>
      <c r="P748" s="284"/>
      <c r="Q748" s="284"/>
      <c r="U748" s="284"/>
      <c r="V748" s="284"/>
      <c r="AB748" s="284"/>
      <c r="AC748" s="284"/>
      <c r="AE748" s="284"/>
      <c r="AG748" s="284"/>
      <c r="AH748" s="284"/>
      <c r="AL748" s="284"/>
      <c r="AM748" s="284"/>
      <c r="AO748" s="284"/>
      <c r="AR748" s="284"/>
      <c r="AS748" s="284"/>
      <c r="AT748" s="284"/>
      <c r="AU748" s="284"/>
      <c r="AV748" s="284"/>
      <c r="AW748" s="284"/>
      <c r="AX748" s="284"/>
      <c r="AY748" s="284"/>
      <c r="AZ748" s="284"/>
      <c r="BA748" s="284"/>
      <c r="BB748" s="284"/>
      <c r="BC748" s="284"/>
    </row>
    <row r="749" spans="3:55">
      <c r="M749" s="284"/>
      <c r="O749" s="284"/>
      <c r="P749" s="284"/>
      <c r="Q749" s="284"/>
      <c r="R749" s="284"/>
      <c r="S749" s="284"/>
      <c r="T749" s="284"/>
      <c r="U749" s="284"/>
      <c r="Y749" s="284"/>
      <c r="Z749" s="284"/>
      <c r="AA749" s="284"/>
      <c r="AC749" s="284"/>
      <c r="AD749" s="284"/>
      <c r="AE749" s="284"/>
      <c r="AG749" s="284"/>
      <c r="AH749" s="284"/>
      <c r="AL749" s="284"/>
      <c r="AN749" s="284"/>
      <c r="AO749" s="284"/>
      <c r="AP749" s="284"/>
      <c r="AQ749" s="284"/>
      <c r="AR749" s="284"/>
      <c r="AS749" s="284"/>
      <c r="AT749" s="284"/>
      <c r="AU749" s="284"/>
      <c r="AV749" s="284"/>
      <c r="AW749" s="284"/>
      <c r="AX749" s="284"/>
      <c r="AY749" s="284"/>
      <c r="AZ749" s="284"/>
      <c r="BA749" s="284"/>
      <c r="BB749" s="284"/>
      <c r="BC749" s="284"/>
    </row>
    <row r="750" spans="3:55">
      <c r="D750" s="284"/>
      <c r="H750" s="284"/>
      <c r="J750" s="284"/>
      <c r="K750" s="284"/>
      <c r="L750" s="284"/>
      <c r="O750" s="284"/>
      <c r="P750" s="284"/>
      <c r="Q750" s="284"/>
      <c r="R750" s="284"/>
      <c r="T750" s="284"/>
      <c r="U750" s="284"/>
      <c r="V750" s="284"/>
      <c r="X750" s="284"/>
      <c r="Y750" s="284"/>
      <c r="AD750" s="284"/>
      <c r="AE750" s="284"/>
      <c r="AH750" s="284"/>
      <c r="AI750" s="284"/>
      <c r="AK750" s="284"/>
      <c r="AL750" s="284"/>
      <c r="AM750" s="284"/>
      <c r="AN750" s="284"/>
      <c r="AO750" s="284"/>
      <c r="AP750" s="284"/>
      <c r="AQ750" s="284"/>
      <c r="AR750" s="284"/>
      <c r="AS750" s="284"/>
      <c r="AT750" s="284"/>
      <c r="AU750" s="284"/>
      <c r="AV750" s="284"/>
      <c r="AW750" s="284"/>
      <c r="AX750" s="284"/>
      <c r="AY750" s="284"/>
      <c r="AZ750" s="284"/>
      <c r="BA750" s="284"/>
      <c r="BB750" s="284"/>
      <c r="BC750" s="284"/>
    </row>
    <row r="751" spans="3:55">
      <c r="C751" s="284"/>
      <c r="D751" s="284"/>
      <c r="F751" s="284"/>
      <c r="G751" s="284"/>
      <c r="I751" s="284"/>
      <c r="J751" s="284"/>
      <c r="L751" s="284"/>
      <c r="M751" s="284"/>
      <c r="V751" s="284"/>
      <c r="W751" s="284"/>
      <c r="Z751" s="284"/>
      <c r="AA751" s="284"/>
      <c r="AB751" s="284"/>
      <c r="AD751" s="284"/>
      <c r="AH751" s="284"/>
      <c r="AI751" s="284"/>
      <c r="AJ751" s="284"/>
      <c r="AK751" s="284"/>
      <c r="AO751" s="284"/>
    </row>
    <row r="752" spans="3:55">
      <c r="D752" s="284"/>
      <c r="F752" s="284"/>
      <c r="I752" s="284"/>
      <c r="K752" s="284"/>
      <c r="P752" s="284"/>
      <c r="Q752" s="284"/>
      <c r="T752" s="284"/>
      <c r="U752" s="284"/>
      <c r="X752" s="284"/>
      <c r="Y752" s="284"/>
      <c r="Z752" s="284"/>
      <c r="AB752" s="284"/>
      <c r="AE752" s="284"/>
      <c r="AF752" s="284"/>
      <c r="AG752" s="284"/>
      <c r="AH752" s="284"/>
      <c r="AJ752" s="282"/>
      <c r="AM752" s="284"/>
      <c r="AN752" s="284"/>
      <c r="AO752" s="284"/>
      <c r="AP752" s="284"/>
      <c r="AQ752" s="284"/>
      <c r="AR752" s="284"/>
      <c r="AS752" s="284"/>
      <c r="AT752" s="284"/>
      <c r="AU752" s="284"/>
      <c r="AV752" s="284"/>
      <c r="AW752" s="284"/>
      <c r="AX752" s="284"/>
      <c r="AY752" s="284"/>
      <c r="AZ752" s="284"/>
      <c r="BA752" s="284"/>
      <c r="BB752" s="284"/>
      <c r="BC752" s="284"/>
    </row>
    <row r="753" spans="2:55">
      <c r="M753" s="284"/>
      <c r="O753" s="284"/>
      <c r="R753" s="284"/>
      <c r="S753" s="284"/>
      <c r="T753" s="284"/>
      <c r="W753" s="284"/>
      <c r="AA753" s="284"/>
      <c r="AC753" s="284"/>
      <c r="AD753" s="284"/>
      <c r="AE753" s="284"/>
      <c r="AH753" s="284"/>
      <c r="AI753" s="284"/>
      <c r="AK753" s="284"/>
      <c r="AN753" s="284"/>
      <c r="AP753" s="212"/>
      <c r="AQ753" s="284"/>
    </row>
    <row r="754" spans="2:55">
      <c r="G754" s="284"/>
      <c r="L754" s="284"/>
      <c r="N754" s="284"/>
      <c r="R754" s="284"/>
      <c r="S754" s="284"/>
      <c r="U754" s="284"/>
      <c r="X754" s="284"/>
      <c r="Y754" s="284"/>
      <c r="Z754" s="284"/>
      <c r="AB754" s="284"/>
      <c r="AC754" s="284"/>
      <c r="AD754" s="284"/>
      <c r="AE754" s="284"/>
      <c r="AG754" s="284"/>
      <c r="AH754" s="284"/>
      <c r="AI754" s="284"/>
      <c r="AJ754" s="284"/>
      <c r="AK754" s="284"/>
      <c r="AL754" s="284"/>
      <c r="AM754" s="284"/>
      <c r="AN754" s="284"/>
      <c r="AO754" s="284"/>
      <c r="AP754" s="284"/>
      <c r="AQ754" s="284"/>
      <c r="AR754" s="284"/>
      <c r="AS754" s="284"/>
      <c r="AT754" s="284"/>
      <c r="AU754" s="284"/>
      <c r="AV754" s="284"/>
      <c r="AW754" s="284"/>
      <c r="AX754" s="284"/>
      <c r="AY754" s="284"/>
      <c r="AZ754" s="284"/>
      <c r="BA754" s="284"/>
      <c r="BB754" s="284"/>
      <c r="BC754" s="284"/>
    </row>
    <row r="755" spans="2:55">
      <c r="F755" s="284"/>
      <c r="G755" s="284"/>
      <c r="I755" s="284"/>
      <c r="K755" s="284"/>
      <c r="M755" s="284"/>
      <c r="P755" s="284"/>
      <c r="T755" s="284"/>
      <c r="Y755" s="284"/>
      <c r="Z755" s="284"/>
      <c r="AB755" s="284"/>
      <c r="AC755" s="284"/>
      <c r="AG755" s="284"/>
      <c r="AH755" s="284"/>
      <c r="AI755" s="284"/>
      <c r="AJ755" s="284"/>
      <c r="AK755" s="284"/>
      <c r="AL755" s="284"/>
      <c r="AM755" s="284"/>
      <c r="AN755" s="284"/>
      <c r="AQ755" s="284"/>
    </row>
    <row r="756" spans="2:55">
      <c r="D756" s="284"/>
      <c r="G756" s="284"/>
      <c r="J756" s="284"/>
      <c r="L756" s="284"/>
      <c r="N756" s="284"/>
      <c r="Q756" s="284"/>
      <c r="V756" s="284"/>
      <c r="X756" s="284"/>
      <c r="Y756" s="284"/>
      <c r="Z756" s="284"/>
      <c r="AA756" s="284"/>
      <c r="AB756" s="284"/>
      <c r="AD756" s="284"/>
      <c r="AE756" s="284"/>
      <c r="AG756" s="284"/>
      <c r="AI756" s="284"/>
      <c r="AL756" s="284"/>
      <c r="AM756" s="284"/>
      <c r="AN756" s="284"/>
      <c r="AO756" s="284"/>
      <c r="AP756" s="284"/>
      <c r="AQ756" s="284"/>
      <c r="AR756" s="284"/>
      <c r="AS756" s="284"/>
      <c r="AT756" s="284"/>
      <c r="AU756" s="284"/>
      <c r="AV756" s="284"/>
      <c r="AW756" s="284"/>
      <c r="AX756" s="284"/>
      <c r="AY756" s="284"/>
      <c r="AZ756" s="284"/>
      <c r="BA756" s="284"/>
      <c r="BB756" s="284"/>
      <c r="BC756" s="284"/>
    </row>
    <row r="757" spans="2:55">
      <c r="C757" s="284"/>
      <c r="F757" s="284"/>
      <c r="H757" s="284"/>
      <c r="J757" s="284"/>
      <c r="P757" s="284"/>
      <c r="Q757" s="284"/>
      <c r="R757" s="284"/>
      <c r="S757" s="284"/>
      <c r="U757" s="284"/>
      <c r="W757" s="284"/>
      <c r="Z757" s="284"/>
      <c r="AB757" s="284"/>
      <c r="AC757" s="284"/>
      <c r="AE757" s="284"/>
      <c r="AF757" s="284"/>
      <c r="AG757" s="284"/>
      <c r="AH757" s="284"/>
      <c r="AI757" s="284"/>
      <c r="AJ757" s="284"/>
      <c r="AK757" s="284"/>
      <c r="AL757" s="284"/>
      <c r="AM757" s="284"/>
      <c r="AN757" s="284"/>
      <c r="AU757" s="284"/>
      <c r="AV757" s="284"/>
      <c r="AW757" s="284"/>
      <c r="AX757" s="284"/>
      <c r="AY757" s="284"/>
      <c r="AZ757" s="284"/>
      <c r="BA757" s="284"/>
      <c r="BB757" s="284"/>
      <c r="BC757" s="284"/>
    </row>
    <row r="758" spans="2:55">
      <c r="E758" s="284"/>
      <c r="J758" s="284"/>
      <c r="M758" s="284"/>
      <c r="N758" s="284"/>
      <c r="R758" s="284"/>
      <c r="T758" s="284"/>
      <c r="U758" s="284"/>
      <c r="V758" s="284"/>
      <c r="X758" s="284"/>
      <c r="Z758" s="284"/>
      <c r="AA758" s="284"/>
      <c r="AB758" s="284"/>
      <c r="AE758" s="284"/>
      <c r="AF758" s="284"/>
      <c r="AG758" s="284"/>
      <c r="AH758" s="284"/>
      <c r="AJ758" s="284"/>
      <c r="AK758" s="284"/>
      <c r="AL758" s="284"/>
      <c r="AM758" s="284"/>
    </row>
    <row r="759" spans="2:55">
      <c r="D759" s="284"/>
      <c r="K759" s="284"/>
      <c r="L759" s="284"/>
      <c r="M759" s="284"/>
      <c r="Q759" s="284"/>
      <c r="T759" s="284"/>
      <c r="W759" s="284"/>
      <c r="Z759" s="284"/>
      <c r="AB759" s="284"/>
      <c r="AC759" s="284"/>
      <c r="AD759" s="284"/>
      <c r="AE759" s="284"/>
      <c r="AG759" s="284"/>
      <c r="AI759" s="284"/>
      <c r="AJ759" s="284"/>
      <c r="AK759" s="284"/>
      <c r="AN759" s="284"/>
      <c r="AO759" s="284"/>
      <c r="AP759" s="284"/>
      <c r="AQ759" s="284"/>
      <c r="AR759" s="284"/>
      <c r="AS759" s="284"/>
      <c r="AT759" s="284"/>
      <c r="AU759" s="284"/>
      <c r="AV759" s="284"/>
      <c r="AW759" s="284"/>
      <c r="AX759" s="284"/>
      <c r="AY759" s="284"/>
      <c r="AZ759" s="284"/>
      <c r="BA759" s="284"/>
      <c r="BB759" s="284"/>
      <c r="BC759" s="284"/>
    </row>
    <row r="760" spans="2:55">
      <c r="H760" s="284"/>
      <c r="L760" s="284"/>
      <c r="O760" s="212"/>
      <c r="P760" s="284"/>
      <c r="Q760" s="284"/>
      <c r="S760" s="284"/>
      <c r="T760" s="284"/>
      <c r="V760" s="284"/>
      <c r="W760" s="284"/>
      <c r="Y760" s="284"/>
      <c r="AB760" s="284"/>
      <c r="AC760" s="284"/>
      <c r="AD760" s="284"/>
      <c r="AE760" s="284"/>
      <c r="AH760" s="284"/>
      <c r="AI760" s="284"/>
      <c r="AJ760" s="284"/>
      <c r="AM760" s="284"/>
      <c r="AN760" s="284"/>
      <c r="AO760" s="284"/>
    </row>
    <row r="761" spans="2:55">
      <c r="I761" s="284"/>
      <c r="L761" s="284"/>
      <c r="P761" s="284"/>
      <c r="Q761" s="284"/>
      <c r="R761" s="284"/>
      <c r="S761" s="284"/>
      <c r="T761" s="284"/>
      <c r="W761" s="284"/>
      <c r="Z761" s="284"/>
      <c r="AA761" s="284"/>
      <c r="AE761" s="284"/>
      <c r="AF761" s="284"/>
      <c r="AG761" s="284"/>
      <c r="AH761" s="284"/>
      <c r="AK761" s="284"/>
      <c r="AL761" s="284"/>
    </row>
    <row r="762" spans="2:55">
      <c r="J762" s="284"/>
      <c r="L762" s="284"/>
      <c r="O762" s="284"/>
      <c r="P762" s="284"/>
      <c r="S762" s="284"/>
      <c r="U762" s="284"/>
      <c r="V762" s="284"/>
      <c r="X762" s="284"/>
      <c r="Y762" s="284"/>
      <c r="Z762" s="284"/>
      <c r="AD762" s="284"/>
      <c r="AF762" s="284"/>
      <c r="AH762" s="284"/>
      <c r="AI762" s="284"/>
      <c r="AJ762" s="284"/>
      <c r="AK762" s="284"/>
      <c r="AL762" s="284"/>
      <c r="AM762" s="284"/>
      <c r="AN762" s="284"/>
      <c r="AO762" s="284"/>
      <c r="AP762" s="284"/>
      <c r="AQ762" s="284"/>
      <c r="AR762" s="284"/>
      <c r="AS762" s="284"/>
      <c r="AT762" s="284"/>
      <c r="AU762" s="284"/>
      <c r="AV762" s="284"/>
      <c r="AW762" s="284"/>
      <c r="AX762" s="284"/>
      <c r="AY762" s="284"/>
      <c r="AZ762" s="284"/>
      <c r="BA762" s="284"/>
      <c r="BB762" s="284"/>
      <c r="BC762" s="284"/>
    </row>
    <row r="763" spans="2:55">
      <c r="G763" s="284"/>
      <c r="I763" s="284"/>
      <c r="M763" s="284"/>
      <c r="P763" s="284"/>
      <c r="R763" s="284"/>
      <c r="U763" s="284"/>
      <c r="W763" s="284"/>
      <c r="Y763" s="284"/>
      <c r="Z763" s="284"/>
      <c r="AC763" s="284"/>
      <c r="AF763" s="284"/>
      <c r="AH763" s="284"/>
      <c r="AI763" s="284"/>
      <c r="AM763" s="284"/>
    </row>
    <row r="764" spans="2:55">
      <c r="B764" s="284"/>
      <c r="C764" s="284"/>
      <c r="G764" s="284"/>
      <c r="H764" s="284"/>
      <c r="K764" s="284"/>
      <c r="L764" s="284"/>
      <c r="Q764" s="284"/>
      <c r="R764" s="284"/>
      <c r="S764" s="284"/>
      <c r="T764" s="284"/>
      <c r="V764" s="284"/>
      <c r="W764" s="284"/>
      <c r="Z764" s="284"/>
      <c r="AC764" s="284"/>
      <c r="AD764" s="284"/>
      <c r="AE764" s="284"/>
      <c r="AF764" s="284"/>
      <c r="AG764" s="284"/>
      <c r="AH764" s="284"/>
      <c r="AI764" s="284"/>
      <c r="AK764" s="284"/>
      <c r="AL764" s="284"/>
    </row>
    <row r="765" spans="2:55">
      <c r="H765" s="284"/>
      <c r="I765" s="284"/>
      <c r="N765" s="284"/>
      <c r="R765" s="284"/>
      <c r="S765" s="284"/>
      <c r="T765" s="284"/>
      <c r="U765" s="284"/>
      <c r="V765" s="284"/>
      <c r="W765" s="284"/>
      <c r="Y765" s="284"/>
      <c r="Z765" s="284"/>
      <c r="AA765" s="284"/>
      <c r="AB765" s="284"/>
      <c r="AC765" s="284"/>
      <c r="AG765" s="284"/>
      <c r="AI765" s="284"/>
      <c r="AK765" s="284"/>
      <c r="AM765" s="284"/>
      <c r="AN765" s="284"/>
      <c r="AO765" s="284"/>
      <c r="AP765" s="284"/>
      <c r="AQ765" s="284"/>
      <c r="AR765" s="284"/>
      <c r="AS765" s="284"/>
      <c r="AT765" s="284"/>
      <c r="AU765" s="284"/>
      <c r="AV765" s="284"/>
      <c r="AW765" s="284"/>
      <c r="AX765" s="284"/>
      <c r="AY765" s="284"/>
      <c r="AZ765" s="284"/>
      <c r="BA765" s="284"/>
      <c r="BB765" s="284"/>
      <c r="BC765" s="284"/>
    </row>
    <row r="766" spans="2:55">
      <c r="N766" s="284"/>
      <c r="Q766" s="284"/>
      <c r="S766" s="284"/>
      <c r="T766" s="284"/>
      <c r="W766" s="284"/>
      <c r="X766" s="284"/>
      <c r="Z766" s="284"/>
      <c r="AC766" s="284"/>
      <c r="AD766" s="284"/>
      <c r="AE766" s="284"/>
      <c r="AG766" s="284"/>
      <c r="AH766" s="284"/>
      <c r="AI766" s="284"/>
      <c r="AK766" s="284"/>
      <c r="AL766" s="284"/>
      <c r="AM766" s="284"/>
      <c r="AN766" s="284"/>
      <c r="AO766" s="284"/>
      <c r="AP766" s="284"/>
      <c r="AQ766" s="284"/>
      <c r="AR766" s="284"/>
      <c r="AS766" s="284"/>
      <c r="AT766" s="284"/>
      <c r="AU766" s="284"/>
      <c r="AV766" s="284"/>
      <c r="AW766" s="284"/>
      <c r="AX766" s="284"/>
      <c r="AY766" s="284"/>
      <c r="AZ766" s="284"/>
      <c r="BA766" s="284"/>
      <c r="BB766" s="284"/>
      <c r="BC766" s="284"/>
    </row>
    <row r="767" spans="2:55">
      <c r="B767" s="284"/>
      <c r="G767" s="284"/>
      <c r="N767" s="284"/>
      <c r="P767" s="212"/>
      <c r="Y767" s="284"/>
      <c r="AB767" s="284"/>
      <c r="AD767" s="284"/>
      <c r="AF767" s="284"/>
      <c r="AH767" s="284"/>
      <c r="AI767" s="284"/>
      <c r="AK767" s="284"/>
    </row>
    <row r="768" spans="2:55">
      <c r="H768" s="284"/>
      <c r="I768" s="284"/>
      <c r="L768" s="212"/>
      <c r="N768" s="284"/>
      <c r="R768" s="284"/>
      <c r="T768" s="284"/>
      <c r="Y768" s="284"/>
      <c r="Z768" s="284"/>
      <c r="AC768" s="284"/>
      <c r="AE768" s="284"/>
      <c r="AF768" s="284"/>
      <c r="AJ768" s="284"/>
      <c r="AK768" s="284"/>
      <c r="AL768" s="284"/>
      <c r="AM768" s="284"/>
      <c r="AN768" s="284"/>
      <c r="AO768" s="284"/>
      <c r="AP768" s="284"/>
      <c r="AQ768" s="284"/>
      <c r="AR768" s="284"/>
      <c r="AS768" s="284"/>
      <c r="AT768" s="284"/>
      <c r="AU768" s="284"/>
      <c r="AV768" s="284"/>
      <c r="AW768" s="284"/>
      <c r="AX768" s="284"/>
      <c r="AY768" s="284"/>
      <c r="AZ768" s="284"/>
      <c r="BA768" s="284"/>
      <c r="BB768" s="284"/>
      <c r="BC768" s="284"/>
    </row>
    <row r="769" spans="2:55">
      <c r="G769" s="284"/>
      <c r="H769" s="284"/>
      <c r="I769" s="284"/>
      <c r="K769" s="284"/>
      <c r="M769" s="284"/>
      <c r="N769" s="284"/>
      <c r="P769" s="284"/>
      <c r="Q769" s="284"/>
      <c r="U769" s="284"/>
      <c r="V769" s="284"/>
      <c r="W769" s="284"/>
      <c r="X769" s="284"/>
      <c r="Z769" s="284"/>
      <c r="AB769" s="284"/>
      <c r="AC769" s="284"/>
      <c r="AD769" s="284"/>
      <c r="AE769" s="284"/>
      <c r="AF769" s="284"/>
      <c r="AG769" s="284"/>
      <c r="AH769" s="284"/>
      <c r="AK769" s="284"/>
      <c r="AL769" s="284"/>
      <c r="AM769" s="284"/>
      <c r="AN769" s="284"/>
      <c r="AO769" s="284"/>
      <c r="AP769" s="284"/>
      <c r="AQ769" s="284"/>
      <c r="AR769" s="284"/>
      <c r="AS769" s="284"/>
      <c r="AT769" s="284"/>
      <c r="AU769" s="284"/>
      <c r="AV769" s="284"/>
      <c r="AW769" s="284"/>
      <c r="AX769" s="284"/>
      <c r="AY769" s="284"/>
      <c r="AZ769" s="284"/>
      <c r="BA769" s="284"/>
      <c r="BB769" s="284"/>
      <c r="BC769" s="284"/>
    </row>
    <row r="770" spans="2:55">
      <c r="C770" s="284"/>
      <c r="F770" s="284"/>
      <c r="I770" s="284"/>
      <c r="K770" s="284"/>
      <c r="L770" s="284"/>
      <c r="N770" s="284"/>
      <c r="O770" s="284"/>
      <c r="R770" s="284"/>
      <c r="T770" s="284"/>
      <c r="Y770" s="284"/>
      <c r="Z770" s="284"/>
      <c r="AA770" s="284"/>
      <c r="AB770" s="282"/>
      <c r="AD770" s="284"/>
      <c r="AE770" s="284"/>
      <c r="AF770" s="284"/>
      <c r="AG770" s="284"/>
      <c r="AM770" s="284"/>
      <c r="AO770" s="212"/>
      <c r="AQ770" s="284"/>
    </row>
    <row r="771" spans="2:55">
      <c r="G771" s="284"/>
      <c r="J771" s="284"/>
      <c r="M771" s="284"/>
      <c r="P771" s="284"/>
      <c r="S771" s="284"/>
      <c r="T771" s="284"/>
      <c r="V771" s="284"/>
      <c r="W771" s="284"/>
      <c r="X771" s="284"/>
      <c r="Y771" s="284"/>
      <c r="Z771" s="284"/>
      <c r="AC771" s="284"/>
      <c r="AG771" s="284"/>
      <c r="AL771" s="284"/>
      <c r="AM771" s="284"/>
      <c r="AN771" s="284"/>
      <c r="AO771" s="284"/>
      <c r="AP771" s="284"/>
      <c r="AQ771" s="284"/>
      <c r="AR771" s="284"/>
      <c r="AS771" s="284"/>
      <c r="AT771" s="284"/>
      <c r="AU771" s="284"/>
      <c r="AV771" s="284"/>
      <c r="AW771" s="284"/>
      <c r="AX771" s="284"/>
      <c r="AY771" s="284"/>
      <c r="AZ771" s="284"/>
      <c r="BA771" s="284"/>
      <c r="BB771" s="284"/>
      <c r="BC771" s="284"/>
    </row>
    <row r="772" spans="2:55">
      <c r="K772" s="284"/>
      <c r="P772" s="284"/>
      <c r="Q772" s="284"/>
      <c r="U772" s="284"/>
      <c r="Z772" s="284"/>
      <c r="AA772" s="284"/>
      <c r="AD772" s="284"/>
      <c r="AG772" s="284"/>
      <c r="AH772" s="284"/>
      <c r="AJ772" s="284"/>
      <c r="AK772" s="284"/>
      <c r="AL772" s="284"/>
      <c r="AN772" s="284"/>
      <c r="AP772" s="284"/>
      <c r="AQ772" s="284"/>
      <c r="AT772" s="284"/>
    </row>
    <row r="773" spans="2:55">
      <c r="F773" s="284"/>
      <c r="H773" s="284"/>
      <c r="J773" s="284"/>
      <c r="R773" s="284"/>
      <c r="T773" s="284"/>
      <c r="U773" s="284"/>
      <c r="W773" s="284"/>
      <c r="X773" s="284"/>
      <c r="Y773" s="284"/>
      <c r="Z773" s="284"/>
      <c r="AB773" s="284"/>
      <c r="AD773" s="284"/>
      <c r="AF773" s="284"/>
      <c r="AJ773" s="284"/>
      <c r="AK773" s="284"/>
      <c r="AL773" s="284"/>
      <c r="AM773" s="284"/>
      <c r="AN773" s="284"/>
      <c r="AO773" s="284"/>
      <c r="AP773" s="284"/>
      <c r="AQ773" s="284"/>
      <c r="AR773" s="284"/>
      <c r="AS773" s="284"/>
      <c r="AT773" s="284"/>
      <c r="AU773" s="284"/>
      <c r="AV773" s="284"/>
      <c r="AW773" s="284"/>
      <c r="AX773" s="284"/>
      <c r="AY773" s="284"/>
      <c r="AZ773" s="284"/>
      <c r="BA773" s="284"/>
      <c r="BB773" s="284"/>
      <c r="BC773" s="284"/>
    </row>
    <row r="774" spans="2:55">
      <c r="E774" s="284"/>
      <c r="F774" s="284"/>
      <c r="G774" s="284"/>
      <c r="H774" s="284"/>
      <c r="I774" s="284"/>
      <c r="Q774" s="284"/>
      <c r="S774" s="284"/>
      <c r="T774" s="284"/>
      <c r="U774" s="284"/>
      <c r="W774" s="284"/>
      <c r="AB774" s="284"/>
      <c r="AC774" s="284"/>
      <c r="AE774" s="284"/>
      <c r="AH774" s="284"/>
      <c r="AI774" s="284"/>
      <c r="AJ774" s="284"/>
      <c r="AM774" s="284"/>
      <c r="AN774" s="284"/>
      <c r="AO774" s="284"/>
      <c r="AP774" s="284"/>
      <c r="AQ774" s="284"/>
      <c r="AR774" s="284"/>
      <c r="AS774" s="284"/>
      <c r="AT774" s="284"/>
      <c r="AU774" s="284"/>
      <c r="AV774" s="284"/>
      <c r="AW774" s="284"/>
      <c r="AX774" s="284"/>
      <c r="AY774" s="284"/>
      <c r="AZ774" s="284"/>
      <c r="BA774" s="284"/>
      <c r="BB774" s="284"/>
      <c r="BC774" s="284"/>
    </row>
    <row r="775" spans="2:55">
      <c r="G775" s="284"/>
      <c r="K775" s="284"/>
      <c r="M775" s="284"/>
      <c r="R775" s="284"/>
      <c r="U775" s="284"/>
      <c r="V775" s="284"/>
      <c r="Z775" s="284"/>
      <c r="AA775" s="284"/>
      <c r="AB775" s="284"/>
      <c r="AD775" s="284"/>
      <c r="AG775" s="284"/>
      <c r="AH775" s="284"/>
      <c r="AJ775" s="284"/>
      <c r="AM775" s="284"/>
      <c r="AN775" s="284"/>
      <c r="AO775" s="284"/>
      <c r="AP775" s="284"/>
      <c r="AQ775" s="284"/>
      <c r="AR775" s="284"/>
      <c r="AS775" s="284"/>
      <c r="AT775" s="284"/>
      <c r="AU775" s="284"/>
      <c r="AV775" s="284"/>
      <c r="AW775" s="284"/>
      <c r="AX775" s="284"/>
      <c r="AY775" s="284"/>
      <c r="AZ775" s="284"/>
      <c r="BA775" s="284"/>
      <c r="BB775" s="284"/>
      <c r="BC775" s="284"/>
    </row>
    <row r="776" spans="2:55">
      <c r="F776" s="284"/>
      <c r="H776" s="284"/>
      <c r="L776" s="284"/>
      <c r="N776" s="284"/>
      <c r="O776" s="284"/>
      <c r="P776" s="284"/>
      <c r="Q776" s="284"/>
      <c r="R776" s="284"/>
      <c r="T776" s="284"/>
      <c r="W776" s="284"/>
      <c r="X776" s="284"/>
      <c r="AA776" s="284"/>
      <c r="AB776" s="284"/>
      <c r="AC776" s="284"/>
      <c r="AD776" s="284"/>
      <c r="AE776" s="284"/>
      <c r="AF776" s="284"/>
      <c r="AG776" s="284"/>
      <c r="AH776" s="284"/>
      <c r="AI776" s="284"/>
      <c r="AL776" s="284"/>
      <c r="AM776" s="284"/>
      <c r="AR776" s="284"/>
      <c r="AS776" s="284"/>
      <c r="AT776" s="284"/>
      <c r="AU776" s="284"/>
      <c r="AV776" s="284"/>
      <c r="AW776" s="284"/>
      <c r="AX776" s="284"/>
      <c r="AY776" s="284"/>
      <c r="AZ776" s="284"/>
      <c r="BA776" s="284"/>
      <c r="BB776" s="284"/>
      <c r="BC776" s="284"/>
    </row>
    <row r="777" spans="2:55">
      <c r="E777" s="284"/>
      <c r="H777" s="284"/>
      <c r="L777" s="284"/>
      <c r="M777" s="284"/>
      <c r="N777" s="284"/>
      <c r="Q777" s="284"/>
      <c r="T777" s="284"/>
      <c r="V777" s="284"/>
      <c r="W777" s="284"/>
      <c r="X777" s="284"/>
      <c r="AA777" s="284"/>
      <c r="AB777" s="284"/>
      <c r="AC777" s="284"/>
      <c r="AD777" s="284"/>
      <c r="AE777" s="284"/>
      <c r="AF777" s="284"/>
      <c r="AJ777" s="284"/>
      <c r="AK777" s="284"/>
      <c r="AL777" s="284"/>
      <c r="AM777" s="284"/>
      <c r="AQ777" s="284"/>
    </row>
    <row r="778" spans="2:55">
      <c r="B778" s="284"/>
      <c r="F778" s="284"/>
      <c r="I778" s="284"/>
      <c r="K778" s="284"/>
      <c r="N778" s="284"/>
      <c r="O778" s="284"/>
      <c r="P778" s="284"/>
      <c r="T778" s="284"/>
      <c r="V778" s="284"/>
      <c r="W778" s="284"/>
      <c r="X778" s="284"/>
      <c r="Z778" s="284"/>
      <c r="AA778" s="284"/>
      <c r="AC778" s="284"/>
      <c r="AD778" s="284"/>
      <c r="AE778" s="284"/>
      <c r="AF778" s="284"/>
      <c r="AG778" s="284"/>
      <c r="AK778" s="284"/>
      <c r="AL778" s="284"/>
      <c r="AM778" s="284"/>
      <c r="AO778" s="284"/>
    </row>
    <row r="779" spans="2:55">
      <c r="F779" s="284"/>
      <c r="J779" s="284"/>
      <c r="K779" s="284"/>
      <c r="L779" s="284"/>
      <c r="P779" s="284"/>
      <c r="R779" s="284"/>
      <c r="T779" s="284"/>
      <c r="V779" s="284"/>
      <c r="W779" s="284"/>
      <c r="Y779" s="284"/>
      <c r="AB779" s="284"/>
      <c r="AC779" s="284"/>
      <c r="AD779" s="284"/>
      <c r="AF779" s="284"/>
      <c r="AH779" s="284"/>
      <c r="AJ779" s="284"/>
      <c r="AK779" s="284"/>
      <c r="AL779" s="284"/>
      <c r="AM779" s="284"/>
      <c r="AN779" s="284"/>
      <c r="AO779" s="284"/>
      <c r="AP779" s="284"/>
      <c r="AQ779" s="284"/>
      <c r="AR779" s="284"/>
      <c r="AS779" s="284"/>
      <c r="AT779" s="284"/>
      <c r="AU779" s="284"/>
      <c r="AV779" s="284"/>
      <c r="AW779" s="284"/>
      <c r="AX779" s="284"/>
      <c r="AY779" s="284"/>
      <c r="AZ779" s="284"/>
      <c r="BA779" s="284"/>
      <c r="BB779" s="284"/>
      <c r="BC779" s="284"/>
    </row>
    <row r="780" spans="2:55">
      <c r="J780" s="284"/>
      <c r="P780" s="284"/>
      <c r="Q780" s="284"/>
      <c r="W780" s="284"/>
      <c r="Y780" s="284"/>
      <c r="Z780" s="284"/>
      <c r="AA780" s="284"/>
      <c r="AF780" s="284"/>
      <c r="AH780" s="284"/>
      <c r="AJ780" s="284"/>
      <c r="AL780" s="284"/>
      <c r="AM780" s="284"/>
      <c r="AN780" s="284"/>
      <c r="AO780" s="284"/>
      <c r="AP780" s="284"/>
      <c r="AQ780" s="284"/>
      <c r="AR780" s="284"/>
      <c r="AS780" s="284"/>
      <c r="AT780" s="284"/>
      <c r="AU780" s="284"/>
      <c r="AV780" s="284"/>
      <c r="AW780" s="284"/>
      <c r="AX780" s="284"/>
      <c r="AY780" s="284"/>
      <c r="AZ780" s="284"/>
      <c r="BA780" s="284"/>
      <c r="BB780" s="284"/>
      <c r="BC780" s="284"/>
    </row>
    <row r="781" spans="2:55">
      <c r="K781" s="284"/>
      <c r="M781" s="284"/>
      <c r="N781" s="284"/>
      <c r="Q781" s="284"/>
      <c r="T781" s="284"/>
      <c r="X781" s="284"/>
      <c r="Y781" s="282"/>
      <c r="AA781" s="284"/>
      <c r="AC781" s="284"/>
      <c r="AF781" s="284"/>
      <c r="AK781" s="284"/>
      <c r="AL781" s="284"/>
      <c r="AM781" s="284"/>
      <c r="AO781" s="284"/>
      <c r="AQ781" s="284"/>
      <c r="AR781" s="284"/>
      <c r="AS781" s="284"/>
    </row>
    <row r="782" spans="2:55">
      <c r="F782" s="284"/>
      <c r="I782" s="284"/>
      <c r="J782" s="284"/>
      <c r="O782" s="284"/>
      <c r="R782" s="284"/>
      <c r="T782" s="284"/>
      <c r="U782" s="284"/>
      <c r="V782" s="284"/>
      <c r="W782" s="284"/>
      <c r="X782" s="284"/>
      <c r="Y782" s="284"/>
      <c r="AA782" s="284"/>
      <c r="AB782" s="284"/>
      <c r="AC782" s="284"/>
      <c r="AE782" s="284"/>
      <c r="AG782" s="284"/>
      <c r="AI782" s="284"/>
      <c r="AJ782" s="284"/>
      <c r="AK782" s="284"/>
      <c r="AL782" s="212"/>
      <c r="AM782" s="284"/>
      <c r="AN782" s="284"/>
      <c r="AO782" s="284"/>
      <c r="AP782" s="284"/>
      <c r="AQ782" s="284"/>
      <c r="AR782" s="284"/>
      <c r="AS782" s="284"/>
      <c r="AT782" s="284"/>
      <c r="AU782" s="284"/>
      <c r="AV782" s="284"/>
      <c r="AW782" s="284"/>
      <c r="AX782" s="284"/>
      <c r="AY782" s="284"/>
      <c r="AZ782" s="284"/>
      <c r="BA782" s="284"/>
      <c r="BB782" s="284"/>
      <c r="BC782" s="284"/>
    </row>
    <row r="783" spans="2:55">
      <c r="G783" s="284"/>
      <c r="J783" s="284"/>
      <c r="L783" s="284"/>
      <c r="M783" s="284"/>
      <c r="R783" s="284"/>
      <c r="S783" s="284"/>
      <c r="X783" s="284"/>
      <c r="Z783" s="284"/>
      <c r="AA783" s="284"/>
      <c r="AC783" s="284"/>
      <c r="AE783" s="284"/>
      <c r="AF783" s="284"/>
      <c r="AG783" s="284"/>
      <c r="AH783" s="284"/>
      <c r="AI783" s="284"/>
      <c r="AJ783" s="284"/>
      <c r="AK783" s="284"/>
      <c r="AL783" s="284"/>
      <c r="AM783" s="284"/>
      <c r="AN783" s="284"/>
      <c r="AO783" s="284"/>
      <c r="AP783" s="284"/>
      <c r="AQ783" s="284"/>
      <c r="AR783" s="284"/>
      <c r="AS783" s="284"/>
      <c r="AT783" s="284"/>
      <c r="AU783" s="284"/>
      <c r="AV783" s="284"/>
      <c r="AW783" s="284"/>
      <c r="AX783" s="284"/>
      <c r="AY783" s="284"/>
      <c r="AZ783" s="284"/>
      <c r="BA783" s="284"/>
      <c r="BB783" s="284"/>
      <c r="BC783" s="284"/>
    </row>
    <row r="784" spans="2:55">
      <c r="E784" s="284"/>
      <c r="I784" s="284"/>
      <c r="L784" s="284"/>
      <c r="M784" s="284"/>
      <c r="N784" s="284"/>
      <c r="O784" s="284"/>
      <c r="Q784" s="284"/>
      <c r="R784" s="284"/>
      <c r="S784" s="284"/>
      <c r="T784" s="284"/>
      <c r="V784" s="284"/>
      <c r="W784" s="284"/>
      <c r="Y784" s="284"/>
      <c r="AB784" s="284"/>
      <c r="AD784" s="284"/>
      <c r="AE784" s="284"/>
      <c r="AF784" s="284"/>
      <c r="AH784" s="284"/>
      <c r="AI784" s="284"/>
      <c r="AK784" s="284"/>
      <c r="AL784" s="284"/>
      <c r="AM784" s="284"/>
      <c r="AP784" s="284"/>
      <c r="AT784" s="284"/>
    </row>
    <row r="785" spans="3:55">
      <c r="J785" s="284"/>
      <c r="K785" s="284"/>
      <c r="L785" s="284"/>
      <c r="M785" s="284"/>
      <c r="P785" s="284"/>
      <c r="T785" s="284"/>
      <c r="U785" s="284"/>
      <c r="V785" s="284"/>
      <c r="W785" s="284"/>
      <c r="X785" s="284"/>
      <c r="Y785" s="284"/>
      <c r="Z785" s="284"/>
      <c r="AC785" s="284"/>
      <c r="AE785" s="284"/>
      <c r="AG785" s="284"/>
      <c r="AI785" s="284"/>
      <c r="AJ785" s="284"/>
      <c r="AM785" s="284"/>
      <c r="AN785" s="284"/>
      <c r="AO785" s="284"/>
      <c r="AP785" s="284"/>
      <c r="AQ785" s="284"/>
      <c r="AR785" s="284"/>
      <c r="AS785" s="284"/>
      <c r="AT785" s="284"/>
      <c r="AU785" s="284"/>
      <c r="AV785" s="284"/>
      <c r="AW785" s="284"/>
      <c r="AX785" s="284"/>
      <c r="AY785" s="284"/>
      <c r="AZ785" s="284"/>
      <c r="BA785" s="284"/>
      <c r="BB785" s="284"/>
      <c r="BC785" s="284"/>
    </row>
    <row r="786" spans="3:55">
      <c r="E786" s="284"/>
      <c r="G786" s="284"/>
      <c r="H786" s="284"/>
      <c r="I786" s="284"/>
      <c r="K786" s="284"/>
      <c r="L786" s="284"/>
      <c r="P786" s="284"/>
      <c r="R786" s="284"/>
      <c r="T786" s="284"/>
      <c r="Y786" s="284"/>
      <c r="AB786" s="284"/>
      <c r="AC786" s="284"/>
      <c r="AD786" s="284"/>
      <c r="AF786" s="284"/>
      <c r="AG786" s="284"/>
      <c r="AH786" s="284"/>
      <c r="AM786" s="284"/>
      <c r="AN786" s="284"/>
      <c r="AO786" s="284"/>
      <c r="AP786" s="284"/>
      <c r="AQ786" s="284"/>
      <c r="AR786" s="284"/>
      <c r="AS786" s="284"/>
      <c r="AT786" s="284"/>
      <c r="AU786" s="284"/>
      <c r="AV786" s="284"/>
      <c r="AW786" s="284"/>
      <c r="AX786" s="284"/>
      <c r="AY786" s="284"/>
      <c r="AZ786" s="284"/>
      <c r="BA786" s="284"/>
      <c r="BB786" s="284"/>
      <c r="BC786" s="284"/>
    </row>
    <row r="787" spans="3:55">
      <c r="E787" s="284"/>
      <c r="F787" s="284"/>
      <c r="M787" s="284"/>
      <c r="O787" s="284"/>
      <c r="P787" s="284"/>
      <c r="Q787" s="284"/>
      <c r="V787" s="284"/>
      <c r="W787" s="284"/>
      <c r="Y787" s="284"/>
      <c r="AB787" s="284"/>
      <c r="AC787" s="284"/>
      <c r="AD787" s="284"/>
      <c r="AE787" s="284"/>
      <c r="AF787" s="284"/>
      <c r="AG787" s="284"/>
      <c r="AH787" s="284"/>
      <c r="AI787" s="284"/>
      <c r="AK787" s="284"/>
      <c r="AL787" s="284"/>
      <c r="AP787" s="284"/>
      <c r="AR787" s="284"/>
      <c r="AS787" s="284"/>
      <c r="AT787" s="284"/>
      <c r="AU787" s="284"/>
      <c r="AV787" s="284"/>
      <c r="AW787" s="284"/>
      <c r="AX787" s="284"/>
      <c r="AY787" s="284"/>
      <c r="AZ787" s="284"/>
      <c r="BA787" s="284"/>
      <c r="BB787" s="284"/>
      <c r="BC787" s="284"/>
    </row>
    <row r="788" spans="3:55">
      <c r="D788" s="284"/>
      <c r="H788" s="284"/>
      <c r="K788" s="284"/>
      <c r="L788" s="284"/>
      <c r="M788" s="284"/>
      <c r="O788" s="284"/>
      <c r="P788" s="284"/>
      <c r="Q788" s="284"/>
      <c r="R788" s="284"/>
      <c r="U788" s="284"/>
      <c r="V788" s="284"/>
      <c r="W788" s="284"/>
      <c r="Y788" s="284"/>
      <c r="AA788" s="284"/>
      <c r="AD788" s="284"/>
      <c r="AE788" s="284"/>
      <c r="AF788" s="284"/>
      <c r="AG788" s="284"/>
      <c r="AH788" s="284"/>
      <c r="AK788" s="284"/>
      <c r="AL788" s="284"/>
    </row>
    <row r="789" spans="3:55">
      <c r="F789" s="284"/>
      <c r="G789" s="284"/>
      <c r="K789" s="284"/>
      <c r="L789" s="284"/>
      <c r="N789" s="284"/>
      <c r="O789" s="284"/>
      <c r="P789" s="284"/>
      <c r="U789" s="284"/>
      <c r="X789" s="284"/>
      <c r="Y789" s="284"/>
      <c r="AD789" s="284"/>
      <c r="AE789" s="284"/>
      <c r="AF789" s="284"/>
      <c r="AG789" s="284"/>
      <c r="AH789" s="284"/>
      <c r="AK789" s="284"/>
      <c r="AL789" s="284"/>
      <c r="AM789" s="284"/>
      <c r="AN789" s="284"/>
      <c r="AO789" s="284"/>
      <c r="AP789" s="284"/>
      <c r="AQ789" s="284"/>
      <c r="AR789" s="284"/>
      <c r="AS789" s="284"/>
      <c r="AT789" s="284"/>
      <c r="AU789" s="284"/>
      <c r="AV789" s="284"/>
      <c r="AW789" s="284"/>
      <c r="AX789" s="284"/>
      <c r="AY789" s="284"/>
      <c r="AZ789" s="284"/>
      <c r="BA789" s="284"/>
      <c r="BB789" s="284"/>
      <c r="BC789" s="284"/>
    </row>
    <row r="790" spans="3:55">
      <c r="D790" s="284"/>
      <c r="G790" s="284"/>
      <c r="N790" s="284"/>
      <c r="O790" s="284"/>
      <c r="S790" s="284"/>
      <c r="T790" s="284"/>
      <c r="X790" s="284"/>
      <c r="Y790" s="284"/>
      <c r="AB790" s="284"/>
      <c r="AC790" s="284"/>
      <c r="AD790" s="284"/>
      <c r="AE790" s="284"/>
      <c r="AF790" s="284"/>
      <c r="AG790" s="284"/>
      <c r="AH790" s="284"/>
      <c r="AI790" s="284"/>
      <c r="AJ790" s="284"/>
      <c r="AK790" s="284"/>
      <c r="AL790" s="284"/>
      <c r="AM790" s="284"/>
      <c r="AN790" s="284"/>
      <c r="AO790" s="284"/>
      <c r="AP790" s="284"/>
      <c r="AQ790" s="284"/>
      <c r="AR790" s="284"/>
      <c r="AS790" s="284"/>
      <c r="AT790" s="284"/>
      <c r="AU790" s="284"/>
      <c r="AV790" s="284"/>
      <c r="AW790" s="284"/>
      <c r="AX790" s="284"/>
      <c r="AY790" s="284"/>
      <c r="AZ790" s="284"/>
      <c r="BA790" s="284"/>
      <c r="BB790" s="284"/>
      <c r="BC790" s="284"/>
    </row>
    <row r="791" spans="3:55">
      <c r="C791" s="284"/>
      <c r="E791" s="284"/>
      <c r="J791" s="284"/>
      <c r="K791" s="284"/>
      <c r="M791" s="284"/>
      <c r="P791" s="284"/>
      <c r="Q791" s="284"/>
      <c r="R791" s="284"/>
      <c r="S791" s="284"/>
      <c r="T791" s="284"/>
      <c r="W791" s="284"/>
      <c r="X791" s="284"/>
      <c r="Z791" s="284"/>
      <c r="AA791" s="284"/>
      <c r="AB791" s="284"/>
      <c r="AC791" s="284"/>
      <c r="AE791" s="284"/>
      <c r="AH791" s="284"/>
      <c r="AJ791" s="284"/>
      <c r="AL791" s="284"/>
      <c r="AM791" s="284"/>
    </row>
    <row r="792" spans="3:55">
      <c r="D792" s="284"/>
      <c r="E792" s="284"/>
      <c r="F792" s="284"/>
      <c r="H792" s="284"/>
      <c r="L792" s="284"/>
      <c r="M792" s="284"/>
      <c r="R792" s="284"/>
      <c r="S792" s="212"/>
      <c r="T792" s="284"/>
      <c r="U792" s="284"/>
      <c r="AC792" s="284"/>
      <c r="AD792" s="284"/>
      <c r="AE792" s="284"/>
      <c r="AF792" s="284"/>
      <c r="AG792" s="284"/>
      <c r="AK792" s="284"/>
      <c r="AL792" s="284"/>
      <c r="AN792" s="284"/>
      <c r="AO792" s="284"/>
      <c r="AP792" s="284"/>
      <c r="AQ792" s="284"/>
    </row>
    <row r="793" spans="3:55">
      <c r="P793" s="284"/>
      <c r="Q793" s="284"/>
      <c r="R793" s="284"/>
      <c r="W793" s="284"/>
      <c r="Y793" s="284"/>
      <c r="Z793" s="284"/>
      <c r="AF793" s="284"/>
      <c r="AG793" s="284"/>
      <c r="AH793" s="284"/>
      <c r="AI793" s="284"/>
      <c r="AJ793" s="284"/>
      <c r="AK793" s="284"/>
      <c r="AL793" s="284"/>
      <c r="AM793" s="284"/>
      <c r="AN793" s="284"/>
      <c r="AO793" s="284"/>
      <c r="AP793" s="284"/>
      <c r="AQ793" s="284"/>
      <c r="AR793" s="284"/>
      <c r="AS793" s="284"/>
      <c r="AT793" s="284"/>
      <c r="AU793" s="284"/>
      <c r="AV793" s="284"/>
      <c r="AW793" s="284"/>
      <c r="AX793" s="284"/>
      <c r="AY793" s="284"/>
      <c r="AZ793" s="284"/>
      <c r="BA793" s="284"/>
      <c r="BB793" s="284"/>
      <c r="BC793" s="284"/>
    </row>
    <row r="794" spans="3:55">
      <c r="H794" s="284"/>
      <c r="L794" s="284"/>
      <c r="M794" s="284"/>
      <c r="N794" s="284"/>
      <c r="O794" s="284"/>
      <c r="P794" s="284"/>
      <c r="R794" s="284"/>
      <c r="T794" s="284"/>
      <c r="V794" s="284"/>
      <c r="W794" s="284"/>
      <c r="Y794" s="284"/>
      <c r="AA794" s="284"/>
      <c r="AB794" s="284"/>
      <c r="AC794" s="284"/>
      <c r="AD794" s="284"/>
      <c r="AE794" s="284"/>
      <c r="AF794" s="284"/>
      <c r="AH794" s="284"/>
      <c r="AI794" s="284"/>
      <c r="AJ794" s="284"/>
      <c r="AK794" s="284"/>
      <c r="AN794" s="284"/>
    </row>
    <row r="795" spans="3:55">
      <c r="C795" s="284"/>
      <c r="L795" s="284"/>
      <c r="M795" s="284"/>
      <c r="Q795" s="284"/>
      <c r="R795" s="284"/>
      <c r="S795" s="284"/>
      <c r="U795" s="284"/>
      <c r="V795" s="284"/>
      <c r="X795" s="284"/>
      <c r="Y795" s="284"/>
      <c r="AB795" s="284"/>
      <c r="AC795" s="284"/>
      <c r="AF795" s="284"/>
      <c r="AG795" s="284"/>
      <c r="AH795" s="284"/>
      <c r="AJ795" s="284"/>
      <c r="AL795" s="284"/>
      <c r="AM795" s="284"/>
      <c r="AN795" s="284"/>
      <c r="AO795" s="284"/>
      <c r="AP795" s="284"/>
      <c r="AQ795" s="284"/>
      <c r="AR795" s="284"/>
      <c r="AS795" s="284"/>
      <c r="AT795" s="284"/>
      <c r="AU795" s="284"/>
      <c r="AV795" s="284"/>
      <c r="AW795" s="284"/>
      <c r="AX795" s="284"/>
      <c r="AY795" s="284"/>
      <c r="AZ795" s="284"/>
      <c r="BA795" s="284"/>
      <c r="BB795" s="284"/>
      <c r="BC795" s="284"/>
    </row>
    <row r="796" spans="3:55">
      <c r="E796" s="284"/>
      <c r="H796" s="284"/>
      <c r="K796" s="284"/>
      <c r="P796" s="284"/>
      <c r="AB796" s="284"/>
      <c r="AC796" s="284"/>
      <c r="AD796" s="284"/>
      <c r="AE796" s="284"/>
      <c r="AF796" s="284"/>
      <c r="AG796" s="284"/>
      <c r="AH796" s="284"/>
      <c r="AI796" s="284"/>
      <c r="AJ796" s="284"/>
      <c r="AK796" s="284"/>
      <c r="AL796" s="284"/>
    </row>
    <row r="797" spans="3:55">
      <c r="H797" s="284"/>
      <c r="K797" s="284"/>
      <c r="L797" s="284"/>
      <c r="N797" s="284"/>
      <c r="P797" s="284"/>
      <c r="S797" s="284"/>
      <c r="V797" s="284"/>
      <c r="W797" s="284"/>
      <c r="X797" s="284"/>
      <c r="Y797" s="284"/>
      <c r="Z797" s="284"/>
      <c r="AA797" s="284"/>
      <c r="AC797" s="284"/>
      <c r="AD797" s="284"/>
      <c r="AE797" s="284"/>
      <c r="AF797" s="284"/>
      <c r="AG797" s="284"/>
      <c r="AH797" s="284"/>
      <c r="AJ797" s="284"/>
      <c r="AK797" s="284"/>
      <c r="AL797" s="284"/>
      <c r="AM797" s="284"/>
      <c r="AN797" s="284"/>
      <c r="AO797" s="284"/>
      <c r="AP797" s="284"/>
      <c r="AQ797" s="284"/>
      <c r="AR797" s="284"/>
      <c r="AS797" s="284"/>
      <c r="AT797" s="284"/>
      <c r="AU797" s="284"/>
      <c r="AV797" s="284"/>
      <c r="AW797" s="284"/>
      <c r="AX797" s="284"/>
      <c r="AY797" s="284"/>
      <c r="AZ797" s="284"/>
      <c r="BA797" s="284"/>
      <c r="BB797" s="284"/>
      <c r="BC797" s="284"/>
    </row>
    <row r="798" spans="3:55">
      <c r="H798" s="284"/>
      <c r="M798" s="284"/>
      <c r="N798" s="284"/>
      <c r="S798" s="284"/>
      <c r="T798" s="284"/>
      <c r="Y798" s="284"/>
      <c r="AB798" s="284"/>
      <c r="AC798" s="284"/>
      <c r="AE798" s="284"/>
      <c r="AF798" s="284"/>
      <c r="AH798" s="284"/>
      <c r="AI798" s="284"/>
      <c r="AK798" s="284"/>
      <c r="AL798" s="284"/>
      <c r="AN798" s="284"/>
      <c r="AO798" s="284"/>
      <c r="AP798" s="284"/>
      <c r="AQ798" s="284"/>
      <c r="AR798" s="284"/>
      <c r="AS798" s="284"/>
      <c r="AT798" s="284"/>
      <c r="AU798" s="284"/>
      <c r="AV798" s="284"/>
      <c r="AW798" s="284"/>
      <c r="AX798" s="284"/>
      <c r="AY798" s="284"/>
      <c r="AZ798" s="284"/>
      <c r="BA798" s="284"/>
      <c r="BB798" s="284"/>
      <c r="BC798" s="284"/>
    </row>
    <row r="799" spans="3:55">
      <c r="H799" s="284"/>
      <c r="K799" s="284"/>
      <c r="M799" s="284"/>
      <c r="O799" s="284"/>
      <c r="Q799" s="284"/>
      <c r="R799" s="284"/>
      <c r="S799" s="284"/>
      <c r="U799" s="284"/>
      <c r="V799" s="284"/>
      <c r="AA799" s="284"/>
      <c r="AB799" s="284"/>
      <c r="AC799" s="284"/>
      <c r="AD799" s="284"/>
      <c r="AE799" s="284"/>
      <c r="AG799" s="284"/>
      <c r="AH799" s="284"/>
      <c r="AI799" s="284"/>
      <c r="AJ799" s="284"/>
      <c r="AK799" s="284"/>
      <c r="AL799" s="284"/>
      <c r="AM799" s="284"/>
      <c r="AR799" s="284"/>
      <c r="AS799" s="284"/>
      <c r="AT799" s="284"/>
      <c r="AU799" s="284"/>
      <c r="AV799" s="284"/>
      <c r="AW799" s="284"/>
      <c r="AX799" s="284"/>
      <c r="AY799" s="284"/>
      <c r="AZ799" s="284"/>
      <c r="BA799" s="284"/>
      <c r="BB799" s="284"/>
      <c r="BC799" s="284"/>
    </row>
    <row r="800" spans="3:55">
      <c r="D800" s="284"/>
      <c r="K800" s="284"/>
      <c r="L800" s="284"/>
      <c r="P800" s="284"/>
      <c r="R800" s="284"/>
      <c r="T800" s="284"/>
      <c r="V800" s="284"/>
      <c r="W800" s="284"/>
      <c r="X800" s="284"/>
      <c r="AA800" s="284"/>
      <c r="AB800" s="284"/>
      <c r="AF800" s="284"/>
      <c r="AG800" s="284"/>
      <c r="AJ800" s="284"/>
      <c r="AK800" s="284"/>
      <c r="AL800" s="284"/>
      <c r="AM800" s="284"/>
      <c r="AN800" s="284"/>
      <c r="AO800" s="284"/>
      <c r="AP800" s="284"/>
      <c r="AQ800" s="284"/>
      <c r="AR800" s="284"/>
      <c r="AS800" s="284"/>
      <c r="AT800" s="284"/>
      <c r="AU800" s="284"/>
      <c r="AV800" s="284"/>
      <c r="AW800" s="284"/>
      <c r="AX800" s="284"/>
      <c r="AY800" s="284"/>
      <c r="AZ800" s="284"/>
      <c r="BA800" s="284"/>
      <c r="BB800" s="284"/>
      <c r="BC800" s="284"/>
    </row>
    <row r="801" spans="2:55">
      <c r="C801" s="284"/>
      <c r="I801" s="284"/>
      <c r="K801" s="284"/>
      <c r="P801" s="284"/>
      <c r="Q801" s="284"/>
      <c r="R801" s="284"/>
      <c r="S801" s="284"/>
      <c r="T801" s="284"/>
      <c r="U801" s="284"/>
      <c r="X801" s="284"/>
      <c r="AA801" s="284"/>
      <c r="AB801" s="284"/>
      <c r="AF801" s="284"/>
      <c r="AG801" s="284"/>
      <c r="AH801" s="284"/>
      <c r="AI801" s="284"/>
      <c r="AJ801" s="284"/>
      <c r="AK801" s="284"/>
      <c r="AP801" s="284"/>
    </row>
    <row r="802" spans="2:55">
      <c r="H802" s="284"/>
      <c r="J802" s="284"/>
      <c r="K802" s="284"/>
      <c r="L802" s="284"/>
      <c r="M802" s="284"/>
      <c r="O802" s="284"/>
      <c r="P802" s="284"/>
      <c r="U802" s="284"/>
      <c r="V802" s="284"/>
      <c r="W802" s="284"/>
      <c r="Y802" s="284"/>
      <c r="Z802" s="284"/>
      <c r="AB802" s="284"/>
      <c r="AC802" s="284"/>
      <c r="AF802" s="284"/>
      <c r="AG802" s="284"/>
      <c r="AH802" s="284"/>
      <c r="AI802" s="284"/>
      <c r="AJ802" s="284"/>
      <c r="AK802" s="284"/>
      <c r="AL802" s="284"/>
      <c r="AM802" s="284"/>
      <c r="AN802" s="284"/>
      <c r="AO802" s="284"/>
      <c r="AP802" s="284"/>
      <c r="AT802" s="284"/>
    </row>
    <row r="803" spans="2:55">
      <c r="D803" s="284"/>
      <c r="F803" s="284"/>
      <c r="G803" s="284"/>
      <c r="K803" s="284"/>
      <c r="L803" s="284"/>
      <c r="O803" s="284"/>
      <c r="P803" s="284"/>
      <c r="Q803" s="284"/>
      <c r="U803" s="284"/>
      <c r="X803" s="284"/>
      <c r="Y803" s="284"/>
      <c r="Z803" s="284"/>
      <c r="AA803" s="284"/>
      <c r="AC803" s="284"/>
      <c r="AE803" s="284"/>
      <c r="AG803" s="284"/>
      <c r="AH803" s="284"/>
      <c r="AI803" s="284"/>
      <c r="AJ803" s="284"/>
      <c r="AK803" s="284"/>
      <c r="AT803" s="284"/>
      <c r="AU803" s="284"/>
      <c r="AV803" s="284"/>
      <c r="AW803" s="284"/>
      <c r="AX803" s="284"/>
      <c r="AY803" s="284"/>
      <c r="AZ803" s="284"/>
      <c r="BA803" s="284"/>
      <c r="BB803" s="284"/>
      <c r="BC803" s="284"/>
    </row>
    <row r="804" spans="2:55">
      <c r="F804" s="284"/>
      <c r="J804" s="284"/>
      <c r="P804" s="284"/>
      <c r="Q804" s="284"/>
      <c r="S804" s="284"/>
      <c r="T804" s="284"/>
      <c r="U804" s="284"/>
      <c r="W804" s="284"/>
      <c r="X804" s="284"/>
      <c r="AB804" s="284"/>
      <c r="AC804" s="284"/>
      <c r="AD804" s="284"/>
      <c r="AE804" s="284"/>
      <c r="AF804" s="284"/>
      <c r="AH804" s="284"/>
      <c r="AK804" s="284"/>
      <c r="AL804" s="284"/>
      <c r="AM804" s="284"/>
      <c r="AN804" s="284"/>
      <c r="AO804" s="284"/>
      <c r="AP804" s="284"/>
      <c r="AQ804" s="284"/>
      <c r="AR804" s="284"/>
      <c r="AS804" s="284"/>
      <c r="AT804" s="284"/>
      <c r="AU804" s="284"/>
      <c r="AV804" s="284"/>
      <c r="AW804" s="284"/>
      <c r="AX804" s="284"/>
      <c r="AY804" s="284"/>
      <c r="AZ804" s="284"/>
      <c r="BA804" s="284"/>
      <c r="BB804" s="284"/>
      <c r="BC804" s="284"/>
    </row>
    <row r="805" spans="2:55">
      <c r="G805" s="284"/>
      <c r="H805" s="284"/>
      <c r="I805" s="284"/>
      <c r="W805" s="284"/>
      <c r="X805" s="284"/>
      <c r="Y805" s="284"/>
      <c r="Z805" s="284"/>
      <c r="AA805" s="284"/>
      <c r="AB805" s="284"/>
      <c r="AC805" s="284"/>
      <c r="AD805" s="284"/>
      <c r="AG805" s="284"/>
      <c r="AL805" s="284"/>
      <c r="AM805" s="284"/>
      <c r="AN805" s="284"/>
    </row>
    <row r="806" spans="2:55">
      <c r="G806" s="284"/>
      <c r="H806" s="284"/>
      <c r="I806" s="284"/>
      <c r="K806" s="284"/>
      <c r="M806" s="284"/>
      <c r="O806" s="284"/>
      <c r="R806" s="284"/>
      <c r="S806" s="284"/>
      <c r="T806" s="284"/>
      <c r="V806" s="284"/>
      <c r="W806" s="284"/>
      <c r="AA806" s="284"/>
      <c r="AB806" s="284"/>
      <c r="AC806" s="284"/>
      <c r="AG806" s="284"/>
      <c r="AJ806" s="284"/>
      <c r="AK806" s="284"/>
      <c r="AL806" s="284"/>
      <c r="AN806" s="284"/>
    </row>
    <row r="807" spans="2:55">
      <c r="G807" s="284"/>
      <c r="L807" s="284"/>
      <c r="M807" s="284"/>
      <c r="O807" s="284"/>
      <c r="P807" s="284"/>
      <c r="R807" s="284"/>
      <c r="T807" s="284"/>
      <c r="U807" s="284"/>
      <c r="W807" s="284"/>
      <c r="Y807" s="284"/>
      <c r="Z807" s="284"/>
      <c r="AA807" s="284"/>
      <c r="AB807" s="284"/>
      <c r="AC807" s="284"/>
      <c r="AE807" s="284"/>
      <c r="AF807" s="284"/>
      <c r="AG807" s="284"/>
      <c r="AH807" s="284"/>
      <c r="AI807" s="284"/>
      <c r="AJ807" s="284"/>
      <c r="AK807" s="284"/>
      <c r="AL807" s="284"/>
      <c r="AM807" s="284"/>
      <c r="AN807" s="284"/>
      <c r="AO807" s="284"/>
      <c r="AP807" s="284"/>
      <c r="AQ807" s="284"/>
      <c r="AR807" s="284"/>
      <c r="AS807" s="284"/>
      <c r="AT807" s="284"/>
      <c r="AU807" s="284"/>
      <c r="AV807" s="284"/>
      <c r="AW807" s="284"/>
      <c r="AX807" s="284"/>
      <c r="AY807" s="284"/>
      <c r="AZ807" s="284"/>
      <c r="BA807" s="284"/>
      <c r="BB807" s="284"/>
      <c r="BC807" s="284"/>
    </row>
    <row r="808" spans="2:55">
      <c r="E808" s="284"/>
      <c r="G808" s="284"/>
      <c r="K808" s="284"/>
      <c r="N808" s="284"/>
      <c r="O808" s="284"/>
      <c r="P808" s="284"/>
      <c r="Q808" s="284"/>
      <c r="R808" s="284"/>
      <c r="T808" s="284"/>
      <c r="U808" s="284"/>
      <c r="V808" s="284"/>
      <c r="W808" s="284"/>
      <c r="Z808" s="284"/>
      <c r="AC808" s="284"/>
      <c r="AF808" s="284"/>
      <c r="AG808" s="284"/>
      <c r="AH808" s="284"/>
      <c r="AJ808" s="284"/>
      <c r="AK808" s="284"/>
      <c r="AL808" s="284"/>
      <c r="AM808" s="284"/>
      <c r="AN808" s="284"/>
      <c r="AO808" s="284"/>
      <c r="AP808" s="284"/>
      <c r="AQ808" s="284"/>
      <c r="AR808" s="284"/>
      <c r="AS808" s="284"/>
      <c r="AT808" s="284"/>
      <c r="AU808" s="284"/>
      <c r="AV808" s="284"/>
      <c r="AW808" s="284"/>
      <c r="AX808" s="284"/>
      <c r="AY808" s="284"/>
      <c r="AZ808" s="284"/>
      <c r="BA808" s="284"/>
      <c r="BB808" s="284"/>
      <c r="BC808" s="284"/>
    </row>
    <row r="809" spans="2:55">
      <c r="E809" s="284"/>
      <c r="F809" s="284"/>
      <c r="G809" s="284"/>
      <c r="M809" s="284"/>
      <c r="P809" s="284"/>
      <c r="Q809" s="284"/>
      <c r="R809" s="284"/>
      <c r="S809" s="284"/>
      <c r="W809" s="284"/>
      <c r="Z809" s="284"/>
      <c r="AA809" s="284"/>
      <c r="AB809" s="284"/>
      <c r="AE809" s="284"/>
      <c r="AF809" s="284"/>
      <c r="AG809" s="284"/>
      <c r="AH809" s="284"/>
      <c r="AI809" s="284"/>
      <c r="AJ809" s="284"/>
      <c r="AO809" s="284"/>
      <c r="AP809" s="284"/>
    </row>
    <row r="810" spans="2:55">
      <c r="B810" s="284"/>
      <c r="C810" s="284"/>
      <c r="E810" s="284"/>
      <c r="G810" s="284"/>
      <c r="K810" s="284"/>
      <c r="M810" s="284"/>
      <c r="N810" s="284"/>
      <c r="O810" s="284"/>
      <c r="P810" s="284"/>
      <c r="R810" s="284"/>
      <c r="S810" s="284"/>
      <c r="U810" s="284"/>
      <c r="X810" s="284"/>
      <c r="AB810" s="284"/>
      <c r="AC810" s="284"/>
      <c r="AH810" s="284"/>
      <c r="AK810" s="284"/>
      <c r="AL810" s="284"/>
      <c r="AM810" s="284"/>
      <c r="AN810" s="284"/>
      <c r="AO810" s="284"/>
      <c r="AP810" s="284"/>
      <c r="AQ810" s="284"/>
      <c r="AR810" s="284"/>
      <c r="AS810" s="284"/>
      <c r="AT810" s="284"/>
      <c r="AU810" s="284"/>
      <c r="AV810" s="284"/>
      <c r="AW810" s="284"/>
      <c r="AX810" s="284"/>
      <c r="AY810" s="284"/>
      <c r="AZ810" s="284"/>
      <c r="BA810" s="284"/>
      <c r="BB810" s="284"/>
      <c r="BC810" s="284"/>
    </row>
    <row r="811" spans="2:55">
      <c r="D811" s="284"/>
      <c r="G811" s="284"/>
      <c r="L811" s="284"/>
      <c r="M811" s="284"/>
      <c r="O811" s="284"/>
      <c r="P811" s="284"/>
      <c r="S811" s="284"/>
      <c r="T811" s="212"/>
      <c r="U811" s="284"/>
      <c r="W811" s="284"/>
      <c r="Z811" s="284"/>
      <c r="AA811" s="284"/>
      <c r="AB811" s="284"/>
      <c r="AC811" s="284"/>
      <c r="AD811" s="284"/>
      <c r="AE811" s="284"/>
      <c r="AG811" s="284"/>
      <c r="AH811" s="284"/>
      <c r="AJ811" s="284"/>
      <c r="AK811" s="284"/>
      <c r="AL811" s="284"/>
      <c r="AM811" s="284"/>
      <c r="AN811" s="284"/>
      <c r="AO811" s="284"/>
      <c r="AP811" s="284"/>
      <c r="AQ811" s="284"/>
      <c r="AR811" s="284"/>
      <c r="AS811" s="284"/>
      <c r="AT811" s="284"/>
      <c r="AU811" s="284"/>
      <c r="AV811" s="284"/>
      <c r="AW811" s="284"/>
      <c r="AX811" s="284"/>
      <c r="AY811" s="284"/>
      <c r="AZ811" s="284"/>
      <c r="BA811" s="284"/>
      <c r="BB811" s="284"/>
      <c r="BC811" s="284"/>
    </row>
    <row r="812" spans="2:55">
      <c r="G812" s="284"/>
      <c r="I812" s="284"/>
      <c r="N812" s="284"/>
      <c r="O812" s="284"/>
      <c r="P812" s="284"/>
      <c r="Q812" s="284"/>
      <c r="R812" s="284"/>
      <c r="T812" s="284"/>
      <c r="U812" s="284"/>
      <c r="W812" s="284"/>
      <c r="X812" s="284"/>
      <c r="Y812" s="284"/>
      <c r="AA812" s="284"/>
      <c r="AB812" s="284"/>
      <c r="AE812" s="284"/>
      <c r="AF812" s="284"/>
      <c r="AH812" s="284"/>
      <c r="AI812" s="284"/>
      <c r="AJ812" s="284"/>
      <c r="AK812" s="284"/>
      <c r="AL812" s="284"/>
      <c r="AM812" s="284"/>
      <c r="AN812" s="284"/>
      <c r="AO812" s="284"/>
      <c r="AP812" s="284"/>
      <c r="AQ812" s="284"/>
      <c r="AR812" s="284"/>
      <c r="AS812" s="284"/>
      <c r="AT812" s="284"/>
      <c r="AU812" s="284"/>
      <c r="AV812" s="284"/>
      <c r="AW812" s="284"/>
      <c r="AX812" s="284"/>
      <c r="AY812" s="284"/>
      <c r="AZ812" s="284"/>
      <c r="BA812" s="284"/>
      <c r="BB812" s="284"/>
      <c r="BC812" s="284"/>
    </row>
    <row r="813" spans="2:55">
      <c r="F813" s="284"/>
      <c r="K813" s="284"/>
      <c r="L813" s="284"/>
      <c r="V813" s="284"/>
      <c r="X813" s="284"/>
      <c r="Y813" s="284"/>
      <c r="AC813" s="284"/>
      <c r="AF813" s="284"/>
      <c r="AH813" s="284"/>
      <c r="AJ813" s="212"/>
      <c r="AK813" s="284"/>
      <c r="AL813" s="284"/>
      <c r="AM813" s="284"/>
      <c r="AN813" s="284"/>
      <c r="AO813" s="284"/>
      <c r="AP813" s="284"/>
      <c r="AQ813" s="284"/>
      <c r="AR813" s="284"/>
      <c r="AS813" s="284"/>
      <c r="AT813" s="284"/>
      <c r="AU813" s="284"/>
      <c r="AV813" s="284"/>
      <c r="AW813" s="284"/>
      <c r="AX813" s="284"/>
      <c r="AY813" s="284"/>
      <c r="AZ813" s="284"/>
      <c r="BA813" s="284"/>
      <c r="BB813" s="284"/>
      <c r="BC813" s="284"/>
    </row>
    <row r="814" spans="2:55">
      <c r="J814" s="284"/>
      <c r="L814" s="284"/>
      <c r="P814" s="284"/>
      <c r="R814" s="284"/>
      <c r="T814" s="284"/>
      <c r="V814" s="284"/>
      <c r="Z814" s="284"/>
      <c r="AA814" s="284"/>
      <c r="AB814" s="284"/>
      <c r="AD814" s="284"/>
      <c r="AE814" s="284"/>
      <c r="AF814" s="284"/>
      <c r="AH814" s="284"/>
      <c r="AJ814" s="284"/>
      <c r="AK814" s="284"/>
      <c r="AL814" s="284"/>
      <c r="AM814" s="284"/>
      <c r="AN814" s="284"/>
      <c r="AO814" s="284"/>
      <c r="AP814" s="284"/>
      <c r="AQ814" s="284"/>
      <c r="AR814" s="284"/>
      <c r="AS814" s="284"/>
      <c r="AT814" s="284"/>
      <c r="AU814" s="284"/>
      <c r="AV814" s="284"/>
      <c r="AW814" s="284"/>
      <c r="AX814" s="284"/>
      <c r="AY814" s="284"/>
      <c r="AZ814" s="284"/>
      <c r="BA814" s="284"/>
      <c r="BB814" s="284"/>
      <c r="BC814" s="284"/>
    </row>
    <row r="815" spans="2:55">
      <c r="H815" s="284"/>
      <c r="K815" s="284"/>
      <c r="N815" s="284"/>
      <c r="O815" s="284"/>
      <c r="R815" s="284"/>
      <c r="T815" s="284"/>
      <c r="W815" s="284"/>
      <c r="Y815" s="284"/>
      <c r="Z815" s="284"/>
      <c r="AE815" s="284"/>
      <c r="AG815" s="284"/>
      <c r="AH815" s="284"/>
      <c r="AI815" s="284"/>
      <c r="AJ815" s="284"/>
      <c r="AK815" s="284"/>
      <c r="AL815" s="284"/>
      <c r="AM815" s="284"/>
      <c r="AN815" s="284"/>
      <c r="AO815" s="284"/>
      <c r="AP815" s="284"/>
      <c r="AQ815" s="284"/>
      <c r="AR815" s="284"/>
      <c r="AS815" s="284"/>
      <c r="AT815" s="284"/>
      <c r="AU815" s="284"/>
      <c r="AV815" s="284"/>
      <c r="AW815" s="284"/>
      <c r="AX815" s="284"/>
      <c r="AY815" s="284"/>
      <c r="AZ815" s="284"/>
      <c r="BA815" s="284"/>
      <c r="BB815" s="284"/>
      <c r="BC815" s="284"/>
    </row>
    <row r="816" spans="2:55">
      <c r="D816" s="284"/>
      <c r="E816" s="284"/>
      <c r="F816" s="284"/>
      <c r="H816" s="284"/>
      <c r="K816" s="284"/>
      <c r="N816" s="284"/>
      <c r="P816" s="284"/>
      <c r="S816" s="284"/>
      <c r="T816" s="284"/>
      <c r="U816" s="284"/>
      <c r="W816" s="284"/>
      <c r="AB816" s="284"/>
      <c r="AC816" s="284"/>
      <c r="AD816" s="284"/>
      <c r="AF816" s="284"/>
      <c r="AH816" s="284"/>
      <c r="AI816" s="284"/>
      <c r="AJ816" s="284"/>
      <c r="AK816" s="284"/>
      <c r="AL816" s="284"/>
      <c r="AM816" s="284"/>
      <c r="AN816" s="284"/>
      <c r="AO816" s="284"/>
      <c r="AP816" s="284"/>
      <c r="AQ816" s="284"/>
      <c r="AR816" s="284"/>
      <c r="AS816" s="284"/>
      <c r="AT816" s="284"/>
      <c r="AU816" s="284"/>
      <c r="AV816" s="284"/>
      <c r="AW816" s="284"/>
      <c r="AX816" s="284"/>
      <c r="AY816" s="284"/>
      <c r="AZ816" s="284"/>
      <c r="BA816" s="284"/>
      <c r="BB816" s="284"/>
      <c r="BC816" s="284"/>
    </row>
    <row r="817" spans="2:55">
      <c r="J817" s="284"/>
      <c r="L817" s="284"/>
      <c r="M817" s="284"/>
      <c r="N817" s="284"/>
      <c r="P817" s="284"/>
      <c r="Q817" s="212"/>
      <c r="R817" s="284"/>
      <c r="S817" s="284"/>
      <c r="Y817" s="284"/>
      <c r="Z817" s="284"/>
      <c r="AA817" s="284"/>
      <c r="AB817" s="284"/>
      <c r="AE817" s="284"/>
      <c r="AG817" s="284"/>
      <c r="AH817" s="284"/>
      <c r="AJ817" s="284"/>
      <c r="AK817" s="284"/>
      <c r="AL817" s="284"/>
      <c r="AM817" s="284"/>
      <c r="AN817" s="284"/>
      <c r="AO817" s="284"/>
    </row>
    <row r="818" spans="2:55">
      <c r="H818" s="284"/>
      <c r="K818" s="284"/>
      <c r="O818" s="284"/>
      <c r="P818" s="284"/>
      <c r="Q818" s="284"/>
      <c r="R818" s="284"/>
      <c r="S818" s="284"/>
      <c r="T818" s="284"/>
      <c r="W818" s="284"/>
      <c r="Z818" s="284"/>
      <c r="AA818" s="284"/>
      <c r="AB818" s="284"/>
      <c r="AF818" s="284"/>
      <c r="AI818" s="284"/>
      <c r="AJ818" s="284"/>
      <c r="AK818" s="284"/>
      <c r="AL818" s="284"/>
      <c r="AM818" s="284"/>
      <c r="AN818" s="284"/>
      <c r="AO818" s="284"/>
      <c r="AP818" s="284"/>
    </row>
    <row r="819" spans="2:55">
      <c r="F819" s="284"/>
      <c r="H819" s="284"/>
      <c r="K819" s="284"/>
      <c r="L819" s="284"/>
      <c r="M819" s="284"/>
      <c r="N819" s="284"/>
      <c r="P819" s="284"/>
      <c r="Q819" s="284"/>
      <c r="U819" s="284"/>
      <c r="V819" s="284"/>
      <c r="X819" s="284"/>
      <c r="AB819" s="284"/>
      <c r="AE819" s="284"/>
      <c r="AI819" s="284"/>
      <c r="AK819" s="284"/>
      <c r="AL819" s="284"/>
      <c r="AM819" s="284"/>
    </row>
    <row r="820" spans="2:55">
      <c r="I820" s="284"/>
      <c r="M820" s="284"/>
      <c r="N820" s="284"/>
      <c r="S820" s="284"/>
      <c r="T820" s="284"/>
      <c r="V820" s="284"/>
      <c r="AC820" s="284"/>
      <c r="AD820" s="284"/>
      <c r="AE820" s="284"/>
      <c r="AF820" s="284"/>
      <c r="AG820" s="284"/>
      <c r="AH820" s="284"/>
      <c r="AI820" s="284"/>
      <c r="AJ820" s="284"/>
      <c r="AN820" s="284"/>
      <c r="AO820" s="284"/>
      <c r="AP820" s="284"/>
    </row>
    <row r="821" spans="2:55">
      <c r="F821" s="284"/>
      <c r="L821" s="284"/>
      <c r="P821" s="284"/>
      <c r="R821" s="284"/>
      <c r="S821" s="284"/>
      <c r="T821" s="284"/>
      <c r="U821" s="284"/>
      <c r="V821" s="284"/>
      <c r="X821" s="284"/>
      <c r="Z821" s="284"/>
      <c r="AA821" s="284"/>
      <c r="AB821" s="284"/>
      <c r="AE821" s="284"/>
      <c r="AF821" s="284"/>
      <c r="AG821" s="284"/>
      <c r="AH821" s="284"/>
      <c r="AI821" s="284"/>
      <c r="AK821" s="284"/>
      <c r="AL821" s="284"/>
      <c r="AM821" s="284"/>
      <c r="AN821" s="284"/>
      <c r="AO821" s="284"/>
      <c r="AP821" s="284"/>
      <c r="AQ821" s="284"/>
      <c r="AR821" s="284"/>
      <c r="AS821" s="284"/>
      <c r="AT821" s="284"/>
      <c r="AU821" s="284"/>
      <c r="AV821" s="284"/>
      <c r="AW821" s="284"/>
      <c r="AX821" s="284"/>
      <c r="AY821" s="284"/>
      <c r="AZ821" s="284"/>
      <c r="BA821" s="284"/>
      <c r="BB821" s="284"/>
      <c r="BC821" s="284"/>
    </row>
    <row r="822" spans="2:55">
      <c r="F822" s="284"/>
      <c r="J822" s="284"/>
      <c r="K822" s="284"/>
      <c r="L822" s="284"/>
      <c r="N822" s="284"/>
      <c r="P822" s="284"/>
      <c r="Q822" s="284"/>
      <c r="R822" s="284"/>
      <c r="S822" s="284"/>
      <c r="U822" s="284"/>
      <c r="W822" s="284"/>
      <c r="Y822" s="284"/>
      <c r="Z822" s="284"/>
      <c r="AD822" s="284"/>
      <c r="AF822" s="284"/>
      <c r="AG822" s="284"/>
      <c r="AJ822" s="284"/>
      <c r="AL822" s="284"/>
      <c r="AM822" s="284"/>
      <c r="AN822" s="284"/>
      <c r="AO822" s="284"/>
      <c r="AP822" s="284"/>
      <c r="AQ822" s="284"/>
      <c r="AR822" s="284"/>
      <c r="AS822" s="284"/>
      <c r="AT822" s="284"/>
      <c r="AU822" s="284"/>
      <c r="AV822" s="284"/>
      <c r="AW822" s="284"/>
      <c r="AX822" s="284"/>
      <c r="AY822" s="284"/>
      <c r="AZ822" s="284"/>
      <c r="BA822" s="284"/>
      <c r="BB822" s="284"/>
      <c r="BC822" s="284"/>
    </row>
    <row r="823" spans="2:55">
      <c r="F823" s="284"/>
      <c r="J823" s="284"/>
      <c r="K823" s="284"/>
      <c r="L823" s="284"/>
      <c r="O823" s="284"/>
      <c r="S823" s="284"/>
      <c r="T823" s="284"/>
      <c r="X823" s="284"/>
      <c r="Y823" s="284"/>
      <c r="AA823" s="284"/>
      <c r="AF823" s="284"/>
      <c r="AH823" s="284"/>
      <c r="AI823" s="284"/>
      <c r="AJ823" s="284"/>
      <c r="AK823" s="284"/>
      <c r="AL823" s="284"/>
      <c r="AN823" s="284"/>
      <c r="AQ823" s="284"/>
    </row>
    <row r="824" spans="2:55">
      <c r="D824" s="284"/>
      <c r="E824" s="284"/>
      <c r="G824" s="284"/>
      <c r="K824" s="284"/>
      <c r="P824" s="284"/>
      <c r="R824" s="284"/>
      <c r="X824" s="284"/>
      <c r="Y824" s="284"/>
      <c r="AA824" s="284"/>
      <c r="AD824" s="284"/>
      <c r="AE824" s="284"/>
      <c r="AF824" s="284"/>
      <c r="AG824" s="284"/>
      <c r="AH824" s="284"/>
      <c r="AI824" s="284"/>
      <c r="AK824" s="284"/>
      <c r="AL824" s="284"/>
      <c r="AM824" s="284"/>
      <c r="AN824" s="284"/>
      <c r="AO824" s="284"/>
      <c r="AP824" s="284"/>
      <c r="AQ824" s="284"/>
      <c r="AR824" s="284"/>
      <c r="AS824" s="284"/>
      <c r="AT824" s="284"/>
      <c r="AU824" s="284"/>
      <c r="AV824" s="284"/>
      <c r="AW824" s="284"/>
      <c r="AX824" s="284"/>
      <c r="AY824" s="284"/>
      <c r="AZ824" s="284"/>
      <c r="BA824" s="284"/>
      <c r="BB824" s="284"/>
      <c r="BC824" s="284"/>
    </row>
    <row r="825" spans="2:55">
      <c r="H825" s="284"/>
      <c r="L825" s="284"/>
      <c r="M825" s="284"/>
      <c r="O825" s="284"/>
      <c r="Q825" s="284"/>
      <c r="T825" s="284"/>
      <c r="V825" s="284"/>
      <c r="Y825" s="284"/>
      <c r="Z825" s="284"/>
      <c r="AA825" s="284"/>
      <c r="AB825" s="284"/>
      <c r="AC825" s="284"/>
      <c r="AD825" s="284"/>
      <c r="AF825" s="284"/>
      <c r="AG825" s="284"/>
      <c r="AI825" s="284"/>
      <c r="AK825" s="284"/>
      <c r="AL825" s="284"/>
      <c r="AM825" s="284"/>
      <c r="AR825" s="284"/>
      <c r="AS825" s="284"/>
    </row>
    <row r="826" spans="2:55">
      <c r="G826" s="284"/>
      <c r="I826" s="284"/>
      <c r="J826" s="284"/>
      <c r="K826" s="284"/>
      <c r="P826" s="284"/>
      <c r="Q826" s="284"/>
      <c r="R826" s="284"/>
      <c r="S826" s="284"/>
      <c r="T826" s="284"/>
      <c r="U826" s="284"/>
      <c r="X826" s="284"/>
      <c r="Z826" s="284"/>
      <c r="AC826" s="284"/>
      <c r="AI826" s="284"/>
      <c r="AJ826" s="284"/>
      <c r="AK826" s="284"/>
      <c r="AM826" s="284"/>
      <c r="AN826" s="284"/>
      <c r="AO826" s="284"/>
      <c r="AP826" s="284"/>
      <c r="AQ826" s="284"/>
      <c r="AR826" s="284"/>
      <c r="AS826" s="284"/>
      <c r="AT826" s="284"/>
      <c r="AU826" s="284"/>
      <c r="AV826" s="284"/>
      <c r="AW826" s="284"/>
      <c r="AX826" s="284"/>
      <c r="AY826" s="284"/>
      <c r="AZ826" s="284"/>
      <c r="BA826" s="284"/>
      <c r="BB826" s="284"/>
      <c r="BC826" s="284"/>
    </row>
    <row r="827" spans="2:55">
      <c r="C827" s="284"/>
      <c r="F827" s="284"/>
      <c r="I827" s="284"/>
      <c r="J827" s="284"/>
      <c r="P827" s="284"/>
      <c r="Q827" s="284"/>
      <c r="S827" s="284"/>
      <c r="T827" s="284"/>
      <c r="V827" s="284"/>
      <c r="Y827" s="284"/>
      <c r="Z827" s="284"/>
      <c r="AB827" s="284"/>
      <c r="AD827" s="284"/>
      <c r="AE827" s="284"/>
      <c r="AH827" s="284"/>
      <c r="AJ827" s="284"/>
      <c r="AK827" s="284"/>
      <c r="AM827" s="284"/>
      <c r="AN827" s="284"/>
      <c r="AO827" s="284"/>
    </row>
    <row r="828" spans="2:55">
      <c r="F828" s="284"/>
      <c r="G828" s="284"/>
      <c r="H828" s="284"/>
      <c r="I828" s="284"/>
      <c r="L828" s="282"/>
      <c r="M828" s="284"/>
      <c r="Q828" s="284"/>
      <c r="R828" s="284"/>
      <c r="V828" s="284"/>
      <c r="W828" s="284"/>
      <c r="X828" s="284"/>
      <c r="Z828" s="284"/>
      <c r="AA828" s="284"/>
      <c r="AC828" s="284"/>
      <c r="AD828" s="284"/>
      <c r="AE828" s="284"/>
      <c r="AF828" s="284"/>
      <c r="AG828" s="284"/>
      <c r="AH828" s="284"/>
      <c r="AI828" s="284"/>
      <c r="AK828" s="284"/>
      <c r="AL828" s="284"/>
      <c r="AQ828" s="284"/>
      <c r="AT828" s="284"/>
    </row>
    <row r="829" spans="2:55">
      <c r="E829" s="284"/>
      <c r="G829" s="284"/>
      <c r="K829" s="284"/>
      <c r="M829" s="284"/>
      <c r="O829" s="284"/>
      <c r="S829" s="284"/>
      <c r="T829" s="284"/>
      <c r="V829" s="284"/>
      <c r="W829" s="284"/>
      <c r="X829" s="284"/>
      <c r="Z829" s="284"/>
      <c r="AA829" s="284"/>
      <c r="AC829" s="284"/>
      <c r="AE829" s="284"/>
      <c r="AG829" s="284"/>
      <c r="AH829" s="284"/>
      <c r="AJ829" s="284"/>
      <c r="AK829" s="284"/>
      <c r="AL829" s="284"/>
      <c r="AM829" s="284"/>
      <c r="AN829" s="284"/>
      <c r="AO829" s="284"/>
      <c r="AP829" s="284"/>
      <c r="AQ829" s="284"/>
      <c r="AR829" s="284"/>
      <c r="AS829" s="284"/>
      <c r="AT829" s="284"/>
      <c r="AU829" s="284"/>
      <c r="AV829" s="284"/>
      <c r="AW829" s="284"/>
      <c r="AX829" s="284"/>
      <c r="AY829" s="284"/>
      <c r="AZ829" s="284"/>
      <c r="BA829" s="284"/>
      <c r="BB829" s="284"/>
      <c r="BC829" s="284"/>
    </row>
    <row r="830" spans="2:55">
      <c r="E830" s="284"/>
      <c r="F830" s="284"/>
      <c r="I830" s="284"/>
      <c r="N830" s="284"/>
      <c r="O830" s="284"/>
      <c r="P830" s="284"/>
      <c r="R830" s="284"/>
      <c r="S830" s="284"/>
      <c r="T830" s="284"/>
      <c r="U830" s="284"/>
      <c r="V830" s="284"/>
      <c r="W830" s="284"/>
      <c r="Y830" s="284"/>
      <c r="Z830" s="284"/>
      <c r="AA830" s="284"/>
      <c r="AC830" s="284"/>
      <c r="AD830" s="212"/>
      <c r="AF830" s="284"/>
      <c r="AI830" s="284"/>
      <c r="AJ830" s="284"/>
      <c r="AK830" s="284"/>
      <c r="AL830" s="284"/>
      <c r="AM830" s="284"/>
      <c r="AN830" s="284"/>
      <c r="AO830" s="284"/>
      <c r="AP830" s="284"/>
      <c r="AQ830" s="284"/>
      <c r="AR830" s="284"/>
      <c r="AS830" s="284"/>
      <c r="AT830" s="284"/>
      <c r="AU830" s="284"/>
      <c r="AV830" s="284"/>
      <c r="AW830" s="284"/>
      <c r="AX830" s="284"/>
      <c r="AY830" s="284"/>
      <c r="AZ830" s="284"/>
      <c r="BA830" s="284"/>
      <c r="BB830" s="284"/>
      <c r="BC830" s="284"/>
    </row>
    <row r="831" spans="2:55">
      <c r="G831" s="284"/>
      <c r="H831" s="284"/>
      <c r="I831" s="284"/>
      <c r="L831" s="284"/>
      <c r="N831" s="284"/>
      <c r="P831" s="284"/>
      <c r="R831" s="284"/>
      <c r="S831" s="284"/>
      <c r="T831" s="284"/>
      <c r="U831" s="284"/>
      <c r="W831" s="284"/>
      <c r="Y831" s="284"/>
      <c r="Z831" s="284"/>
      <c r="AA831" s="284"/>
      <c r="AB831" s="284"/>
      <c r="AC831" s="284"/>
      <c r="AE831" s="284"/>
      <c r="AF831" s="284"/>
      <c r="AI831" s="284"/>
      <c r="AJ831" s="284"/>
      <c r="AK831" s="284"/>
      <c r="AM831" s="284"/>
    </row>
    <row r="832" spans="2:55">
      <c r="B832" s="284"/>
      <c r="D832" s="284"/>
      <c r="H832" s="284"/>
      <c r="J832" s="284"/>
      <c r="K832" s="284"/>
      <c r="L832" s="284"/>
      <c r="S832" s="284"/>
      <c r="T832" s="284"/>
      <c r="U832" s="284"/>
      <c r="V832" s="284"/>
      <c r="W832" s="284"/>
      <c r="AB832" s="284"/>
      <c r="AD832" s="284"/>
      <c r="AF832" s="284"/>
      <c r="AH832" s="284"/>
      <c r="AJ832" s="284"/>
      <c r="AL832" s="284"/>
      <c r="AM832" s="284"/>
      <c r="AO832" s="284"/>
      <c r="AP832" s="284"/>
    </row>
    <row r="833" spans="3:55">
      <c r="F833" s="284"/>
      <c r="G833" s="284"/>
      <c r="J833" s="284"/>
      <c r="K833" s="284"/>
      <c r="N833" s="284"/>
      <c r="O833" s="284"/>
      <c r="R833" s="284"/>
      <c r="S833" s="284"/>
      <c r="T833" s="284"/>
      <c r="U833" s="284"/>
      <c r="X833" s="284"/>
      <c r="AA833" s="284"/>
      <c r="AD833" s="284"/>
      <c r="AE833" s="284"/>
      <c r="AF833" s="284"/>
      <c r="AH833" s="284"/>
      <c r="AI833" s="284"/>
      <c r="AK833" s="284"/>
      <c r="AL833" s="284"/>
      <c r="AM833" s="284"/>
      <c r="AN833" s="284"/>
      <c r="AO833" s="284"/>
      <c r="AP833" s="284"/>
      <c r="AQ833" s="284"/>
      <c r="AR833" s="284"/>
      <c r="AS833" s="284"/>
      <c r="AT833" s="284"/>
      <c r="AU833" s="284"/>
      <c r="AV833" s="284"/>
      <c r="AW833" s="284"/>
      <c r="AX833" s="284"/>
      <c r="AY833" s="284"/>
      <c r="AZ833" s="284"/>
      <c r="BA833" s="284"/>
      <c r="BB833" s="284"/>
      <c r="BC833" s="284"/>
    </row>
    <row r="834" spans="3:55">
      <c r="I834" s="284"/>
      <c r="Q834" s="284"/>
      <c r="V834" s="284"/>
      <c r="W834" s="284"/>
      <c r="Y834" s="284"/>
      <c r="AA834" s="284"/>
      <c r="AB834" s="284"/>
      <c r="AC834" s="284"/>
      <c r="AG834" s="284"/>
      <c r="AH834" s="284"/>
      <c r="AI834" s="284"/>
      <c r="AJ834" s="284"/>
      <c r="AL834" s="284"/>
      <c r="AM834" s="284"/>
      <c r="AN834" s="284"/>
      <c r="AO834" s="284"/>
      <c r="AP834" s="284"/>
      <c r="AQ834" s="284"/>
      <c r="AR834" s="284"/>
      <c r="AS834" s="284"/>
      <c r="AT834" s="284"/>
      <c r="AU834" s="284"/>
      <c r="AV834" s="284"/>
      <c r="AW834" s="284"/>
      <c r="AX834" s="284"/>
      <c r="AY834" s="284"/>
      <c r="AZ834" s="284"/>
      <c r="BA834" s="284"/>
      <c r="BB834" s="284"/>
      <c r="BC834" s="284"/>
    </row>
    <row r="835" spans="3:55">
      <c r="F835" s="284"/>
      <c r="G835" s="284"/>
      <c r="K835" s="284"/>
      <c r="Q835" s="284"/>
      <c r="U835" s="284"/>
      <c r="W835" s="284"/>
      <c r="Y835" s="284"/>
      <c r="AA835" s="284"/>
      <c r="AB835" s="284"/>
      <c r="AD835" s="284"/>
      <c r="AE835" s="284"/>
      <c r="AF835" s="284"/>
      <c r="AG835" s="284"/>
      <c r="AH835" s="284"/>
      <c r="AI835" s="284"/>
      <c r="AK835" s="284"/>
      <c r="AM835" s="284"/>
      <c r="AO835" s="284"/>
    </row>
    <row r="836" spans="3:55">
      <c r="G836" s="284"/>
      <c r="I836" s="284"/>
      <c r="K836" s="284"/>
      <c r="N836" s="284"/>
      <c r="P836" s="284"/>
      <c r="Q836" s="284"/>
      <c r="S836" s="284"/>
      <c r="T836" s="284"/>
      <c r="W836" s="284"/>
      <c r="X836" s="284"/>
      <c r="Y836" s="284"/>
      <c r="Z836" s="284"/>
      <c r="AG836" s="284"/>
      <c r="AH836" s="284"/>
      <c r="AJ836" s="284"/>
      <c r="AK836" s="284"/>
      <c r="AL836" s="284"/>
      <c r="AO836" s="284"/>
      <c r="AR836" s="284"/>
      <c r="AS836" s="284"/>
      <c r="AT836" s="284"/>
      <c r="AU836" s="284"/>
      <c r="AV836" s="284"/>
      <c r="AW836" s="284"/>
      <c r="AX836" s="284"/>
      <c r="AY836" s="284"/>
      <c r="AZ836" s="284"/>
      <c r="BA836" s="284"/>
      <c r="BB836" s="284"/>
      <c r="BC836" s="284"/>
    </row>
    <row r="837" spans="3:55">
      <c r="H837" s="284"/>
      <c r="L837" s="284"/>
      <c r="M837" s="284"/>
      <c r="N837" s="284"/>
      <c r="R837" s="284"/>
      <c r="V837" s="284"/>
      <c r="Y837" s="284"/>
      <c r="Z837" s="284"/>
      <c r="AA837" s="284"/>
      <c r="AB837" s="284"/>
      <c r="AC837" s="284"/>
      <c r="AF837" s="284"/>
      <c r="AG837" s="284"/>
      <c r="AI837" s="284"/>
      <c r="AJ837" s="284"/>
      <c r="AM837" s="284"/>
      <c r="AN837" s="284"/>
      <c r="AO837" s="284"/>
      <c r="AP837" s="284"/>
      <c r="AQ837" s="284"/>
      <c r="AR837" s="284"/>
      <c r="AS837" s="284"/>
      <c r="AT837" s="284"/>
      <c r="AU837" s="284"/>
      <c r="AV837" s="284"/>
      <c r="AW837" s="284"/>
      <c r="AX837" s="284"/>
      <c r="AY837" s="284"/>
      <c r="AZ837" s="284"/>
      <c r="BA837" s="284"/>
      <c r="BB837" s="284"/>
      <c r="BC837" s="284"/>
    </row>
    <row r="838" spans="3:55">
      <c r="C838" s="284"/>
      <c r="E838" s="284"/>
      <c r="H838" s="284"/>
      <c r="L838" s="284"/>
      <c r="P838" s="284"/>
      <c r="S838" s="284"/>
      <c r="T838" s="284"/>
      <c r="Z838" s="284"/>
      <c r="AB838" s="284"/>
      <c r="AE838" s="284"/>
      <c r="AF838" s="284"/>
      <c r="AG838" s="284"/>
      <c r="AH838" s="284"/>
      <c r="AK838" s="284"/>
      <c r="AL838" s="284"/>
      <c r="AM838" s="284"/>
      <c r="AP838" s="284"/>
      <c r="AU838" s="284"/>
      <c r="AV838" s="284"/>
      <c r="AW838" s="284"/>
      <c r="AX838" s="284"/>
      <c r="AY838" s="284"/>
      <c r="AZ838" s="284"/>
      <c r="BA838" s="284"/>
      <c r="BB838" s="284"/>
      <c r="BC838" s="284"/>
    </row>
    <row r="839" spans="3:55">
      <c r="N839" s="284"/>
      <c r="O839" s="284"/>
      <c r="P839" s="284"/>
      <c r="Q839" s="284"/>
      <c r="V839" s="284"/>
      <c r="W839" s="284"/>
      <c r="X839" s="284"/>
      <c r="Z839" s="284"/>
      <c r="AB839" s="284"/>
      <c r="AC839" s="284"/>
      <c r="AD839" s="284"/>
      <c r="AE839" s="284"/>
      <c r="AF839" s="284"/>
      <c r="AH839" s="284"/>
      <c r="AI839" s="284"/>
      <c r="AJ839" s="284"/>
      <c r="AK839" s="284"/>
      <c r="AO839" s="284"/>
    </row>
    <row r="840" spans="3:55">
      <c r="I840" s="284"/>
      <c r="P840" s="284"/>
      <c r="Q840" s="284"/>
      <c r="S840" s="284"/>
      <c r="T840" s="284"/>
      <c r="U840" s="284"/>
      <c r="W840" s="284"/>
      <c r="X840" s="284"/>
      <c r="Y840" s="284"/>
      <c r="Z840" s="284"/>
      <c r="AA840" s="284"/>
      <c r="AC840" s="284"/>
      <c r="AD840" s="284"/>
      <c r="AG840" s="284"/>
      <c r="AH840" s="284"/>
      <c r="AI840" s="284"/>
      <c r="AK840" s="284"/>
      <c r="AL840" s="284"/>
      <c r="AM840" s="284"/>
      <c r="AN840" s="284"/>
      <c r="AO840" s="284"/>
      <c r="AP840" s="284"/>
      <c r="AT840" s="284"/>
    </row>
    <row r="841" spans="3:55">
      <c r="L841" s="284"/>
      <c r="M841" s="284"/>
      <c r="O841" s="284"/>
      <c r="P841" s="284"/>
      <c r="Q841" s="284"/>
      <c r="V841" s="212"/>
      <c r="W841" s="284"/>
      <c r="X841" s="284"/>
      <c r="AC841" s="284"/>
      <c r="AI841" s="284"/>
      <c r="AJ841" s="284"/>
      <c r="AK841" s="284"/>
      <c r="AL841" s="284"/>
      <c r="AM841" s="284"/>
      <c r="AT841" s="284"/>
    </row>
    <row r="842" spans="3:55">
      <c r="I842" s="284"/>
      <c r="J842" s="284"/>
      <c r="K842" s="284"/>
      <c r="L842" s="284"/>
      <c r="N842" s="284"/>
      <c r="R842" s="284"/>
      <c r="S842" s="284"/>
      <c r="W842" s="284"/>
      <c r="X842" s="284"/>
      <c r="Y842" s="284"/>
      <c r="AA842" s="284"/>
      <c r="AB842" s="284"/>
      <c r="AC842" s="284"/>
      <c r="AD842" s="284"/>
      <c r="AF842" s="284"/>
      <c r="AI842" s="284"/>
      <c r="AJ842" s="284"/>
      <c r="AK842" s="284"/>
      <c r="AL842" s="284"/>
      <c r="AM842" s="284"/>
      <c r="AN842" s="284"/>
      <c r="AO842" s="284"/>
      <c r="AP842" s="284"/>
      <c r="AQ842" s="284"/>
      <c r="AR842" s="284"/>
      <c r="AS842" s="284"/>
      <c r="AT842" s="284"/>
      <c r="AU842" s="284"/>
      <c r="AV842" s="284"/>
      <c r="AW842" s="284"/>
      <c r="AX842" s="284"/>
      <c r="AY842" s="284"/>
      <c r="AZ842" s="284"/>
      <c r="BA842" s="284"/>
      <c r="BB842" s="284"/>
      <c r="BC842" s="284"/>
    </row>
    <row r="843" spans="3:55">
      <c r="C843" s="284"/>
      <c r="E843" s="284"/>
      <c r="N843" s="284"/>
      <c r="P843" s="284"/>
      <c r="S843" s="284"/>
      <c r="T843" s="284"/>
      <c r="V843" s="284"/>
      <c r="W843" s="284"/>
      <c r="Y843" s="284"/>
      <c r="Z843" s="284"/>
      <c r="AD843" s="284"/>
      <c r="AF843" s="284"/>
      <c r="AG843" s="284"/>
      <c r="AI843" s="284"/>
      <c r="AJ843" s="284"/>
      <c r="AK843" s="284"/>
      <c r="AL843" s="284"/>
      <c r="AM843" s="284"/>
      <c r="AN843" s="284"/>
      <c r="AO843" s="284"/>
      <c r="AP843" s="284"/>
      <c r="AQ843" s="284"/>
      <c r="AR843" s="284"/>
      <c r="AS843" s="284"/>
      <c r="AT843" s="284"/>
      <c r="AU843" s="284"/>
      <c r="AV843" s="284"/>
      <c r="AW843" s="284"/>
      <c r="AX843" s="284"/>
      <c r="AY843" s="284"/>
      <c r="AZ843" s="284"/>
      <c r="BA843" s="284"/>
      <c r="BB843" s="284"/>
      <c r="BC843" s="284"/>
    </row>
    <row r="844" spans="3:55">
      <c r="M844" s="284"/>
      <c r="N844" s="284"/>
      <c r="O844" s="284"/>
      <c r="P844" s="284"/>
      <c r="S844" s="284"/>
      <c r="T844" s="284"/>
      <c r="U844" s="284"/>
      <c r="Y844" s="284"/>
      <c r="Z844" s="284"/>
      <c r="AA844" s="284"/>
      <c r="AD844" s="284"/>
      <c r="AF844" s="284"/>
      <c r="AG844" s="284"/>
      <c r="AK844" s="284"/>
      <c r="AL844" s="284"/>
      <c r="AM844" s="284"/>
      <c r="AN844" s="284"/>
      <c r="AO844" s="284"/>
      <c r="AP844" s="284"/>
      <c r="AQ844" s="284"/>
      <c r="AR844" s="284"/>
      <c r="AS844" s="284"/>
      <c r="AT844" s="284"/>
      <c r="AU844" s="284"/>
      <c r="AV844" s="284"/>
      <c r="AW844" s="284"/>
      <c r="AX844" s="284"/>
      <c r="AY844" s="284"/>
      <c r="AZ844" s="284"/>
      <c r="BA844" s="284"/>
      <c r="BB844" s="284"/>
      <c r="BC844" s="284"/>
    </row>
    <row r="845" spans="3:55">
      <c r="F845" s="284"/>
      <c r="G845" s="284"/>
      <c r="J845" s="284"/>
      <c r="K845" s="284"/>
      <c r="L845" s="284"/>
      <c r="M845" s="284"/>
      <c r="Q845" s="284"/>
      <c r="T845" s="284"/>
      <c r="V845" s="284"/>
      <c r="Z845" s="284"/>
      <c r="AA845" s="284"/>
      <c r="AB845" s="284"/>
      <c r="AD845" s="284"/>
      <c r="AE845" s="284"/>
      <c r="AG845" s="284"/>
      <c r="AI845" s="284"/>
      <c r="AK845" s="284"/>
      <c r="AL845" s="284"/>
      <c r="AM845" s="284"/>
      <c r="AN845" s="284"/>
      <c r="AO845" s="284"/>
      <c r="AP845" s="284"/>
      <c r="AQ845" s="284"/>
      <c r="AR845" s="284"/>
      <c r="AS845" s="284"/>
      <c r="AT845" s="284"/>
      <c r="AU845" s="284"/>
      <c r="AV845" s="284"/>
      <c r="AW845" s="284"/>
      <c r="AX845" s="284"/>
      <c r="AY845" s="284"/>
      <c r="AZ845" s="284"/>
      <c r="BA845" s="284"/>
      <c r="BB845" s="284"/>
      <c r="BC845" s="284"/>
    </row>
    <row r="846" spans="3:55">
      <c r="I846" s="284"/>
      <c r="K846" s="284"/>
      <c r="L846" s="284"/>
      <c r="M846" s="284"/>
      <c r="Q846" s="284"/>
      <c r="R846" s="284"/>
      <c r="T846" s="284"/>
      <c r="U846" s="284"/>
      <c r="Z846" s="284"/>
      <c r="AB846" s="284"/>
      <c r="AD846" s="284"/>
      <c r="AF846" s="284"/>
      <c r="AK846" s="284"/>
      <c r="AL846" s="284"/>
      <c r="AM846" s="284"/>
      <c r="AN846" s="284"/>
      <c r="AO846" s="284"/>
      <c r="AP846" s="284"/>
      <c r="AQ846" s="284"/>
      <c r="AR846" s="284"/>
      <c r="AS846" s="284"/>
      <c r="AT846" s="284"/>
      <c r="AU846" s="284"/>
      <c r="AV846" s="284"/>
      <c r="AW846" s="284"/>
      <c r="AX846" s="284"/>
      <c r="AY846" s="284"/>
      <c r="AZ846" s="284"/>
      <c r="BA846" s="284"/>
      <c r="BB846" s="284"/>
      <c r="BC846" s="284"/>
    </row>
    <row r="847" spans="3:55">
      <c r="E847" s="284"/>
      <c r="F847" s="284"/>
      <c r="H847" s="284"/>
      <c r="J847" s="284"/>
      <c r="M847" s="284"/>
      <c r="O847" s="284"/>
      <c r="P847" s="284"/>
      <c r="V847" s="284"/>
      <c r="W847" s="284"/>
      <c r="X847" s="284"/>
      <c r="AA847" s="284"/>
      <c r="AB847" s="284"/>
      <c r="AD847" s="284"/>
      <c r="AE847" s="284"/>
      <c r="AF847" s="284"/>
      <c r="AG847" s="284"/>
      <c r="AH847" s="284"/>
      <c r="AJ847" s="284"/>
      <c r="AK847" s="284"/>
      <c r="AL847" s="284"/>
      <c r="AM847" s="284"/>
      <c r="AN847" s="284"/>
      <c r="AO847" s="284"/>
      <c r="AP847" s="284"/>
      <c r="AQ847" s="284"/>
      <c r="AR847" s="284"/>
      <c r="AS847" s="284"/>
      <c r="AT847" s="284"/>
      <c r="AU847" s="284"/>
      <c r="AV847" s="284"/>
      <c r="AW847" s="284"/>
      <c r="AX847" s="284"/>
      <c r="AY847" s="284"/>
      <c r="AZ847" s="284"/>
      <c r="BA847" s="284"/>
      <c r="BB847" s="284"/>
      <c r="BC847" s="284"/>
    </row>
    <row r="848" spans="3:55">
      <c r="H848" s="284"/>
      <c r="L848" s="284"/>
      <c r="Q848" s="284"/>
      <c r="R848" s="284"/>
      <c r="T848" s="284"/>
      <c r="U848" s="284"/>
      <c r="X848" s="284"/>
      <c r="Y848" s="284"/>
      <c r="AB848" s="284"/>
      <c r="AC848" s="284"/>
      <c r="AE848" s="284"/>
      <c r="AI848" s="284"/>
      <c r="AJ848" s="284"/>
      <c r="AL848" s="284"/>
      <c r="AP848" s="284"/>
      <c r="AQ848" s="284"/>
    </row>
    <row r="849" spans="2:55">
      <c r="L849" s="284"/>
      <c r="N849" s="284"/>
      <c r="O849" s="284"/>
      <c r="P849" s="284"/>
      <c r="Q849" s="284"/>
      <c r="R849" s="284"/>
      <c r="S849" s="284"/>
      <c r="T849" s="284"/>
      <c r="V849" s="284"/>
      <c r="W849" s="284"/>
      <c r="X849" s="284"/>
      <c r="Y849" s="284"/>
      <c r="AB849" s="284"/>
      <c r="AD849" s="284"/>
      <c r="AE849" s="284"/>
      <c r="AF849" s="284"/>
      <c r="AG849" s="284"/>
      <c r="AH849" s="284"/>
      <c r="AK849" s="284"/>
      <c r="AL849" s="284"/>
      <c r="AM849" s="284"/>
      <c r="AN849" s="284"/>
      <c r="AO849" s="284"/>
      <c r="AP849" s="284"/>
      <c r="AQ849" s="284"/>
      <c r="AR849" s="284"/>
      <c r="AS849" s="284"/>
      <c r="AT849" s="284"/>
      <c r="AU849" s="284"/>
      <c r="AV849" s="284"/>
      <c r="AW849" s="284"/>
      <c r="AX849" s="284"/>
      <c r="AY849" s="284"/>
      <c r="AZ849" s="284"/>
      <c r="BA849" s="284"/>
      <c r="BB849" s="284"/>
      <c r="BC849" s="284"/>
    </row>
    <row r="850" spans="2:55">
      <c r="D850" s="284"/>
      <c r="F850" s="284"/>
      <c r="H850" s="284"/>
      <c r="J850" s="284"/>
      <c r="M850" s="284"/>
      <c r="N850" s="284"/>
      <c r="O850" s="284"/>
      <c r="P850" s="284"/>
      <c r="Q850" s="284"/>
      <c r="R850" s="284"/>
      <c r="T850" s="284"/>
      <c r="U850" s="284"/>
      <c r="V850" s="284"/>
      <c r="Y850" s="284"/>
      <c r="Z850" s="284"/>
      <c r="AA850" s="284"/>
      <c r="AB850" s="284"/>
      <c r="AC850" s="284"/>
      <c r="AD850" s="284"/>
      <c r="AE850" s="284"/>
      <c r="AH850" s="284"/>
      <c r="AI850" s="284"/>
      <c r="AJ850" s="284"/>
      <c r="AK850" s="284"/>
      <c r="AL850" s="284"/>
      <c r="AN850" s="284"/>
      <c r="AO850" s="284"/>
      <c r="AT850" s="284"/>
    </row>
    <row r="851" spans="2:55">
      <c r="B851" s="284"/>
      <c r="G851" s="284"/>
      <c r="I851" s="284"/>
      <c r="J851" s="284"/>
      <c r="K851" s="284"/>
      <c r="M851" s="284"/>
      <c r="P851" s="284"/>
      <c r="R851" s="284"/>
      <c r="S851" s="284"/>
      <c r="T851" s="284"/>
      <c r="U851" s="284"/>
      <c r="V851" s="284"/>
      <c r="Y851" s="284"/>
      <c r="AB851" s="284"/>
      <c r="AD851" s="284"/>
      <c r="AE851" s="284"/>
      <c r="AF851" s="284"/>
      <c r="AG851" s="284"/>
      <c r="AH851" s="284"/>
      <c r="AK851" s="284"/>
      <c r="AM851" s="284"/>
      <c r="AN851" s="284"/>
      <c r="AO851" s="284"/>
      <c r="AP851" s="284"/>
      <c r="AQ851" s="284"/>
      <c r="AR851" s="284"/>
      <c r="AS851" s="284"/>
      <c r="AT851" s="284"/>
      <c r="AU851" s="284"/>
      <c r="AV851" s="284"/>
      <c r="AW851" s="284"/>
      <c r="AX851" s="284"/>
      <c r="AY851" s="284"/>
      <c r="AZ851" s="284"/>
      <c r="BA851" s="284"/>
      <c r="BB851" s="284"/>
      <c r="BC851" s="284"/>
    </row>
    <row r="852" spans="2:55">
      <c r="D852" s="284"/>
      <c r="F852" s="284"/>
      <c r="I852" s="284"/>
      <c r="M852" s="284"/>
      <c r="N852" s="284"/>
      <c r="Q852" s="284"/>
      <c r="R852" s="284"/>
      <c r="S852" s="284"/>
      <c r="T852" s="284"/>
      <c r="U852" s="284"/>
      <c r="X852" s="284"/>
      <c r="Y852" s="284"/>
      <c r="AC852" s="284"/>
      <c r="AE852" s="284"/>
      <c r="AF852" s="284"/>
      <c r="AG852" s="284"/>
      <c r="AI852" s="284"/>
      <c r="AJ852" s="284"/>
      <c r="AK852" s="284"/>
      <c r="AL852" s="284"/>
      <c r="AM852" s="284"/>
      <c r="AN852" s="284"/>
      <c r="AO852" s="284"/>
      <c r="AP852" s="284"/>
      <c r="AQ852" s="284"/>
      <c r="AR852" s="284"/>
      <c r="AS852" s="284"/>
      <c r="AT852" s="284"/>
      <c r="AU852" s="284"/>
      <c r="AV852" s="284"/>
      <c r="AW852" s="284"/>
      <c r="AX852" s="284"/>
      <c r="AY852" s="284"/>
      <c r="AZ852" s="284"/>
      <c r="BA852" s="284"/>
      <c r="BB852" s="284"/>
      <c r="BC852" s="284"/>
    </row>
    <row r="853" spans="2:55">
      <c r="B853" s="284"/>
      <c r="G853" s="284"/>
      <c r="J853" s="284"/>
      <c r="L853" s="284"/>
      <c r="P853" s="284"/>
      <c r="R853" s="284"/>
      <c r="S853" s="284"/>
      <c r="T853" s="284"/>
      <c r="V853" s="284"/>
      <c r="W853" s="284"/>
      <c r="X853" s="284"/>
      <c r="AA853" s="284"/>
      <c r="AB853" s="284"/>
      <c r="AC853" s="284"/>
      <c r="AI853" s="284"/>
      <c r="AJ853" s="284"/>
      <c r="AK853" s="284"/>
      <c r="AM853" s="284"/>
      <c r="AN853" s="284"/>
      <c r="AO853" s="284"/>
      <c r="AP853" s="284"/>
      <c r="AQ853" s="284"/>
      <c r="AR853" s="284"/>
      <c r="AS853" s="284"/>
      <c r="AT853" s="284"/>
      <c r="AU853" s="284"/>
      <c r="AV853" s="284"/>
      <c r="AW853" s="284"/>
      <c r="AX853" s="284"/>
      <c r="AY853" s="284"/>
      <c r="AZ853" s="284"/>
      <c r="BA853" s="284"/>
      <c r="BB853" s="284"/>
      <c r="BC853" s="284"/>
    </row>
    <row r="854" spans="2:55">
      <c r="C854" s="284"/>
      <c r="E854" s="284"/>
      <c r="J854" s="284"/>
      <c r="K854" s="284"/>
      <c r="Q854" s="284"/>
      <c r="S854" s="284"/>
      <c r="U854" s="284"/>
      <c r="V854" s="284"/>
      <c r="W854" s="284"/>
      <c r="Y854" s="284"/>
      <c r="Z854" s="284"/>
      <c r="AA854" s="284"/>
      <c r="AD854" s="284"/>
      <c r="AE854" s="284"/>
      <c r="AF854" s="284"/>
      <c r="AG854" s="284"/>
      <c r="AH854" s="284"/>
      <c r="AK854" s="282"/>
      <c r="AN854" s="284"/>
    </row>
    <row r="855" spans="2:55">
      <c r="F855" s="284"/>
      <c r="G855" s="284"/>
      <c r="L855" s="284"/>
      <c r="N855" s="284"/>
      <c r="R855" s="284"/>
      <c r="S855" s="284"/>
      <c r="W855" s="284"/>
      <c r="X855" s="284"/>
      <c r="Y855" s="284"/>
      <c r="AA855" s="284"/>
      <c r="AC855" s="284"/>
      <c r="AF855" s="284"/>
      <c r="AG855" s="284"/>
      <c r="AH855" s="284"/>
      <c r="AI855" s="284"/>
      <c r="AM855" s="284"/>
      <c r="AN855" s="284"/>
      <c r="AO855" s="284"/>
      <c r="AP855" s="284"/>
      <c r="AQ855" s="284"/>
      <c r="AR855" s="284"/>
      <c r="AS855" s="284"/>
      <c r="AT855" s="284"/>
      <c r="AU855" s="284"/>
      <c r="AV855" s="284"/>
      <c r="AW855" s="284"/>
      <c r="AX855" s="284"/>
      <c r="AY855" s="284"/>
      <c r="AZ855" s="284"/>
      <c r="BA855" s="284"/>
      <c r="BB855" s="284"/>
      <c r="BC855" s="284"/>
    </row>
    <row r="856" spans="2:55">
      <c r="D856" s="284"/>
      <c r="F856" s="284"/>
      <c r="M856" s="284"/>
      <c r="N856" s="284"/>
      <c r="O856" s="284"/>
      <c r="S856" s="284"/>
      <c r="V856" s="284"/>
      <c r="Y856" s="284"/>
      <c r="Z856" s="284"/>
      <c r="AA856" s="284"/>
      <c r="AB856" s="284"/>
      <c r="AD856" s="284"/>
      <c r="AE856" s="284"/>
      <c r="AF856" s="284"/>
      <c r="AG856" s="284"/>
      <c r="AH856" s="284"/>
      <c r="AJ856" s="284"/>
      <c r="AK856" s="284"/>
      <c r="AL856" s="284"/>
      <c r="AM856" s="284"/>
      <c r="AN856" s="284"/>
      <c r="AO856" s="284"/>
      <c r="AP856" s="284"/>
      <c r="AQ856" s="284"/>
      <c r="AR856" s="284"/>
      <c r="AS856" s="284"/>
      <c r="AT856" s="284"/>
      <c r="AU856" s="284"/>
      <c r="AV856" s="284"/>
      <c r="AW856" s="284"/>
      <c r="AX856" s="284"/>
      <c r="AY856" s="284"/>
      <c r="AZ856" s="284"/>
      <c r="BA856" s="284"/>
      <c r="BB856" s="284"/>
      <c r="BC856" s="284"/>
    </row>
    <row r="857" spans="2:55">
      <c r="D857" s="284"/>
      <c r="E857" s="284"/>
      <c r="F857" s="284"/>
      <c r="G857" s="284"/>
      <c r="J857" s="284"/>
      <c r="M857" s="284"/>
      <c r="N857" s="284"/>
      <c r="O857" s="284"/>
      <c r="R857" s="284"/>
      <c r="T857" s="284"/>
      <c r="V857" s="284"/>
      <c r="X857" s="284"/>
      <c r="Y857" s="284"/>
      <c r="AC857" s="284"/>
      <c r="AE857" s="284"/>
      <c r="AH857" s="284"/>
      <c r="AI857" s="284"/>
      <c r="AJ857" s="284"/>
      <c r="AK857" s="284"/>
      <c r="AM857" s="284"/>
      <c r="AP857" s="284"/>
      <c r="AR857" s="284"/>
      <c r="AS857" s="284"/>
      <c r="AT857" s="284"/>
      <c r="AU857" s="284"/>
      <c r="AV857" s="284"/>
      <c r="AW857" s="284"/>
      <c r="AX857" s="284"/>
      <c r="AY857" s="284"/>
      <c r="AZ857" s="284"/>
      <c r="BA857" s="284"/>
      <c r="BB857" s="284"/>
      <c r="BC857" s="284"/>
    </row>
    <row r="858" spans="2:55">
      <c r="E858" s="284"/>
      <c r="F858" s="284"/>
      <c r="G858" s="284"/>
      <c r="I858" s="284"/>
      <c r="J858" s="284"/>
      <c r="K858" s="284"/>
      <c r="M858" s="284"/>
      <c r="R858" s="284"/>
      <c r="T858" s="284"/>
      <c r="U858" s="284"/>
      <c r="V858" s="284"/>
      <c r="W858" s="284"/>
      <c r="Y858" s="284"/>
      <c r="Z858" s="284"/>
      <c r="AB858" s="284"/>
      <c r="AC858" s="284"/>
      <c r="AD858" s="284"/>
      <c r="AF858" s="284"/>
      <c r="AI858" s="284"/>
      <c r="AJ858" s="284"/>
      <c r="AK858" s="284"/>
      <c r="AM858" s="284"/>
      <c r="AN858" s="284"/>
      <c r="AO858" s="284"/>
      <c r="AP858" s="284"/>
      <c r="AQ858" s="284"/>
      <c r="AR858" s="284"/>
      <c r="AS858" s="284"/>
      <c r="AT858" s="284"/>
      <c r="AU858" s="284"/>
      <c r="AV858" s="284"/>
      <c r="AW858" s="284"/>
      <c r="AX858" s="284"/>
      <c r="AY858" s="284"/>
      <c r="AZ858" s="284"/>
      <c r="BA858" s="284"/>
      <c r="BB858" s="284"/>
      <c r="BC858" s="284"/>
    </row>
    <row r="859" spans="2:55">
      <c r="E859" s="212"/>
      <c r="H859" s="284"/>
      <c r="J859" s="284"/>
      <c r="K859" s="284"/>
      <c r="L859" s="284"/>
      <c r="Q859" s="284"/>
      <c r="R859" s="284"/>
      <c r="S859" s="284"/>
      <c r="U859" s="284"/>
      <c r="W859" s="284"/>
      <c r="X859" s="284"/>
      <c r="Y859" s="284"/>
      <c r="AB859" s="284"/>
      <c r="AC859" s="284"/>
      <c r="AD859" s="284"/>
      <c r="AE859" s="284"/>
      <c r="AH859" s="284"/>
      <c r="AJ859" s="284"/>
      <c r="AM859" s="284"/>
      <c r="AN859" s="284"/>
      <c r="AO859" s="284"/>
      <c r="AU859" s="284"/>
      <c r="AV859" s="284"/>
      <c r="AW859" s="284"/>
      <c r="AX859" s="284"/>
      <c r="AY859" s="284"/>
      <c r="AZ859" s="284"/>
      <c r="BA859" s="284"/>
      <c r="BB859" s="284"/>
      <c r="BC859" s="284"/>
    </row>
    <row r="860" spans="2:55">
      <c r="G860" s="284"/>
      <c r="K860" s="284"/>
      <c r="P860" s="284"/>
      <c r="Q860" s="284"/>
      <c r="R860" s="284"/>
      <c r="T860" s="284"/>
      <c r="V860" s="284"/>
      <c r="X860" s="284"/>
      <c r="Y860" s="284"/>
      <c r="Z860" s="284"/>
      <c r="AA860" s="284"/>
      <c r="AB860" s="284"/>
      <c r="AC860" s="284"/>
      <c r="AF860" s="284"/>
      <c r="AJ860" s="284"/>
      <c r="AL860" s="284"/>
      <c r="AM860" s="284"/>
      <c r="AN860" s="284"/>
      <c r="AO860" s="284"/>
      <c r="AP860" s="284"/>
      <c r="AQ860" s="284"/>
      <c r="AR860" s="284"/>
      <c r="AS860" s="284"/>
      <c r="AT860" s="284"/>
      <c r="AU860" s="284"/>
      <c r="AV860" s="284"/>
      <c r="AW860" s="284"/>
      <c r="AX860" s="284"/>
      <c r="AY860" s="284"/>
      <c r="AZ860" s="284"/>
      <c r="BA860" s="284"/>
      <c r="BB860" s="284"/>
      <c r="BC860" s="284"/>
    </row>
    <row r="861" spans="2:55">
      <c r="M861" s="284"/>
      <c r="N861" s="284"/>
      <c r="O861" s="284"/>
      <c r="P861" s="284"/>
      <c r="Q861" s="284"/>
      <c r="S861" s="284"/>
      <c r="T861" s="284"/>
      <c r="W861" s="284"/>
      <c r="X861" s="284"/>
      <c r="AI861" s="284"/>
      <c r="AJ861" s="284"/>
      <c r="AK861" s="284"/>
      <c r="AL861" s="284"/>
      <c r="AM861" s="284"/>
      <c r="AN861" s="284"/>
      <c r="AO861" s="284"/>
      <c r="AP861" s="284"/>
      <c r="AQ861" s="284"/>
      <c r="AR861" s="284"/>
      <c r="AS861" s="284"/>
      <c r="AT861" s="284"/>
      <c r="AU861" s="284"/>
      <c r="AV861" s="284"/>
      <c r="AW861" s="284"/>
      <c r="AX861" s="284"/>
      <c r="AY861" s="284"/>
      <c r="AZ861" s="284"/>
      <c r="BA861" s="284"/>
      <c r="BB861" s="284"/>
      <c r="BC861" s="284"/>
    </row>
    <row r="862" spans="2:55">
      <c r="B862" s="284"/>
      <c r="O862" s="284"/>
      <c r="S862" s="284"/>
      <c r="T862" s="284"/>
      <c r="U862" s="284"/>
      <c r="V862" s="284"/>
      <c r="X862" s="284"/>
      <c r="Y862" s="284"/>
      <c r="AB862" s="284"/>
      <c r="AD862" s="284"/>
      <c r="AE862" s="284"/>
      <c r="AF862" s="284"/>
      <c r="AI862" s="284"/>
      <c r="AJ862" s="284"/>
      <c r="AK862" s="284"/>
      <c r="AL862" s="284"/>
      <c r="AM862" s="284"/>
      <c r="AN862" s="284"/>
      <c r="AO862" s="284"/>
      <c r="AP862" s="284"/>
      <c r="AQ862" s="284"/>
      <c r="AR862" s="284"/>
      <c r="AS862" s="284"/>
      <c r="AT862" s="284"/>
      <c r="AU862" s="284"/>
      <c r="AV862" s="284"/>
      <c r="AW862" s="284"/>
      <c r="AX862" s="284"/>
      <c r="AY862" s="284"/>
      <c r="AZ862" s="284"/>
      <c r="BA862" s="284"/>
      <c r="BB862" s="284"/>
      <c r="BC862" s="284"/>
    </row>
    <row r="863" spans="2:55">
      <c r="H863" s="284"/>
      <c r="I863" s="284"/>
      <c r="K863" s="284"/>
      <c r="M863" s="284"/>
      <c r="N863" s="284"/>
      <c r="Q863" s="284"/>
      <c r="R863" s="284"/>
      <c r="T863" s="284"/>
      <c r="V863" s="284"/>
      <c r="AA863" s="284"/>
      <c r="AB863" s="284"/>
      <c r="AE863" s="284"/>
      <c r="AH863" s="284"/>
      <c r="AJ863" s="284"/>
      <c r="AM863" s="284"/>
      <c r="AN863" s="284"/>
      <c r="AO863" s="284"/>
      <c r="AP863" s="284"/>
      <c r="AQ863" s="284"/>
      <c r="AR863" s="284"/>
      <c r="AS863" s="284"/>
      <c r="AT863" s="284"/>
      <c r="AU863" s="284"/>
      <c r="AV863" s="284"/>
      <c r="AW863" s="284"/>
      <c r="AX863" s="284"/>
      <c r="AY863" s="284"/>
      <c r="AZ863" s="284"/>
      <c r="BA863" s="284"/>
      <c r="BB863" s="284"/>
      <c r="BC863" s="284"/>
    </row>
    <row r="864" spans="2:55">
      <c r="F864" s="284"/>
      <c r="H864" s="284"/>
      <c r="K864" s="284"/>
      <c r="P864" s="284"/>
      <c r="T864" s="284"/>
      <c r="U864" s="284"/>
      <c r="V864" s="284"/>
      <c r="X864" s="284"/>
      <c r="AB864" s="284"/>
      <c r="AF864" s="284"/>
      <c r="AG864" s="284"/>
      <c r="AP864" s="284"/>
      <c r="AQ864" s="284"/>
      <c r="AR864" s="284"/>
      <c r="AS864" s="284"/>
      <c r="AT864" s="284"/>
      <c r="AU864" s="284"/>
      <c r="AV864" s="284"/>
      <c r="AW864" s="284"/>
      <c r="AX864" s="284"/>
      <c r="AY864" s="284"/>
      <c r="AZ864" s="284"/>
      <c r="BA864" s="284"/>
      <c r="BB864" s="284"/>
      <c r="BC864" s="284"/>
    </row>
    <row r="865" spans="3:55">
      <c r="E865" s="212"/>
      <c r="F865" s="284"/>
      <c r="G865" s="284"/>
      <c r="J865" s="284"/>
      <c r="N865" s="284"/>
      <c r="P865" s="284"/>
      <c r="R865" s="284"/>
      <c r="S865" s="284"/>
      <c r="T865" s="284"/>
      <c r="V865" s="284"/>
      <c r="W865" s="284"/>
      <c r="Y865" s="284"/>
      <c r="AB865" s="284"/>
      <c r="AC865" s="284"/>
      <c r="AD865" s="284"/>
      <c r="AG865" s="284"/>
      <c r="AI865" s="284"/>
      <c r="AJ865" s="284"/>
      <c r="AK865" s="284"/>
      <c r="AL865" s="284"/>
      <c r="AM865" s="284"/>
      <c r="AN865" s="284"/>
      <c r="AO865" s="284"/>
      <c r="AP865" s="284"/>
      <c r="AQ865" s="284"/>
      <c r="AR865" s="284"/>
      <c r="AS865" s="284"/>
      <c r="AT865" s="284"/>
      <c r="AU865" s="284"/>
      <c r="AV865" s="284"/>
      <c r="AW865" s="284"/>
      <c r="AX865" s="284"/>
      <c r="AY865" s="284"/>
      <c r="AZ865" s="284"/>
      <c r="BA865" s="284"/>
      <c r="BB865" s="284"/>
      <c r="BC865" s="284"/>
    </row>
    <row r="866" spans="3:55">
      <c r="G866" s="284"/>
      <c r="J866" s="284"/>
      <c r="M866" s="284"/>
      <c r="R866" s="284"/>
      <c r="T866" s="284"/>
      <c r="U866" s="284"/>
      <c r="W866" s="284"/>
      <c r="Z866" s="284"/>
      <c r="AA866" s="284"/>
      <c r="AB866" s="284"/>
      <c r="AE866" s="284"/>
      <c r="AH866" s="284"/>
      <c r="AJ866" s="284"/>
      <c r="AN866" s="284"/>
      <c r="AU866" s="284"/>
      <c r="AV866" s="284"/>
      <c r="AW866" s="284"/>
      <c r="AX866" s="284"/>
      <c r="AY866" s="284"/>
      <c r="AZ866" s="284"/>
      <c r="BA866" s="284"/>
      <c r="BB866" s="284"/>
      <c r="BC866" s="284"/>
    </row>
    <row r="867" spans="3:55">
      <c r="F867" s="284"/>
      <c r="H867" s="284"/>
      <c r="M867" s="284"/>
      <c r="N867" s="284"/>
      <c r="R867" s="284"/>
      <c r="S867" s="284"/>
      <c r="T867" s="284"/>
      <c r="U867" s="284"/>
      <c r="W867" s="284"/>
      <c r="Y867" s="284"/>
      <c r="Z867" s="284"/>
      <c r="AA867" s="284"/>
      <c r="AB867" s="284"/>
      <c r="AC867" s="284"/>
      <c r="AD867" s="284"/>
      <c r="AE867" s="284"/>
      <c r="AF867" s="284"/>
      <c r="AH867" s="284"/>
      <c r="AJ867" s="284"/>
      <c r="AK867" s="284"/>
      <c r="AL867" s="284"/>
      <c r="AM867" s="284"/>
      <c r="AN867" s="284"/>
      <c r="AO867" s="284"/>
      <c r="AP867" s="284"/>
      <c r="AQ867" s="284"/>
      <c r="AR867" s="284"/>
      <c r="AS867" s="284"/>
      <c r="AT867" s="284"/>
      <c r="AU867" s="284"/>
      <c r="AV867" s="284"/>
      <c r="AW867" s="284"/>
      <c r="AX867" s="284"/>
      <c r="AY867" s="284"/>
      <c r="AZ867" s="284"/>
      <c r="BA867" s="284"/>
      <c r="BB867" s="284"/>
      <c r="BC867" s="284"/>
    </row>
    <row r="868" spans="3:55">
      <c r="M868" s="284"/>
      <c r="N868" s="284"/>
      <c r="P868" s="284"/>
      <c r="S868" s="284"/>
      <c r="T868" s="284"/>
      <c r="U868" s="284"/>
      <c r="V868" s="284"/>
      <c r="X868" s="284"/>
      <c r="AB868" s="284"/>
      <c r="AC868" s="284"/>
      <c r="AE868" s="284"/>
      <c r="AF868" s="284"/>
      <c r="AI868" s="284"/>
      <c r="AJ868" s="284"/>
      <c r="AK868" s="284"/>
      <c r="AL868" s="284"/>
      <c r="AM868" s="284"/>
      <c r="AN868" s="284"/>
      <c r="AO868" s="284"/>
      <c r="AP868" s="284"/>
      <c r="AQ868" s="284"/>
      <c r="AR868" s="284"/>
      <c r="AS868" s="284"/>
      <c r="AT868" s="284"/>
      <c r="AU868" s="284"/>
      <c r="AV868" s="284"/>
      <c r="AW868" s="284"/>
      <c r="AX868" s="284"/>
      <c r="AY868" s="284"/>
      <c r="AZ868" s="284"/>
      <c r="BA868" s="284"/>
      <c r="BB868" s="284"/>
      <c r="BC868" s="284"/>
    </row>
    <row r="869" spans="3:55">
      <c r="E869" s="284"/>
      <c r="O869" s="284"/>
      <c r="Q869" s="284"/>
      <c r="R869" s="284"/>
      <c r="S869" s="284"/>
      <c r="V869" s="284"/>
      <c r="X869" s="284"/>
      <c r="Y869" s="284"/>
      <c r="Z869" s="284"/>
      <c r="AA869" s="284"/>
      <c r="AC869" s="284"/>
      <c r="AD869" s="284"/>
      <c r="AF869" s="284"/>
      <c r="AH869" s="284"/>
      <c r="AI869" s="284"/>
      <c r="AJ869" s="284"/>
      <c r="AK869" s="284"/>
      <c r="AL869" s="284"/>
      <c r="AM869" s="284"/>
      <c r="AN869" s="284"/>
      <c r="AO869" s="284"/>
      <c r="AP869" s="284"/>
      <c r="AQ869" s="284"/>
      <c r="AR869" s="284"/>
      <c r="AS869" s="284"/>
      <c r="AT869" s="284"/>
      <c r="AU869" s="284"/>
      <c r="AV869" s="284"/>
      <c r="AW869" s="284"/>
      <c r="AX869" s="284"/>
      <c r="AY869" s="284"/>
      <c r="AZ869" s="284"/>
      <c r="BA869" s="284"/>
      <c r="BB869" s="284"/>
      <c r="BC869" s="284"/>
    </row>
    <row r="870" spans="3:55">
      <c r="F870" s="212"/>
      <c r="I870" s="284"/>
      <c r="P870" s="284"/>
      <c r="R870" s="284"/>
      <c r="S870" s="284"/>
      <c r="T870" s="284"/>
      <c r="V870" s="284"/>
      <c r="W870" s="284"/>
      <c r="Y870" s="284"/>
      <c r="Z870" s="284"/>
      <c r="AA870" s="284"/>
      <c r="AC870" s="284"/>
      <c r="AD870" s="284"/>
      <c r="AG870" s="284"/>
      <c r="AH870" s="284"/>
      <c r="AK870" s="284"/>
      <c r="AL870" s="284"/>
      <c r="AM870" s="284"/>
      <c r="AN870" s="284"/>
      <c r="AO870" s="284"/>
    </row>
    <row r="871" spans="3:55">
      <c r="M871" s="284"/>
      <c r="N871" s="284"/>
      <c r="O871" s="284"/>
      <c r="P871" s="284"/>
      <c r="R871" s="284"/>
      <c r="S871" s="284"/>
      <c r="T871" s="284"/>
      <c r="V871" s="284"/>
      <c r="W871" s="284"/>
      <c r="Y871" s="284"/>
      <c r="AC871" s="284"/>
      <c r="AE871" s="284"/>
      <c r="AG871" s="284"/>
      <c r="AH871" s="284"/>
      <c r="AJ871" s="284"/>
      <c r="AK871" s="284"/>
      <c r="AL871" s="284"/>
      <c r="AM871" s="284"/>
      <c r="AN871" s="284"/>
      <c r="AP871" s="284"/>
      <c r="AR871" s="284"/>
      <c r="AS871" s="284"/>
      <c r="AT871" s="284"/>
      <c r="AU871" s="284"/>
      <c r="AV871" s="284"/>
      <c r="AW871" s="284"/>
      <c r="AX871" s="284"/>
      <c r="AY871" s="284"/>
      <c r="AZ871" s="284"/>
      <c r="BA871" s="284"/>
      <c r="BB871" s="284"/>
      <c r="BC871" s="284"/>
    </row>
    <row r="872" spans="3:55">
      <c r="J872" s="284"/>
      <c r="O872" s="284"/>
      <c r="R872" s="284"/>
      <c r="U872" s="284"/>
      <c r="AB872" s="284"/>
      <c r="AC872" s="284"/>
      <c r="AD872" s="284"/>
      <c r="AF872" s="284"/>
      <c r="AI872" s="284"/>
      <c r="AK872" s="284"/>
      <c r="AL872" s="284"/>
      <c r="AN872" s="284"/>
    </row>
    <row r="873" spans="3:55">
      <c r="C873" s="284"/>
      <c r="H873" s="284"/>
      <c r="M873" s="284"/>
      <c r="S873" s="284"/>
      <c r="T873" s="284"/>
      <c r="Y873" s="284"/>
      <c r="Z873" s="284"/>
      <c r="AA873" s="284"/>
      <c r="AB873" s="284"/>
      <c r="AC873" s="284"/>
      <c r="AD873" s="284"/>
      <c r="AE873" s="284"/>
      <c r="AF873" s="284"/>
      <c r="AG873" s="284"/>
      <c r="AI873" s="284"/>
      <c r="AJ873" s="284"/>
      <c r="AK873" s="284"/>
      <c r="AL873" s="284"/>
      <c r="AO873" s="284"/>
      <c r="AU873" s="284"/>
      <c r="AV873" s="284"/>
      <c r="AW873" s="284"/>
      <c r="AX873" s="284"/>
      <c r="AY873" s="284"/>
      <c r="AZ873" s="284"/>
      <c r="BA873" s="284"/>
      <c r="BB873" s="284"/>
      <c r="BC873" s="284"/>
    </row>
    <row r="874" spans="3:55">
      <c r="F874" s="284"/>
      <c r="H874" s="284"/>
      <c r="I874" s="284"/>
      <c r="P874" s="284"/>
      <c r="Q874" s="284"/>
      <c r="R874" s="284"/>
      <c r="U874" s="284"/>
      <c r="W874" s="284"/>
      <c r="Y874" s="284"/>
      <c r="Z874" s="284"/>
      <c r="AA874" s="284"/>
      <c r="AC874" s="284"/>
      <c r="AD874" s="284"/>
      <c r="AG874" s="284"/>
      <c r="AI874" s="284"/>
      <c r="AK874" s="284"/>
      <c r="AL874" s="284"/>
      <c r="AM874" s="284"/>
      <c r="AN874" s="284"/>
      <c r="AO874" s="284"/>
      <c r="AP874" s="284"/>
      <c r="AQ874" s="284"/>
      <c r="AR874" s="284"/>
      <c r="AS874" s="284"/>
      <c r="AT874" s="284"/>
      <c r="AU874" s="284"/>
      <c r="AV874" s="284"/>
      <c r="AW874" s="284"/>
      <c r="AX874" s="284"/>
      <c r="AY874" s="284"/>
      <c r="AZ874" s="284"/>
      <c r="BA874" s="284"/>
      <c r="BB874" s="284"/>
      <c r="BC874" s="284"/>
    </row>
    <row r="875" spans="3:55">
      <c r="C875" s="212"/>
      <c r="M875" s="284"/>
      <c r="O875" s="284"/>
      <c r="P875" s="284"/>
      <c r="Q875" s="284"/>
      <c r="S875" s="284"/>
      <c r="T875" s="284"/>
      <c r="U875" s="284"/>
      <c r="W875" s="284"/>
      <c r="Y875" s="284"/>
      <c r="AC875" s="284"/>
      <c r="AD875" s="284"/>
      <c r="AF875" s="284"/>
      <c r="AG875" s="284"/>
      <c r="AI875" s="284"/>
      <c r="AL875" s="284"/>
      <c r="AO875" s="284"/>
      <c r="AR875" s="284"/>
      <c r="AS875" s="284"/>
      <c r="AT875" s="284"/>
      <c r="AU875" s="284"/>
      <c r="AV875" s="284"/>
      <c r="AW875" s="284"/>
      <c r="AX875" s="284"/>
      <c r="AY875" s="284"/>
      <c r="AZ875" s="284"/>
      <c r="BA875" s="284"/>
      <c r="BB875" s="284"/>
      <c r="BC875" s="284"/>
    </row>
    <row r="876" spans="3:55">
      <c r="G876" s="284"/>
      <c r="H876" s="284"/>
      <c r="M876" s="284"/>
      <c r="Q876" s="284"/>
      <c r="S876" s="284"/>
      <c r="U876" s="284"/>
      <c r="V876" s="284"/>
      <c r="W876" s="284"/>
      <c r="X876" s="284"/>
      <c r="Z876" s="284"/>
      <c r="AA876" s="284"/>
      <c r="AB876" s="284"/>
      <c r="AC876" s="284"/>
      <c r="AD876" s="284"/>
      <c r="AE876" s="284"/>
      <c r="AG876" s="284"/>
      <c r="AH876" s="284"/>
      <c r="AI876" s="284"/>
      <c r="AJ876" s="284"/>
      <c r="AM876" s="284"/>
      <c r="AN876" s="284"/>
      <c r="AO876" s="284"/>
      <c r="AP876" s="284"/>
      <c r="AQ876" s="284"/>
      <c r="AR876" s="284"/>
      <c r="AS876" s="284"/>
      <c r="AT876" s="284"/>
      <c r="AU876" s="284"/>
      <c r="AV876" s="284"/>
      <c r="AW876" s="284"/>
      <c r="AX876" s="284"/>
      <c r="AY876" s="284"/>
      <c r="AZ876" s="284"/>
      <c r="BA876" s="284"/>
      <c r="BB876" s="284"/>
      <c r="BC876" s="284"/>
    </row>
    <row r="877" spans="3:55">
      <c r="E877" s="284"/>
      <c r="G877" s="284"/>
      <c r="H877" s="284"/>
      <c r="I877" s="284"/>
      <c r="M877" s="284"/>
      <c r="N877" s="284"/>
      <c r="P877" s="284"/>
      <c r="S877" s="284"/>
      <c r="W877" s="284"/>
      <c r="Y877" s="284"/>
      <c r="AA877" s="284"/>
      <c r="AB877" s="284"/>
      <c r="AC877" s="284"/>
      <c r="AD877" s="284"/>
      <c r="AF877" s="284"/>
      <c r="AI877" s="284"/>
      <c r="AJ877" s="284"/>
      <c r="AK877" s="284"/>
      <c r="AL877" s="284"/>
      <c r="AM877" s="284"/>
      <c r="AN877" s="284"/>
      <c r="AO877" s="284"/>
      <c r="AP877" s="284"/>
      <c r="AQ877" s="284"/>
      <c r="AR877" s="284"/>
      <c r="AS877" s="284"/>
      <c r="AT877" s="284"/>
      <c r="AU877" s="284"/>
      <c r="AV877" s="284"/>
      <c r="AW877" s="284"/>
      <c r="AX877" s="284"/>
      <c r="AY877" s="284"/>
      <c r="AZ877" s="284"/>
      <c r="BA877" s="284"/>
      <c r="BB877" s="284"/>
      <c r="BC877" s="284"/>
    </row>
    <row r="878" spans="3:55">
      <c r="C878" s="284"/>
      <c r="F878" s="284"/>
      <c r="H878" s="284"/>
      <c r="L878" s="284"/>
      <c r="M878" s="284"/>
      <c r="N878" s="284"/>
      <c r="Q878" s="284"/>
      <c r="W878" s="284"/>
      <c r="Y878" s="284"/>
      <c r="Z878" s="284"/>
      <c r="AA878" s="284"/>
      <c r="AC878" s="284"/>
      <c r="AD878" s="284"/>
      <c r="AH878" s="284"/>
      <c r="AI878" s="284"/>
      <c r="AJ878" s="284"/>
      <c r="AK878" s="284"/>
      <c r="AN878" s="284"/>
      <c r="AO878" s="284"/>
    </row>
    <row r="879" spans="3:55">
      <c r="C879" s="284"/>
      <c r="E879" s="284"/>
      <c r="G879" s="284"/>
      <c r="K879" s="284"/>
      <c r="L879" s="284"/>
      <c r="S879" s="284"/>
      <c r="W879" s="284"/>
      <c r="Y879" s="284"/>
      <c r="Z879" s="284"/>
      <c r="AA879" s="284"/>
      <c r="AD879" s="284"/>
      <c r="AE879" s="284"/>
      <c r="AG879" s="284"/>
      <c r="AJ879" s="284"/>
      <c r="AK879" s="284"/>
    </row>
    <row r="880" spans="3:55">
      <c r="G880" s="284"/>
      <c r="K880" s="284"/>
      <c r="L880" s="284"/>
      <c r="M880" s="284"/>
      <c r="O880" s="284"/>
      <c r="P880" s="284"/>
      <c r="Q880" s="284"/>
      <c r="R880" s="284"/>
      <c r="T880" s="284"/>
      <c r="V880" s="284"/>
      <c r="AA880" s="284"/>
      <c r="AC880" s="284"/>
      <c r="AE880" s="284"/>
      <c r="AF880" s="284"/>
      <c r="AH880" s="284"/>
      <c r="AI880" s="284"/>
      <c r="AJ880" s="284"/>
      <c r="AL880" s="284"/>
      <c r="AM880" s="284"/>
      <c r="AN880" s="284"/>
      <c r="AO880" s="284"/>
      <c r="AP880" s="284"/>
      <c r="AQ880" s="284"/>
      <c r="AR880" s="284"/>
      <c r="AS880" s="284"/>
      <c r="AT880" s="284"/>
      <c r="AU880" s="284"/>
      <c r="AV880" s="284"/>
      <c r="AW880" s="284"/>
      <c r="AX880" s="284"/>
      <c r="AY880" s="284"/>
      <c r="AZ880" s="284"/>
      <c r="BA880" s="284"/>
      <c r="BB880" s="284"/>
      <c r="BC880" s="284"/>
    </row>
    <row r="881" spans="4:55">
      <c r="G881" s="284"/>
      <c r="I881" s="284"/>
      <c r="J881" s="284"/>
      <c r="L881" s="284"/>
      <c r="P881" s="284"/>
      <c r="Q881" s="284"/>
      <c r="R881" s="284"/>
      <c r="S881" s="284"/>
      <c r="T881" s="284"/>
      <c r="U881" s="284"/>
      <c r="V881" s="284"/>
      <c r="W881" s="284"/>
      <c r="X881" s="284"/>
      <c r="Y881" s="284"/>
      <c r="Z881" s="284"/>
      <c r="AA881" s="284"/>
      <c r="AC881" s="284"/>
      <c r="AE881" s="284"/>
      <c r="AG881" s="284"/>
      <c r="AJ881" s="284"/>
      <c r="AK881" s="284"/>
      <c r="AM881" s="284"/>
      <c r="AP881" s="284"/>
      <c r="AQ881" s="284"/>
    </row>
    <row r="882" spans="4:55">
      <c r="D882" s="284"/>
      <c r="L882" s="284"/>
      <c r="O882" s="284"/>
      <c r="P882" s="284"/>
      <c r="T882" s="284"/>
      <c r="V882" s="284"/>
      <c r="W882" s="284"/>
      <c r="AB882" s="284"/>
      <c r="AC882" s="284"/>
      <c r="AD882" s="284"/>
      <c r="AF882" s="284"/>
      <c r="AG882" s="284"/>
      <c r="AH882" s="284"/>
      <c r="AJ882" s="284"/>
      <c r="AM882" s="284"/>
      <c r="AN882" s="284"/>
      <c r="AO882" s="284"/>
      <c r="AP882" s="284"/>
      <c r="AQ882" s="284"/>
      <c r="AR882" s="284"/>
      <c r="AS882" s="284"/>
      <c r="AT882" s="284"/>
      <c r="AU882" s="284"/>
      <c r="AV882" s="284"/>
      <c r="AW882" s="284"/>
      <c r="AX882" s="284"/>
      <c r="AY882" s="284"/>
      <c r="AZ882" s="284"/>
      <c r="BA882" s="284"/>
      <c r="BB882" s="284"/>
      <c r="BC882" s="284"/>
    </row>
    <row r="883" spans="4:55">
      <c r="J883" s="284"/>
      <c r="M883" s="284"/>
      <c r="O883" s="284"/>
      <c r="P883" s="284"/>
      <c r="R883" s="284"/>
      <c r="S883" s="284"/>
      <c r="T883" s="284"/>
      <c r="U883" s="284"/>
      <c r="V883" s="284"/>
      <c r="Z883" s="284"/>
      <c r="AB883" s="284"/>
      <c r="AC883" s="284"/>
      <c r="AE883" s="284"/>
      <c r="AG883" s="284"/>
      <c r="AI883" s="284"/>
      <c r="AL883" s="284"/>
      <c r="AM883" s="284"/>
      <c r="AO883" s="284"/>
    </row>
    <row r="884" spans="4:55">
      <c r="G884" s="284"/>
      <c r="I884" s="284"/>
      <c r="J884" s="284"/>
      <c r="L884" s="284"/>
      <c r="M884" s="284"/>
      <c r="N884" s="284"/>
      <c r="O884" s="284"/>
      <c r="R884" s="284"/>
      <c r="S884" s="284"/>
      <c r="T884" s="284"/>
      <c r="V884" s="284"/>
      <c r="W884" s="284"/>
      <c r="Z884" s="284"/>
      <c r="AA884" s="284"/>
      <c r="AB884" s="284"/>
      <c r="AG884" s="284"/>
      <c r="AH884" s="284"/>
      <c r="AI884" s="284"/>
      <c r="AJ884" s="284"/>
      <c r="AK884" s="284"/>
    </row>
    <row r="885" spans="4:55">
      <c r="H885" s="284"/>
      <c r="K885" s="284"/>
      <c r="P885" s="284"/>
      <c r="T885" s="284"/>
      <c r="V885" s="284"/>
      <c r="X885" s="284"/>
      <c r="Z885" s="284"/>
      <c r="AA885" s="284"/>
      <c r="AB885" s="284"/>
      <c r="AD885" s="284"/>
      <c r="AE885" s="284"/>
      <c r="AF885" s="284"/>
      <c r="AG885" s="284"/>
      <c r="AH885" s="284"/>
      <c r="AI885" s="284"/>
      <c r="AM885" s="284"/>
      <c r="AN885" s="284"/>
      <c r="AO885" s="284"/>
      <c r="AP885" s="284"/>
      <c r="AR885" s="284"/>
      <c r="AS885" s="284"/>
      <c r="AT885" s="284"/>
      <c r="AU885" s="284"/>
      <c r="AV885" s="284"/>
      <c r="AW885" s="284"/>
      <c r="AX885" s="284"/>
      <c r="AY885" s="284"/>
      <c r="AZ885" s="284"/>
      <c r="BA885" s="284"/>
      <c r="BB885" s="284"/>
      <c r="BC885" s="284"/>
    </row>
    <row r="886" spans="4:55">
      <c r="I886" s="284"/>
      <c r="M886" s="284"/>
      <c r="O886" s="284"/>
      <c r="P886" s="284"/>
      <c r="Q886" s="284"/>
      <c r="S886" s="284"/>
      <c r="T886" s="284"/>
      <c r="W886" s="284"/>
      <c r="X886" s="284"/>
      <c r="Y886" s="284"/>
      <c r="Z886" s="284"/>
      <c r="AB886" s="284"/>
      <c r="AE886" s="284"/>
      <c r="AG886" s="284"/>
      <c r="AH886" s="284"/>
      <c r="AJ886" s="284"/>
      <c r="AM886" s="284"/>
      <c r="AT886" s="284"/>
    </row>
    <row r="887" spans="4:55">
      <c r="F887" s="284"/>
      <c r="G887" s="284"/>
      <c r="H887" s="284"/>
      <c r="M887" s="284"/>
      <c r="N887" s="284"/>
      <c r="Q887" s="284"/>
      <c r="R887" s="284"/>
      <c r="S887" s="284"/>
      <c r="T887" s="284"/>
      <c r="X887" s="284"/>
      <c r="Y887" s="284"/>
      <c r="Z887" s="284"/>
      <c r="AB887" s="284"/>
      <c r="AD887" s="284"/>
      <c r="AF887" s="284"/>
      <c r="AG887" s="284"/>
      <c r="AI887" s="284"/>
      <c r="AJ887" s="284"/>
      <c r="AK887" s="284"/>
      <c r="AL887" s="284"/>
      <c r="AM887" s="284"/>
      <c r="AQ887" s="284"/>
      <c r="AR887" s="284"/>
      <c r="AS887" s="284"/>
      <c r="AT887" s="284"/>
      <c r="AU887" s="284"/>
      <c r="AV887" s="284"/>
      <c r="AW887" s="284"/>
      <c r="AX887" s="284"/>
      <c r="AY887" s="284"/>
      <c r="AZ887" s="284"/>
      <c r="BA887" s="284"/>
      <c r="BB887" s="284"/>
      <c r="BC887" s="284"/>
    </row>
    <row r="888" spans="4:55">
      <c r="G888" s="284"/>
      <c r="I888" s="284"/>
      <c r="K888" s="284"/>
      <c r="O888" s="284"/>
      <c r="Q888" s="284"/>
      <c r="R888" s="284"/>
      <c r="S888" s="284"/>
      <c r="U888" s="284"/>
      <c r="W888" s="284"/>
      <c r="Y888" s="284"/>
      <c r="AA888" s="284"/>
      <c r="AB888" s="284"/>
      <c r="AC888" s="284"/>
      <c r="AD888" s="284"/>
      <c r="AE888" s="284"/>
      <c r="AG888" s="284"/>
      <c r="AH888" s="284"/>
      <c r="AI888" s="284"/>
      <c r="AJ888" s="284"/>
      <c r="AT888" s="284"/>
    </row>
    <row r="889" spans="4:55">
      <c r="I889" s="284"/>
      <c r="K889" s="284"/>
      <c r="N889" s="284"/>
      <c r="O889" s="284"/>
      <c r="R889" s="284"/>
      <c r="S889" s="284"/>
      <c r="T889" s="284"/>
      <c r="U889" s="284"/>
      <c r="W889" s="284"/>
      <c r="Y889" s="284"/>
      <c r="AB889" s="284"/>
      <c r="AD889" s="284"/>
      <c r="AE889" s="284"/>
      <c r="AG889" s="284"/>
      <c r="AH889" s="284"/>
      <c r="AI889" s="284"/>
      <c r="AK889" s="284"/>
      <c r="AL889" s="284"/>
      <c r="AN889" s="284"/>
      <c r="AO889" s="284"/>
      <c r="AP889" s="284"/>
      <c r="AQ889" s="284"/>
      <c r="AR889" s="284"/>
      <c r="AS889" s="284"/>
      <c r="AT889" s="284"/>
      <c r="AU889" s="284"/>
      <c r="AV889" s="284"/>
      <c r="AW889" s="284"/>
      <c r="AX889" s="284"/>
      <c r="AY889" s="284"/>
      <c r="AZ889" s="284"/>
      <c r="BA889" s="284"/>
      <c r="BB889" s="284"/>
      <c r="BC889" s="284"/>
    </row>
    <row r="890" spans="4:55">
      <c r="L890" s="284"/>
      <c r="N890" s="284"/>
      <c r="O890" s="284"/>
      <c r="P890" s="284"/>
      <c r="R890" s="284"/>
      <c r="T890" s="284"/>
      <c r="V890" s="284"/>
      <c r="Z890" s="284"/>
      <c r="AA890" s="284"/>
      <c r="AB890" s="284"/>
      <c r="AC890" s="284"/>
      <c r="AF890" s="284"/>
      <c r="AG890" s="284"/>
      <c r="AH890" s="284"/>
      <c r="AI890" s="284"/>
      <c r="AJ890" s="284"/>
      <c r="AK890" s="284"/>
      <c r="AL890" s="284"/>
      <c r="AM890" s="284"/>
      <c r="AT890" s="284"/>
      <c r="AU890" s="284"/>
      <c r="AV890" s="284"/>
      <c r="AW890" s="284"/>
      <c r="AX890" s="284"/>
      <c r="AY890" s="284"/>
      <c r="AZ890" s="284"/>
      <c r="BA890" s="284"/>
      <c r="BB890" s="284"/>
      <c r="BC890" s="284"/>
    </row>
    <row r="891" spans="4:55">
      <c r="D891" s="284"/>
      <c r="E891" s="284"/>
      <c r="H891" s="284"/>
      <c r="I891" s="284"/>
      <c r="P891" s="284"/>
      <c r="Q891" s="284"/>
      <c r="S891" s="284"/>
      <c r="T891" s="284"/>
      <c r="U891" s="284"/>
      <c r="V891" s="284"/>
      <c r="W891" s="284"/>
      <c r="Y891" s="284"/>
      <c r="Z891" s="284"/>
      <c r="AB891" s="284"/>
      <c r="AC891" s="284"/>
      <c r="AD891" s="284"/>
      <c r="AE891" s="284"/>
      <c r="AH891" s="284"/>
      <c r="AI891" s="284"/>
      <c r="AK891" s="284"/>
      <c r="AL891" s="284"/>
    </row>
    <row r="892" spans="4:55">
      <c r="G892" s="284"/>
      <c r="I892" s="284"/>
      <c r="K892" s="284"/>
      <c r="L892" s="284"/>
      <c r="M892" s="284"/>
      <c r="P892" s="284"/>
      <c r="R892" s="284"/>
      <c r="W892" s="284"/>
      <c r="X892" s="284"/>
      <c r="AC892" s="284"/>
      <c r="AF892" s="284"/>
      <c r="AH892" s="284"/>
      <c r="AI892" s="284"/>
      <c r="AK892" s="284"/>
      <c r="AL892" s="284"/>
      <c r="AM892" s="284"/>
      <c r="AP892" s="284"/>
    </row>
    <row r="893" spans="4:55">
      <c r="D893" s="284"/>
      <c r="E893" s="284"/>
      <c r="H893" s="284"/>
      <c r="L893" s="284"/>
      <c r="Q893" s="284"/>
      <c r="R893" s="284"/>
      <c r="Y893" s="284"/>
      <c r="Z893" s="284"/>
      <c r="AA893" s="284"/>
      <c r="AB893" s="284"/>
      <c r="AC893" s="284"/>
      <c r="AF893" s="284"/>
      <c r="AG893" s="284"/>
      <c r="AI893" s="284"/>
      <c r="AJ893" s="284"/>
      <c r="AK893" s="284"/>
      <c r="AL893" s="284"/>
      <c r="AP893" s="284"/>
      <c r="AQ893" s="284"/>
      <c r="AR893" s="284"/>
      <c r="AS893" s="284"/>
      <c r="AT893" s="284"/>
      <c r="AU893" s="284"/>
      <c r="AV893" s="284"/>
      <c r="AW893" s="284"/>
      <c r="AX893" s="284"/>
      <c r="AY893" s="284"/>
      <c r="AZ893" s="284"/>
      <c r="BA893" s="284"/>
      <c r="BB893" s="284"/>
      <c r="BC893" s="284"/>
    </row>
    <row r="894" spans="4:55">
      <c r="J894" s="284"/>
      <c r="L894" s="284"/>
      <c r="M894" s="284"/>
      <c r="O894" s="284"/>
      <c r="Q894" s="284"/>
      <c r="S894" s="284"/>
      <c r="V894" s="284"/>
      <c r="Y894" s="284"/>
      <c r="AB894" s="284"/>
      <c r="AC894" s="284"/>
      <c r="AD894" s="284"/>
      <c r="AF894" s="284"/>
      <c r="AG894" s="284"/>
      <c r="AI894" s="284"/>
      <c r="AK894" s="284"/>
      <c r="AL894" s="284"/>
      <c r="AM894" s="284"/>
      <c r="AN894" s="284"/>
      <c r="AO894" s="284"/>
      <c r="AP894" s="284"/>
      <c r="AQ894" s="284"/>
      <c r="AR894" s="284"/>
      <c r="AS894" s="284"/>
      <c r="AT894" s="284"/>
      <c r="AU894" s="284"/>
      <c r="AV894" s="284"/>
      <c r="AW894" s="284"/>
      <c r="AX894" s="284"/>
      <c r="AY894" s="284"/>
      <c r="AZ894" s="284"/>
      <c r="BA894" s="284"/>
      <c r="BB894" s="284"/>
      <c r="BC894" s="284"/>
    </row>
    <row r="895" spans="4:55">
      <c r="D895" s="284"/>
      <c r="G895" s="284"/>
      <c r="H895" s="284"/>
      <c r="M895" s="284"/>
      <c r="O895" s="284"/>
      <c r="P895" s="284"/>
      <c r="R895" s="284"/>
      <c r="S895" s="284"/>
      <c r="V895" s="284"/>
      <c r="W895" s="284"/>
      <c r="Z895" s="284"/>
      <c r="AB895" s="284"/>
      <c r="AD895" s="284"/>
      <c r="AE895" s="284"/>
      <c r="AI895" s="284"/>
      <c r="AJ895" s="284"/>
      <c r="AL895" s="284"/>
      <c r="AM895" s="284"/>
      <c r="AN895" s="284"/>
      <c r="AO895" s="284"/>
      <c r="AP895" s="284"/>
      <c r="AQ895" s="284"/>
      <c r="AR895" s="284"/>
      <c r="AS895" s="284"/>
      <c r="AT895" s="284"/>
      <c r="AU895" s="284"/>
      <c r="AV895" s="284"/>
      <c r="AW895" s="284"/>
      <c r="AX895" s="284"/>
      <c r="AY895" s="284"/>
      <c r="AZ895" s="284"/>
      <c r="BA895" s="284"/>
      <c r="BB895" s="284"/>
      <c r="BC895" s="284"/>
    </row>
    <row r="896" spans="4:55">
      <c r="F896" s="284"/>
      <c r="H896" s="284"/>
      <c r="I896" s="284"/>
      <c r="L896" s="284"/>
      <c r="V896" s="284"/>
      <c r="Z896" s="284"/>
      <c r="AC896" s="284"/>
      <c r="AD896" s="284"/>
      <c r="AG896" s="284"/>
      <c r="AH896" s="284"/>
      <c r="AN896" s="284"/>
      <c r="AR896" s="284"/>
      <c r="AS896" s="284"/>
      <c r="AT896" s="284"/>
      <c r="AU896" s="284"/>
      <c r="AV896" s="284"/>
      <c r="AW896" s="284"/>
      <c r="AX896" s="284"/>
      <c r="AY896" s="284"/>
      <c r="AZ896" s="284"/>
      <c r="BA896" s="284"/>
      <c r="BB896" s="284"/>
      <c r="BC896" s="284"/>
    </row>
    <row r="897" spans="1:55">
      <c r="L897" s="284"/>
      <c r="R897" s="284"/>
      <c r="U897" s="284"/>
      <c r="W897" s="284"/>
      <c r="X897" s="284"/>
      <c r="Y897" s="284"/>
      <c r="AC897" s="284"/>
      <c r="AG897" s="284"/>
      <c r="AH897" s="284"/>
      <c r="AJ897" s="284"/>
      <c r="AK897" s="284"/>
      <c r="AM897" s="284"/>
      <c r="AN897" s="284"/>
      <c r="AO897" s="284"/>
      <c r="AP897" s="284"/>
      <c r="AQ897" s="284"/>
      <c r="AR897" s="284"/>
      <c r="AS897" s="284"/>
      <c r="AT897" s="284"/>
      <c r="AU897" s="284"/>
      <c r="AV897" s="284"/>
      <c r="AW897" s="284"/>
      <c r="AX897" s="284"/>
      <c r="AY897" s="284"/>
      <c r="AZ897" s="284"/>
      <c r="BA897" s="284"/>
      <c r="BB897" s="284"/>
      <c r="BC897" s="284"/>
    </row>
    <row r="898" spans="1:55">
      <c r="G898" s="284"/>
      <c r="J898" s="284"/>
      <c r="L898" s="284"/>
      <c r="M898" s="284"/>
      <c r="N898" s="284"/>
      <c r="R898" s="284"/>
      <c r="S898" s="284"/>
      <c r="T898" s="284"/>
      <c r="U898" s="284"/>
      <c r="W898" s="284"/>
      <c r="X898" s="284"/>
      <c r="Y898" s="284"/>
      <c r="AA898" s="284"/>
      <c r="AB898" s="284"/>
      <c r="AC898" s="284"/>
      <c r="AD898" s="284"/>
      <c r="AE898" s="284"/>
      <c r="AF898" s="284"/>
      <c r="AK898" s="284"/>
      <c r="AO898" s="284"/>
      <c r="AR898" s="284"/>
      <c r="AS898" s="284"/>
      <c r="AT898" s="284"/>
      <c r="AU898" s="284"/>
      <c r="AV898" s="284"/>
      <c r="AW898" s="284"/>
      <c r="AX898" s="284"/>
      <c r="AY898" s="284"/>
      <c r="AZ898" s="284"/>
      <c r="BA898" s="284"/>
      <c r="BB898" s="284"/>
      <c r="BC898" s="284"/>
    </row>
    <row r="899" spans="1:55">
      <c r="D899" s="284"/>
      <c r="J899" s="284"/>
      <c r="M899" s="284"/>
      <c r="O899" s="284"/>
      <c r="P899" s="284"/>
      <c r="Q899" s="284"/>
      <c r="R899" s="284"/>
      <c r="S899" s="284"/>
      <c r="U899" s="284"/>
      <c r="V899" s="284"/>
      <c r="W899" s="284"/>
      <c r="X899" s="284"/>
      <c r="Y899" s="284"/>
      <c r="Z899" s="284"/>
      <c r="AC899" s="284"/>
      <c r="AG899" s="284"/>
      <c r="AH899" s="284"/>
      <c r="AJ899" s="284"/>
      <c r="AM899" s="284"/>
      <c r="AN899" s="284"/>
      <c r="AO899" s="284"/>
      <c r="AP899" s="284"/>
      <c r="AQ899" s="284"/>
      <c r="AR899" s="284"/>
      <c r="AS899" s="284"/>
      <c r="AT899" s="284"/>
      <c r="AU899" s="284"/>
      <c r="AV899" s="284"/>
      <c r="AW899" s="284"/>
      <c r="AX899" s="284"/>
      <c r="AY899" s="284"/>
      <c r="AZ899" s="284"/>
      <c r="BA899" s="284"/>
      <c r="BB899" s="284"/>
      <c r="BC899" s="284"/>
    </row>
    <row r="900" spans="1:55">
      <c r="A900" s="212"/>
      <c r="I900" s="284"/>
      <c r="N900" s="284"/>
      <c r="O900" s="284"/>
      <c r="Q900" s="284"/>
      <c r="S900" s="284"/>
      <c r="U900" s="284"/>
      <c r="V900" s="284"/>
      <c r="Z900" s="284"/>
      <c r="AC900" s="284"/>
      <c r="AD900" s="284"/>
      <c r="AE900" s="284"/>
      <c r="AF900" s="284"/>
      <c r="AG900" s="284"/>
      <c r="AI900" s="284"/>
      <c r="AJ900" s="284"/>
      <c r="AK900" s="284"/>
      <c r="AN900" s="284"/>
      <c r="AO900" s="284"/>
      <c r="AP900" s="284"/>
      <c r="AQ900" s="284"/>
    </row>
    <row r="901" spans="1:55">
      <c r="K901" s="284"/>
      <c r="Q901" s="284"/>
      <c r="R901" s="284"/>
      <c r="S901" s="284"/>
      <c r="W901" s="284"/>
      <c r="X901" s="284"/>
      <c r="Z901" s="284"/>
      <c r="AB901" s="284"/>
      <c r="AD901" s="284"/>
      <c r="AE901" s="284"/>
      <c r="AG901" s="284"/>
      <c r="AI901" s="284"/>
      <c r="AJ901" s="284"/>
      <c r="AK901" s="284"/>
      <c r="AL901" s="284"/>
      <c r="AN901" s="284"/>
    </row>
    <row r="902" spans="1:55">
      <c r="D902" s="284"/>
      <c r="L902" s="284"/>
      <c r="N902" s="284"/>
      <c r="P902" s="284"/>
      <c r="Q902" s="284"/>
      <c r="S902" s="284"/>
      <c r="W902" s="284"/>
      <c r="Z902" s="284"/>
      <c r="AB902" s="284"/>
      <c r="AC902" s="284"/>
      <c r="AD902" s="284"/>
      <c r="AE902" s="284"/>
      <c r="AF902" s="284"/>
      <c r="AG902" s="284"/>
      <c r="AI902" s="284"/>
      <c r="AJ902" s="284"/>
      <c r="AK902" s="284"/>
      <c r="AN902" s="284"/>
      <c r="AO902" s="284"/>
      <c r="AP902" s="284"/>
      <c r="AQ902" s="284"/>
      <c r="AR902" s="284"/>
      <c r="AS902" s="284"/>
      <c r="AT902" s="284"/>
      <c r="AU902" s="284"/>
      <c r="AV902" s="284"/>
      <c r="AW902" s="284"/>
      <c r="AX902" s="284"/>
      <c r="AY902" s="284"/>
      <c r="AZ902" s="284"/>
      <c r="BA902" s="284"/>
      <c r="BB902" s="284"/>
      <c r="BC902" s="284"/>
    </row>
    <row r="903" spans="1:55">
      <c r="I903" s="284"/>
      <c r="L903" s="284"/>
      <c r="M903" s="284"/>
      <c r="N903" s="284"/>
      <c r="O903" s="284"/>
      <c r="Q903" s="284"/>
      <c r="S903" s="284"/>
      <c r="V903" s="284"/>
      <c r="Y903" s="284"/>
      <c r="AA903" s="284"/>
      <c r="AB903" s="284"/>
      <c r="AC903" s="284"/>
      <c r="AD903" s="212"/>
      <c r="AE903" s="284"/>
      <c r="AF903" s="284"/>
      <c r="AG903" s="284"/>
      <c r="AH903" s="284"/>
      <c r="AJ903" s="284"/>
      <c r="AM903" s="284"/>
      <c r="AT903" s="284"/>
    </row>
    <row r="904" spans="1:55">
      <c r="E904" s="284"/>
      <c r="P904" s="284"/>
      <c r="R904" s="284"/>
      <c r="T904" s="284"/>
      <c r="W904" s="284"/>
      <c r="Y904" s="284"/>
      <c r="Z904" s="284"/>
      <c r="AC904" s="284"/>
      <c r="AF904" s="284"/>
      <c r="AG904" s="284"/>
      <c r="AH904" s="284"/>
      <c r="AI904" s="284"/>
      <c r="AL904" s="284"/>
      <c r="AM904" s="284"/>
      <c r="AN904" s="284"/>
      <c r="AO904" s="284"/>
      <c r="AP904" s="284"/>
      <c r="AQ904" s="284"/>
      <c r="AR904" s="284"/>
      <c r="AS904" s="284"/>
      <c r="AT904" s="284"/>
      <c r="AU904" s="284"/>
      <c r="AV904" s="284"/>
      <c r="AW904" s="284"/>
      <c r="AX904" s="284"/>
      <c r="AY904" s="284"/>
      <c r="AZ904" s="284"/>
      <c r="BA904" s="284"/>
      <c r="BB904" s="284"/>
      <c r="BC904" s="284"/>
    </row>
    <row r="905" spans="1:55">
      <c r="F905" s="284"/>
      <c r="I905" s="284"/>
      <c r="M905" s="284"/>
      <c r="O905" s="284"/>
      <c r="P905" s="284"/>
      <c r="R905" s="284"/>
      <c r="S905" s="284"/>
      <c r="U905" s="284"/>
      <c r="W905" s="284"/>
      <c r="X905" s="284"/>
      <c r="AA905" s="284"/>
      <c r="AB905" s="284"/>
      <c r="AE905" s="284"/>
      <c r="AH905" s="284"/>
      <c r="AI905" s="284"/>
      <c r="AJ905" s="284"/>
      <c r="AK905" s="284"/>
      <c r="AL905" s="284"/>
      <c r="AO905" s="284"/>
      <c r="AQ905" s="284"/>
    </row>
    <row r="906" spans="1:55">
      <c r="I906" s="284"/>
      <c r="K906" s="284"/>
      <c r="M906" s="284"/>
      <c r="O906" s="284"/>
      <c r="Q906" s="284"/>
      <c r="R906" s="284"/>
      <c r="S906" s="284"/>
      <c r="T906" s="284"/>
      <c r="V906" s="284"/>
      <c r="W906" s="284"/>
      <c r="X906" s="284"/>
      <c r="Y906" s="284"/>
      <c r="AB906" s="284"/>
      <c r="AC906" s="284"/>
      <c r="AD906" s="284"/>
      <c r="AE906" s="284"/>
      <c r="AF906" s="284"/>
      <c r="AG906" s="284"/>
      <c r="AI906" s="284"/>
      <c r="AJ906" s="284"/>
      <c r="AL906" s="284"/>
      <c r="AM906" s="284"/>
      <c r="AT906" s="284"/>
    </row>
    <row r="907" spans="1:55">
      <c r="K907" s="284"/>
      <c r="M907" s="284"/>
      <c r="N907" s="284"/>
      <c r="P907" s="284"/>
      <c r="R907" s="284"/>
      <c r="T907" s="284"/>
      <c r="V907" s="284"/>
      <c r="W907" s="284"/>
      <c r="X907" s="284"/>
      <c r="Y907" s="284"/>
      <c r="AA907" s="284"/>
      <c r="AB907" s="284"/>
      <c r="AE907" s="284"/>
      <c r="AG907" s="284"/>
      <c r="AI907" s="284"/>
      <c r="AK907" s="284"/>
      <c r="AL907" s="284"/>
      <c r="AM907" s="284"/>
      <c r="AN907" s="284"/>
      <c r="AO907" s="284"/>
      <c r="AP907" s="284"/>
      <c r="AQ907" s="284"/>
      <c r="AR907" s="284"/>
      <c r="AS907" s="284"/>
      <c r="AT907" s="284"/>
      <c r="AU907" s="284"/>
      <c r="AV907" s="284"/>
      <c r="AW907" s="284"/>
      <c r="AX907" s="284"/>
      <c r="AY907" s="284"/>
      <c r="AZ907" s="284"/>
      <c r="BA907" s="284"/>
      <c r="BB907" s="284"/>
      <c r="BC907" s="284"/>
    </row>
    <row r="908" spans="1:55">
      <c r="B908" s="284"/>
      <c r="H908" s="284"/>
      <c r="K908" s="284"/>
      <c r="L908" s="284"/>
      <c r="O908" s="284"/>
      <c r="Q908" s="284"/>
      <c r="R908" s="284"/>
      <c r="S908" s="284"/>
      <c r="T908" s="284"/>
      <c r="V908" s="284"/>
      <c r="W908" s="284"/>
      <c r="Y908" s="284"/>
      <c r="AA908" s="284"/>
      <c r="AC908" s="284"/>
      <c r="AD908" s="284"/>
      <c r="AF908" s="284"/>
      <c r="AG908" s="284"/>
      <c r="AH908" s="284"/>
      <c r="AI908" s="284"/>
      <c r="AJ908" s="284"/>
      <c r="AL908" s="284"/>
      <c r="AN908" s="284"/>
      <c r="AO908" s="284"/>
    </row>
    <row r="909" spans="1:55">
      <c r="C909" s="284"/>
      <c r="D909" s="284"/>
      <c r="E909" s="284"/>
      <c r="M909" s="284"/>
      <c r="N909" s="284"/>
      <c r="Q909" s="284"/>
      <c r="S909" s="284"/>
      <c r="V909" s="284"/>
      <c r="X909" s="284"/>
      <c r="Y909" s="284"/>
      <c r="Z909" s="284"/>
      <c r="AA909" s="284"/>
      <c r="AC909" s="284"/>
      <c r="AD909" s="284"/>
      <c r="AF909" s="284"/>
      <c r="AH909" s="284"/>
      <c r="AK909" s="284"/>
      <c r="AL909" s="284"/>
      <c r="AM909" s="284"/>
      <c r="AN909" s="284"/>
      <c r="AO909" s="284"/>
      <c r="AP909" s="284"/>
      <c r="AQ909" s="284"/>
      <c r="AR909" s="284"/>
      <c r="AS909" s="284"/>
      <c r="AT909" s="284"/>
      <c r="AU909" s="284"/>
      <c r="AV909" s="284"/>
      <c r="AW909" s="284"/>
      <c r="AX909" s="284"/>
      <c r="AY909" s="284"/>
      <c r="AZ909" s="284"/>
      <c r="BA909" s="284"/>
      <c r="BB909" s="284"/>
      <c r="BC909" s="284"/>
    </row>
    <row r="910" spans="1:55">
      <c r="K910" s="284"/>
      <c r="L910" s="284"/>
      <c r="T910" s="284"/>
      <c r="U910" s="284"/>
      <c r="W910" s="284"/>
      <c r="X910" s="284"/>
      <c r="Y910" s="284"/>
      <c r="Z910" s="284"/>
      <c r="AA910" s="282"/>
      <c r="AB910" s="284"/>
      <c r="AC910" s="284"/>
      <c r="AE910" s="284"/>
      <c r="AF910" s="284"/>
      <c r="AG910" s="284"/>
      <c r="AH910" s="284"/>
      <c r="AO910" s="282"/>
      <c r="AP910" s="284"/>
    </row>
    <row r="911" spans="1:55">
      <c r="K911" s="284"/>
      <c r="M911" s="284"/>
      <c r="N911" s="284"/>
      <c r="O911" s="284"/>
      <c r="P911" s="284"/>
      <c r="R911" s="284"/>
      <c r="T911" s="284"/>
      <c r="V911" s="284"/>
      <c r="W911" s="284"/>
      <c r="Y911" s="284"/>
      <c r="AA911" s="284"/>
      <c r="AC911" s="284"/>
      <c r="AD911" s="284"/>
      <c r="AH911" s="284"/>
      <c r="AI911" s="284"/>
      <c r="AJ911" s="284"/>
      <c r="AK911" s="284"/>
      <c r="AM911" s="284"/>
      <c r="AN911" s="284"/>
      <c r="AO911" s="284"/>
      <c r="AQ911" s="284"/>
    </row>
    <row r="912" spans="1:55">
      <c r="E912" s="284"/>
      <c r="H912" s="284"/>
      <c r="K912" s="284"/>
      <c r="L912" s="284"/>
      <c r="M912" s="284"/>
      <c r="Q912" s="284"/>
      <c r="R912" s="284"/>
      <c r="T912" s="284"/>
      <c r="U912" s="284"/>
      <c r="W912" s="284"/>
      <c r="Y912" s="284"/>
      <c r="Z912" s="284"/>
      <c r="AA912" s="284"/>
      <c r="AB912" s="284"/>
      <c r="AE912" s="284"/>
      <c r="AJ912" s="284"/>
      <c r="AK912" s="284"/>
      <c r="AL912" s="284"/>
      <c r="AM912" s="284"/>
      <c r="AN912" s="284"/>
      <c r="AO912" s="284"/>
      <c r="AP912" s="284"/>
      <c r="AQ912" s="284"/>
      <c r="AR912" s="284"/>
      <c r="AS912" s="284"/>
      <c r="AT912" s="284"/>
      <c r="AU912" s="284"/>
      <c r="AV912" s="284"/>
      <c r="AW912" s="284"/>
      <c r="AX912" s="284"/>
      <c r="AY912" s="284"/>
      <c r="AZ912" s="284"/>
      <c r="BA912" s="284"/>
      <c r="BB912" s="284"/>
      <c r="BC912" s="284"/>
    </row>
    <row r="913" spans="4:55">
      <c r="G913" s="284"/>
      <c r="K913" s="284"/>
      <c r="L913" s="284"/>
      <c r="O913" s="284"/>
      <c r="W913" s="284"/>
      <c r="X913" s="284"/>
      <c r="Y913" s="284"/>
      <c r="Z913" s="284"/>
      <c r="AA913" s="284"/>
      <c r="AF913" s="284"/>
      <c r="AH913" s="284"/>
      <c r="AJ913" s="284"/>
      <c r="AL913" s="284"/>
      <c r="AM913" s="284"/>
      <c r="AN913" s="284"/>
      <c r="AO913" s="284"/>
      <c r="AP913" s="284"/>
      <c r="AQ913" s="284"/>
      <c r="AR913" s="284"/>
      <c r="AS913" s="284"/>
      <c r="AT913" s="284"/>
      <c r="AU913" s="284"/>
      <c r="AV913" s="284"/>
      <c r="AW913" s="284"/>
      <c r="AX913" s="284"/>
      <c r="AY913" s="284"/>
      <c r="AZ913" s="284"/>
      <c r="BA913" s="284"/>
      <c r="BB913" s="284"/>
      <c r="BC913" s="284"/>
    </row>
    <row r="914" spans="4:55">
      <c r="F914" s="284"/>
      <c r="O914" s="284"/>
      <c r="R914" s="284"/>
      <c r="U914" s="284"/>
      <c r="V914" s="284"/>
      <c r="W914" s="284"/>
      <c r="AA914" s="284"/>
      <c r="AB914" s="284"/>
      <c r="AD914" s="284"/>
      <c r="AF914" s="284"/>
      <c r="AH914" s="284"/>
      <c r="AK914" s="284"/>
      <c r="AL914" s="284"/>
      <c r="AM914" s="284"/>
      <c r="AN914" s="284"/>
      <c r="AO914" s="284"/>
      <c r="AP914" s="284"/>
      <c r="AQ914" s="284"/>
      <c r="AR914" s="284"/>
      <c r="AS914" s="284"/>
      <c r="AT914" s="284"/>
      <c r="AU914" s="284"/>
      <c r="AV914" s="284"/>
      <c r="AW914" s="284"/>
      <c r="AX914" s="284"/>
      <c r="AY914" s="284"/>
      <c r="AZ914" s="284"/>
      <c r="BA914" s="284"/>
      <c r="BB914" s="284"/>
      <c r="BC914" s="284"/>
    </row>
    <row r="915" spans="4:55">
      <c r="F915" s="284"/>
      <c r="L915" s="284"/>
      <c r="N915" s="284"/>
      <c r="O915" s="284"/>
      <c r="P915" s="284"/>
      <c r="S915" s="284"/>
      <c r="U915" s="284"/>
      <c r="V915" s="284"/>
      <c r="W915" s="284"/>
      <c r="AA915" s="284"/>
      <c r="AB915" s="284"/>
      <c r="AF915" s="284"/>
      <c r="AG915" s="284"/>
      <c r="AH915" s="284"/>
      <c r="AJ915" s="284"/>
      <c r="AL915" s="284"/>
      <c r="AN915" s="284"/>
      <c r="AO915" s="284"/>
      <c r="AP915" s="284"/>
      <c r="AQ915" s="284"/>
      <c r="AR915" s="284"/>
      <c r="AS915" s="284"/>
      <c r="AT915" s="284"/>
      <c r="AU915" s="284"/>
      <c r="AV915" s="284"/>
      <c r="AW915" s="284"/>
      <c r="AX915" s="284"/>
      <c r="AY915" s="284"/>
      <c r="AZ915" s="284"/>
      <c r="BA915" s="284"/>
      <c r="BB915" s="284"/>
      <c r="BC915" s="284"/>
    </row>
    <row r="916" spans="4:55">
      <c r="I916" s="284"/>
      <c r="J916" s="284"/>
      <c r="M916" s="284"/>
      <c r="N916" s="284"/>
      <c r="P916" s="284"/>
      <c r="R916" s="284"/>
      <c r="S916" s="284"/>
      <c r="U916" s="284"/>
      <c r="V916" s="284"/>
      <c r="W916" s="284"/>
      <c r="X916" s="284"/>
      <c r="Y916" s="284"/>
      <c r="AA916" s="284"/>
      <c r="AB916" s="284"/>
      <c r="AD916" s="284"/>
      <c r="AE916" s="284"/>
      <c r="AF916" s="284"/>
      <c r="AI916" s="284"/>
      <c r="AN916" s="284"/>
      <c r="AT916" s="284"/>
    </row>
    <row r="917" spans="4:55">
      <c r="L917" s="284"/>
      <c r="P917" s="284"/>
      <c r="Q917" s="284"/>
      <c r="R917" s="284"/>
      <c r="S917" s="284"/>
      <c r="V917" s="284"/>
      <c r="W917" s="284"/>
      <c r="X917" s="284"/>
      <c r="Y917" s="284"/>
      <c r="AB917" s="284"/>
      <c r="AC917" s="284"/>
      <c r="AD917" s="284"/>
      <c r="AE917" s="284"/>
      <c r="AF917" s="284"/>
      <c r="AH917" s="284"/>
      <c r="AI917" s="284"/>
      <c r="AJ917" s="284"/>
      <c r="AK917" s="284"/>
      <c r="AL917" s="284"/>
      <c r="AM917" s="284"/>
      <c r="AT917" s="284"/>
    </row>
    <row r="918" spans="4:55">
      <c r="D918" s="284"/>
      <c r="K918" s="284"/>
      <c r="N918" s="284"/>
      <c r="O918" s="284"/>
      <c r="Q918" s="284"/>
      <c r="S918" s="284"/>
      <c r="T918" s="284"/>
      <c r="V918" s="284"/>
      <c r="W918" s="284"/>
      <c r="X918" s="284"/>
      <c r="Y918" s="284"/>
      <c r="Z918" s="284"/>
      <c r="AB918" s="284"/>
      <c r="AC918" s="284"/>
      <c r="AD918" s="284"/>
      <c r="AE918" s="284"/>
      <c r="AF918" s="284"/>
      <c r="AI918" s="284"/>
      <c r="AJ918" s="284"/>
      <c r="AL918" s="284"/>
      <c r="AM918" s="284"/>
      <c r="AN918" s="284"/>
      <c r="AO918" s="284"/>
      <c r="AP918" s="284"/>
      <c r="AQ918" s="284"/>
      <c r="AR918" s="284"/>
      <c r="AS918" s="284"/>
      <c r="AT918" s="284"/>
      <c r="AU918" s="284"/>
      <c r="AV918" s="284"/>
      <c r="AW918" s="284"/>
      <c r="AX918" s="284"/>
      <c r="AY918" s="284"/>
      <c r="AZ918" s="284"/>
      <c r="BA918" s="284"/>
      <c r="BB918" s="284"/>
      <c r="BC918" s="284"/>
    </row>
    <row r="919" spans="4:55">
      <c r="D919" s="284"/>
      <c r="G919" s="284"/>
      <c r="K919" s="284"/>
      <c r="O919" s="284"/>
      <c r="P919" s="284"/>
      <c r="Q919" s="284"/>
      <c r="R919" s="284"/>
      <c r="S919" s="284"/>
      <c r="T919" s="284"/>
      <c r="U919" s="284"/>
      <c r="V919" s="284"/>
      <c r="Y919" s="284"/>
      <c r="AA919" s="284"/>
      <c r="AB919" s="284"/>
      <c r="AD919" s="284"/>
      <c r="AE919" s="284"/>
      <c r="AF919" s="284"/>
      <c r="AH919" s="284"/>
      <c r="AJ919" s="284"/>
      <c r="AK919" s="284"/>
      <c r="AL919" s="284"/>
      <c r="AM919" s="284"/>
      <c r="AP919" s="284"/>
      <c r="AT919" s="284"/>
    </row>
    <row r="920" spans="4:55">
      <c r="D920" s="284"/>
      <c r="F920" s="284"/>
      <c r="I920" s="284"/>
      <c r="O920" s="284"/>
      <c r="Q920" s="284"/>
      <c r="R920" s="284"/>
      <c r="S920" s="284"/>
      <c r="V920" s="212"/>
      <c r="W920" s="284"/>
      <c r="X920" s="284"/>
      <c r="Z920" s="284"/>
      <c r="AA920" s="284"/>
      <c r="AB920" s="284"/>
      <c r="AC920" s="284"/>
      <c r="AD920" s="284"/>
      <c r="AF920" s="284"/>
      <c r="AJ920" s="284"/>
      <c r="AM920" s="284"/>
      <c r="AN920" s="284"/>
      <c r="AO920" s="284"/>
      <c r="AP920" s="284"/>
      <c r="AQ920" s="284"/>
      <c r="AR920" s="284"/>
      <c r="AS920" s="284"/>
      <c r="AT920" s="284"/>
      <c r="AU920" s="284"/>
      <c r="AV920" s="284"/>
      <c r="AW920" s="284"/>
      <c r="AX920" s="284"/>
      <c r="AY920" s="284"/>
      <c r="AZ920" s="284"/>
      <c r="BA920" s="284"/>
      <c r="BB920" s="284"/>
      <c r="BC920" s="284"/>
    </row>
    <row r="921" spans="4:55">
      <c r="F921" s="284"/>
      <c r="M921" s="284"/>
      <c r="O921" s="284"/>
      <c r="P921" s="284"/>
      <c r="T921" s="284"/>
      <c r="U921" s="284"/>
      <c r="W921" s="284"/>
      <c r="X921" s="284"/>
      <c r="Y921" s="284"/>
      <c r="AB921" s="284"/>
      <c r="AC921" s="284"/>
      <c r="AE921" s="284"/>
      <c r="AF921" s="284"/>
      <c r="AG921" s="284"/>
      <c r="AJ921" s="284"/>
      <c r="AK921" s="284"/>
      <c r="AN921" s="284"/>
    </row>
    <row r="922" spans="4:55">
      <c r="E922" s="284"/>
      <c r="I922" s="284"/>
      <c r="J922" s="284"/>
      <c r="K922" s="284"/>
      <c r="L922" s="284"/>
      <c r="M922" s="284"/>
      <c r="O922" s="284"/>
      <c r="P922" s="284"/>
      <c r="Q922" s="284"/>
      <c r="R922" s="284"/>
      <c r="Y922" s="284"/>
      <c r="AC922" s="284"/>
      <c r="AE922" s="284"/>
      <c r="AF922" s="284"/>
      <c r="AJ922" s="284"/>
      <c r="AT922" s="284"/>
      <c r="AU922" s="284"/>
      <c r="AV922" s="284"/>
      <c r="AW922" s="284"/>
      <c r="AX922" s="284"/>
      <c r="AY922" s="284"/>
      <c r="AZ922" s="284"/>
      <c r="BA922" s="284"/>
      <c r="BB922" s="284"/>
      <c r="BC922" s="284"/>
    </row>
    <row r="923" spans="4:55">
      <c r="E923" s="284"/>
      <c r="H923" s="284"/>
      <c r="L923" s="284"/>
      <c r="R923" s="284"/>
      <c r="V923" s="284"/>
      <c r="W923" s="284"/>
      <c r="X923" s="284"/>
      <c r="Z923" s="284"/>
      <c r="AB923" s="284"/>
      <c r="AD923" s="284"/>
      <c r="AF923" s="284"/>
      <c r="AH923" s="284"/>
      <c r="AI923" s="284"/>
      <c r="AJ923" s="284"/>
      <c r="AK923" s="284"/>
      <c r="AL923" s="284"/>
      <c r="AM923" s="284"/>
      <c r="AN923" s="284"/>
      <c r="AO923" s="284"/>
      <c r="AP923" s="284"/>
    </row>
    <row r="924" spans="4:55">
      <c r="K924" s="284"/>
      <c r="Q924" s="284"/>
      <c r="T924" s="284"/>
      <c r="W924" s="284"/>
      <c r="X924" s="284"/>
      <c r="Z924" s="284"/>
      <c r="AB924" s="284"/>
      <c r="AC924" s="284"/>
      <c r="AE924" s="284"/>
      <c r="AJ924" s="284"/>
      <c r="AK924" s="284"/>
      <c r="AM924" s="284"/>
      <c r="AN924" s="284"/>
      <c r="AP924" s="284"/>
      <c r="AR924" s="284"/>
      <c r="AS924" s="284"/>
      <c r="AT924" s="284"/>
      <c r="AU924" s="284"/>
      <c r="AV924" s="284"/>
      <c r="AW924" s="284"/>
      <c r="AX924" s="284"/>
      <c r="AY924" s="284"/>
      <c r="AZ924" s="284"/>
      <c r="BA924" s="284"/>
      <c r="BB924" s="284"/>
      <c r="BC924" s="284"/>
    </row>
    <row r="925" spans="4:55">
      <c r="L925" s="284"/>
      <c r="M925" s="284"/>
      <c r="R925" s="284"/>
      <c r="S925" s="284"/>
      <c r="T925" s="284"/>
      <c r="W925" s="284"/>
      <c r="AA925" s="284"/>
      <c r="AB925" s="284"/>
      <c r="AC925" s="284"/>
      <c r="AD925" s="284"/>
      <c r="AF925" s="284"/>
      <c r="AJ925" s="284"/>
      <c r="AL925" s="284"/>
      <c r="AM925" s="284"/>
      <c r="AN925" s="284"/>
      <c r="AO925" s="284"/>
    </row>
    <row r="926" spans="4:55">
      <c r="E926" s="284"/>
      <c r="H926" s="284"/>
      <c r="J926" s="284"/>
      <c r="M926" s="284"/>
      <c r="O926" s="284"/>
      <c r="R926" s="284"/>
      <c r="U926" s="284"/>
      <c r="V926" s="284"/>
      <c r="W926" s="284"/>
      <c r="X926" s="284"/>
      <c r="Y926" s="284"/>
      <c r="AA926" s="284"/>
      <c r="AB926" s="284"/>
      <c r="AC926" s="284"/>
      <c r="AD926" s="284"/>
      <c r="AG926" s="284"/>
      <c r="AP926" s="284"/>
      <c r="AQ926" s="284"/>
      <c r="AR926" s="284"/>
      <c r="AS926" s="284"/>
      <c r="AT926" s="284"/>
      <c r="AU926" s="284"/>
      <c r="AV926" s="284"/>
      <c r="AW926" s="284"/>
      <c r="AX926" s="284"/>
      <c r="AY926" s="284"/>
      <c r="AZ926" s="284"/>
      <c r="BA926" s="284"/>
      <c r="BB926" s="284"/>
      <c r="BC926" s="284"/>
    </row>
    <row r="927" spans="4:55">
      <c r="G927" s="284"/>
      <c r="J927" s="284"/>
      <c r="Q927" s="284"/>
      <c r="R927" s="284"/>
      <c r="S927" s="284"/>
      <c r="T927" s="284"/>
      <c r="W927" s="284"/>
      <c r="Y927" s="284"/>
      <c r="AE927" s="284"/>
      <c r="AG927" s="284"/>
      <c r="AH927" s="284"/>
      <c r="AI927" s="284"/>
      <c r="AJ927" s="284"/>
      <c r="AL927" s="284"/>
      <c r="AM927" s="284"/>
      <c r="AN927" s="284"/>
      <c r="AO927" s="284"/>
      <c r="AP927" s="284"/>
      <c r="AQ927" s="284"/>
      <c r="AR927" s="284"/>
      <c r="AS927" s="284"/>
      <c r="AT927" s="284"/>
      <c r="AU927" s="284"/>
      <c r="AV927" s="284"/>
      <c r="AW927" s="284"/>
      <c r="AX927" s="284"/>
      <c r="AY927" s="284"/>
      <c r="AZ927" s="284"/>
      <c r="BA927" s="284"/>
      <c r="BB927" s="284"/>
      <c r="BC927" s="284"/>
    </row>
    <row r="928" spans="4:55">
      <c r="F928" s="284"/>
      <c r="H928" s="284"/>
      <c r="J928" s="284"/>
      <c r="M928" s="284"/>
      <c r="N928" s="284"/>
      <c r="P928" s="284"/>
      <c r="T928" s="284"/>
      <c r="U928" s="212"/>
      <c r="V928" s="284"/>
      <c r="W928" s="284"/>
      <c r="Y928" s="284"/>
      <c r="AB928" s="284"/>
      <c r="AD928" s="284"/>
      <c r="AF928" s="284"/>
      <c r="AG928" s="284"/>
      <c r="AH928" s="284"/>
      <c r="AJ928" s="284"/>
      <c r="AM928" s="284"/>
      <c r="AN928" s="284"/>
      <c r="AO928" s="284"/>
      <c r="AP928" s="284"/>
      <c r="AQ928" s="284"/>
      <c r="AR928" s="284"/>
      <c r="AS928" s="284"/>
      <c r="AT928" s="284"/>
      <c r="AU928" s="284"/>
      <c r="AV928" s="284"/>
      <c r="AW928" s="284"/>
      <c r="AX928" s="284"/>
      <c r="AY928" s="284"/>
      <c r="AZ928" s="284"/>
      <c r="BA928" s="284"/>
      <c r="BB928" s="284"/>
      <c r="BC928" s="284"/>
    </row>
    <row r="929" spans="3:55">
      <c r="K929" s="284"/>
      <c r="M929" s="284"/>
      <c r="N929" s="284"/>
      <c r="P929" s="284"/>
      <c r="Q929" s="284"/>
      <c r="R929" s="284"/>
      <c r="V929" s="284"/>
      <c r="Z929" s="284"/>
      <c r="AD929" s="284"/>
      <c r="AE929" s="284"/>
      <c r="AI929" s="284"/>
      <c r="AJ929" s="284"/>
      <c r="AM929" s="284"/>
      <c r="AN929" s="284"/>
      <c r="AO929" s="284"/>
      <c r="AP929" s="284"/>
      <c r="AQ929" s="284"/>
      <c r="AR929" s="284"/>
      <c r="AS929" s="284"/>
      <c r="AT929" s="284"/>
      <c r="AU929" s="284"/>
      <c r="AV929" s="284"/>
      <c r="AW929" s="284"/>
      <c r="AX929" s="284"/>
      <c r="AY929" s="284"/>
      <c r="AZ929" s="284"/>
      <c r="BA929" s="284"/>
      <c r="BB929" s="284"/>
      <c r="BC929" s="284"/>
    </row>
    <row r="930" spans="3:55">
      <c r="D930" s="284"/>
      <c r="O930" s="284"/>
      <c r="R930" s="284"/>
      <c r="T930" s="284"/>
      <c r="V930" s="284"/>
      <c r="W930" s="284"/>
      <c r="X930" s="284"/>
      <c r="Z930" s="284"/>
      <c r="AB930" s="284"/>
      <c r="AC930" s="284"/>
      <c r="AE930" s="284"/>
      <c r="AF930" s="284"/>
      <c r="AI930" s="284"/>
      <c r="AJ930" s="284"/>
      <c r="AK930" s="284"/>
      <c r="AL930" s="284"/>
      <c r="AM930" s="284"/>
      <c r="AP930" s="284"/>
    </row>
    <row r="931" spans="3:55">
      <c r="M931" s="284"/>
      <c r="O931" s="284"/>
      <c r="P931" s="284"/>
      <c r="U931" s="284"/>
      <c r="V931" s="284"/>
      <c r="W931" s="284"/>
      <c r="Y931" s="284"/>
      <c r="Z931" s="284"/>
      <c r="AB931" s="284"/>
      <c r="AE931" s="284"/>
      <c r="AF931" s="284"/>
      <c r="AI931" s="284"/>
      <c r="AM931" s="284"/>
      <c r="AN931" s="284"/>
      <c r="AU931" s="284"/>
      <c r="AV931" s="284"/>
      <c r="AW931" s="284"/>
      <c r="AX931" s="284"/>
      <c r="AY931" s="284"/>
      <c r="AZ931" s="284"/>
      <c r="BA931" s="284"/>
      <c r="BB931" s="284"/>
      <c r="BC931" s="284"/>
    </row>
    <row r="932" spans="3:55">
      <c r="J932" s="284"/>
      <c r="K932" s="284"/>
      <c r="O932" s="284"/>
      <c r="R932" s="282"/>
      <c r="S932" s="284"/>
      <c r="T932" s="284"/>
      <c r="Y932" s="284"/>
      <c r="Z932" s="284"/>
      <c r="AA932" s="284"/>
      <c r="AC932" s="284"/>
      <c r="AD932" s="284"/>
      <c r="AE932" s="284"/>
      <c r="AH932" s="284"/>
      <c r="AL932" s="284"/>
      <c r="AN932" s="284"/>
      <c r="AO932" s="284"/>
    </row>
    <row r="933" spans="3:55">
      <c r="F933" s="284"/>
      <c r="G933" s="284"/>
      <c r="I933" s="284"/>
      <c r="J933" s="284"/>
      <c r="P933" s="284"/>
      <c r="Q933" s="284"/>
      <c r="R933" s="284"/>
      <c r="S933" s="284"/>
      <c r="T933" s="284"/>
      <c r="U933" s="284"/>
      <c r="V933" s="284"/>
      <c r="W933" s="284"/>
      <c r="AB933" s="284"/>
      <c r="AE933" s="284"/>
      <c r="AF933" s="284"/>
      <c r="AI933" s="284"/>
      <c r="AJ933" s="284"/>
      <c r="AL933" s="284"/>
      <c r="AM933" s="284"/>
      <c r="AO933" s="284"/>
      <c r="AR933" s="284"/>
      <c r="AS933" s="284"/>
      <c r="AT933" s="284"/>
      <c r="AU933" s="284"/>
      <c r="AV933" s="284"/>
      <c r="AW933" s="284"/>
      <c r="AX933" s="284"/>
      <c r="AY933" s="284"/>
      <c r="AZ933" s="284"/>
      <c r="BA933" s="284"/>
      <c r="BB933" s="284"/>
      <c r="BC933" s="284"/>
    </row>
    <row r="934" spans="3:55">
      <c r="G934" s="284"/>
      <c r="L934" s="284"/>
      <c r="O934" s="284"/>
      <c r="S934" s="284"/>
      <c r="T934" s="284"/>
      <c r="W934" s="284"/>
      <c r="AC934" s="284"/>
      <c r="AD934" s="284"/>
      <c r="AF934" s="284"/>
      <c r="AG934" s="284"/>
      <c r="AH934" s="284"/>
      <c r="AI934" s="284"/>
      <c r="AJ934" s="284"/>
      <c r="AL934" s="284"/>
    </row>
    <row r="935" spans="3:55">
      <c r="H935" s="284"/>
      <c r="I935" s="284"/>
      <c r="K935" s="284"/>
      <c r="O935" s="284"/>
      <c r="R935" s="284"/>
      <c r="S935" s="284"/>
      <c r="T935" s="284"/>
      <c r="W935" s="284"/>
      <c r="X935" s="284"/>
      <c r="Y935" s="284"/>
      <c r="Z935" s="284"/>
      <c r="AA935" s="284"/>
      <c r="AB935" s="284"/>
      <c r="AD935" s="284"/>
      <c r="AF935" s="284"/>
      <c r="AH935" s="284"/>
      <c r="AI935" s="284"/>
      <c r="AJ935" s="284"/>
      <c r="AL935" s="284"/>
      <c r="AP935" s="284"/>
      <c r="AQ935" s="284"/>
      <c r="AR935" s="284"/>
      <c r="AS935" s="284"/>
      <c r="AT935" s="284"/>
      <c r="AU935" s="284"/>
      <c r="AV935" s="284"/>
      <c r="AW935" s="284"/>
      <c r="AX935" s="284"/>
      <c r="AY935" s="284"/>
      <c r="AZ935" s="284"/>
      <c r="BA935" s="284"/>
      <c r="BB935" s="284"/>
      <c r="BC935" s="284"/>
    </row>
    <row r="936" spans="3:55">
      <c r="G936" s="284"/>
      <c r="J936" s="284"/>
      <c r="L936" s="284"/>
      <c r="N936" s="284"/>
      <c r="R936" s="284"/>
      <c r="S936" s="284"/>
      <c r="T936" s="284"/>
      <c r="U936" s="284"/>
      <c r="V936" s="284"/>
      <c r="X936" s="284"/>
      <c r="Y936" s="212"/>
      <c r="AF936" s="284"/>
      <c r="AG936" s="284"/>
      <c r="AJ936" s="284"/>
      <c r="AK936" s="284"/>
      <c r="AL936" s="284"/>
      <c r="AM936" s="284"/>
      <c r="AN936" s="284"/>
      <c r="AO936" s="284"/>
      <c r="AP936" s="284"/>
      <c r="AQ936" s="284"/>
      <c r="AR936" s="284"/>
      <c r="AS936" s="284"/>
      <c r="AT936" s="284"/>
      <c r="AU936" s="284"/>
      <c r="AV936" s="284"/>
      <c r="AW936" s="284"/>
      <c r="AX936" s="284"/>
      <c r="AY936" s="284"/>
      <c r="AZ936" s="284"/>
      <c r="BA936" s="284"/>
      <c r="BB936" s="284"/>
      <c r="BC936" s="284"/>
    </row>
    <row r="937" spans="3:55">
      <c r="D937" s="284"/>
      <c r="G937" s="284"/>
      <c r="K937" s="284"/>
      <c r="L937" s="284"/>
      <c r="N937" s="284"/>
      <c r="O937" s="284"/>
      <c r="P937" s="284"/>
      <c r="Q937" s="284"/>
      <c r="S937" s="284"/>
      <c r="W937" s="284"/>
      <c r="X937" s="284"/>
      <c r="Y937" s="284"/>
      <c r="Z937" s="284"/>
      <c r="AD937" s="284"/>
      <c r="AE937" s="284"/>
      <c r="AH937" s="284"/>
      <c r="AI937" s="284"/>
      <c r="AL937" s="284"/>
      <c r="AM937" s="284"/>
      <c r="AN937" s="284"/>
      <c r="AQ937" s="284"/>
      <c r="AU937" s="284"/>
      <c r="AV937" s="284"/>
      <c r="AW937" s="284"/>
      <c r="AX937" s="284"/>
      <c r="AY937" s="284"/>
      <c r="AZ937" s="284"/>
      <c r="BA937" s="284"/>
      <c r="BB937" s="284"/>
      <c r="BC937" s="284"/>
    </row>
    <row r="938" spans="3:55">
      <c r="E938" s="284"/>
      <c r="F938" s="284"/>
      <c r="I938" s="284"/>
      <c r="J938" s="284"/>
      <c r="L938" s="284"/>
      <c r="M938" s="284"/>
      <c r="O938" s="284"/>
      <c r="P938" s="284"/>
      <c r="S938" s="284"/>
      <c r="T938" s="284"/>
      <c r="U938" s="284"/>
      <c r="V938" s="284"/>
      <c r="W938" s="284"/>
      <c r="X938" s="284"/>
      <c r="Y938" s="284"/>
      <c r="Z938" s="284"/>
      <c r="AB938" s="284"/>
      <c r="AC938" s="284"/>
      <c r="AD938" s="284"/>
      <c r="AE938" s="284"/>
      <c r="AF938" s="284"/>
      <c r="AI938" s="284"/>
      <c r="AJ938" s="284"/>
      <c r="AK938" s="284"/>
      <c r="AP938" s="284"/>
      <c r="AQ938" s="284"/>
      <c r="AU938" s="284"/>
      <c r="AV938" s="284"/>
      <c r="AW938" s="284"/>
      <c r="AX938" s="284"/>
      <c r="AY938" s="284"/>
      <c r="AZ938" s="284"/>
      <c r="BA938" s="284"/>
      <c r="BB938" s="284"/>
      <c r="BC938" s="284"/>
    </row>
    <row r="939" spans="3:55">
      <c r="C939" s="284"/>
      <c r="F939" s="284"/>
      <c r="G939" s="284"/>
      <c r="L939" s="284"/>
      <c r="O939" s="284"/>
      <c r="Q939" s="284"/>
      <c r="R939" s="284"/>
      <c r="W939" s="284"/>
      <c r="Z939" s="284"/>
      <c r="AB939" s="284"/>
      <c r="AD939" s="284"/>
      <c r="AF939" s="284"/>
      <c r="AJ939" s="284"/>
      <c r="AT939" s="284"/>
    </row>
    <row r="940" spans="3:55">
      <c r="D940" s="284"/>
      <c r="F940" s="284"/>
      <c r="J940" s="284"/>
      <c r="L940" s="284"/>
      <c r="N940" s="284"/>
      <c r="O940" s="284"/>
      <c r="Q940" s="284"/>
      <c r="S940" s="284"/>
      <c r="T940" s="284"/>
      <c r="Y940" s="284"/>
      <c r="Z940" s="284"/>
      <c r="AB940" s="284"/>
      <c r="AD940" s="284"/>
      <c r="AE940" s="284"/>
      <c r="AG940" s="284"/>
      <c r="AH940" s="284"/>
      <c r="AI940" s="284"/>
      <c r="AK940" s="284"/>
      <c r="AL940" s="284"/>
      <c r="AM940" s="284"/>
      <c r="AP940" s="284"/>
      <c r="AU940" s="284"/>
      <c r="AV940" s="284"/>
      <c r="AW940" s="284"/>
      <c r="AX940" s="284"/>
      <c r="AY940" s="284"/>
      <c r="AZ940" s="284"/>
      <c r="BA940" s="284"/>
      <c r="BB940" s="284"/>
      <c r="BC940" s="284"/>
    </row>
    <row r="941" spans="3:55">
      <c r="G941" s="284"/>
      <c r="N941" s="284"/>
      <c r="Q941" s="284"/>
      <c r="R941" s="284"/>
      <c r="V941" s="284"/>
      <c r="W941" s="284"/>
      <c r="Z941" s="284"/>
      <c r="AE941" s="284"/>
      <c r="AF941" s="284"/>
      <c r="AG941" s="284"/>
      <c r="AH941" s="284"/>
      <c r="AI941" s="284"/>
      <c r="AJ941" s="284"/>
      <c r="AK941" s="284"/>
      <c r="AL941" s="284"/>
      <c r="AM941" s="284"/>
      <c r="AN941" s="284"/>
      <c r="AO941" s="284"/>
      <c r="AP941" s="284"/>
      <c r="AQ941" s="284"/>
      <c r="AR941" s="284"/>
      <c r="AS941" s="284"/>
      <c r="AT941" s="284"/>
      <c r="AU941" s="284"/>
      <c r="AV941" s="284"/>
      <c r="AW941" s="284"/>
      <c r="AX941" s="284"/>
      <c r="AY941" s="284"/>
      <c r="AZ941" s="284"/>
      <c r="BA941" s="284"/>
      <c r="BB941" s="284"/>
      <c r="BC941" s="284"/>
    </row>
    <row r="942" spans="3:55">
      <c r="G942" s="284"/>
      <c r="J942" s="284"/>
      <c r="N942" s="284"/>
      <c r="Q942" s="284"/>
      <c r="V942" s="284"/>
      <c r="X942" s="284"/>
      <c r="Y942" s="284"/>
      <c r="Z942" s="284"/>
      <c r="AA942" s="284"/>
      <c r="AB942" s="284"/>
      <c r="AC942" s="284"/>
      <c r="AG942" s="284"/>
      <c r="AI942" s="284"/>
      <c r="AJ942" s="284"/>
      <c r="AK942" s="284"/>
      <c r="AL942" s="284"/>
      <c r="AM942" s="284"/>
      <c r="AN942" s="284"/>
      <c r="AO942" s="284"/>
      <c r="AP942" s="284"/>
      <c r="AQ942" s="284"/>
      <c r="AR942" s="284"/>
      <c r="AS942" s="284"/>
      <c r="AT942" s="284"/>
      <c r="AU942" s="284"/>
      <c r="AV942" s="284"/>
      <c r="AW942" s="284"/>
      <c r="AX942" s="284"/>
      <c r="AY942" s="284"/>
      <c r="AZ942" s="284"/>
      <c r="BA942" s="284"/>
      <c r="BB942" s="284"/>
      <c r="BC942" s="284"/>
    </row>
    <row r="943" spans="3:55">
      <c r="D943" s="284"/>
      <c r="F943" s="284"/>
      <c r="H943" s="284"/>
      <c r="I943" s="284"/>
      <c r="L943" s="284"/>
      <c r="N943" s="284"/>
      <c r="P943" s="284"/>
      <c r="R943" s="284"/>
      <c r="T943" s="284"/>
      <c r="U943" s="284"/>
      <c r="W943" s="284"/>
      <c r="Y943" s="284"/>
      <c r="AA943" s="284"/>
      <c r="AB943" s="284"/>
      <c r="AC943" s="284"/>
      <c r="AD943" s="284"/>
      <c r="AE943" s="284"/>
      <c r="AF943" s="284"/>
      <c r="AG943" s="284"/>
      <c r="AI943" s="284"/>
      <c r="AJ943" s="284"/>
      <c r="AK943" s="284"/>
      <c r="AM943" s="284"/>
      <c r="AN943" s="284"/>
      <c r="AO943" s="284"/>
      <c r="AP943" s="284"/>
      <c r="AQ943" s="284"/>
      <c r="AR943" s="284"/>
      <c r="AS943" s="284"/>
      <c r="AT943" s="284"/>
      <c r="AU943" s="284"/>
      <c r="AV943" s="284"/>
      <c r="AW943" s="284"/>
      <c r="AX943" s="284"/>
      <c r="AY943" s="284"/>
      <c r="AZ943" s="284"/>
      <c r="BA943" s="284"/>
      <c r="BB943" s="284"/>
      <c r="BC943" s="284"/>
    </row>
    <row r="944" spans="3:55">
      <c r="C944" s="284"/>
      <c r="D944" s="284"/>
      <c r="I944" s="284"/>
      <c r="O944" s="284"/>
      <c r="Q944" s="284"/>
      <c r="S944" s="284"/>
      <c r="Z944" s="284"/>
      <c r="AB944" s="284"/>
      <c r="AC944" s="284"/>
      <c r="AD944" s="284"/>
      <c r="AG944" s="284"/>
      <c r="AH944" s="284"/>
      <c r="AN944" s="284"/>
      <c r="AU944" s="284"/>
      <c r="AV944" s="284"/>
      <c r="AW944" s="284"/>
      <c r="AX944" s="284"/>
      <c r="AY944" s="284"/>
      <c r="AZ944" s="284"/>
      <c r="BA944" s="284"/>
      <c r="BB944" s="284"/>
      <c r="BC944" s="284"/>
    </row>
    <row r="945" spans="2:55">
      <c r="D945" s="284"/>
      <c r="G945" s="284"/>
      <c r="J945" s="284"/>
      <c r="N945" s="284"/>
      <c r="Q945" s="284"/>
      <c r="R945" s="284"/>
      <c r="V945" s="284"/>
      <c r="X945" s="284"/>
      <c r="Z945" s="284"/>
      <c r="AA945" s="284"/>
      <c r="AC945" s="284"/>
      <c r="AD945" s="284"/>
      <c r="AE945" s="284"/>
      <c r="AG945" s="284"/>
      <c r="AK945" s="284"/>
      <c r="AL945" s="284"/>
      <c r="AN945" s="284"/>
      <c r="AP945" s="284"/>
      <c r="AQ945" s="284"/>
      <c r="AR945" s="284"/>
      <c r="AS945" s="284"/>
      <c r="AT945" s="284"/>
      <c r="AU945" s="284"/>
      <c r="AV945" s="284"/>
      <c r="AW945" s="284"/>
      <c r="AX945" s="284"/>
      <c r="AY945" s="284"/>
      <c r="AZ945" s="284"/>
      <c r="BA945" s="284"/>
      <c r="BB945" s="284"/>
      <c r="BC945" s="284"/>
    </row>
    <row r="946" spans="2:55">
      <c r="F946" s="284"/>
      <c r="K946" s="284"/>
      <c r="P946" s="284"/>
      <c r="R946" s="284"/>
      <c r="V946" s="284"/>
      <c r="Y946" s="284"/>
      <c r="AE946" s="284"/>
      <c r="AF946" s="284"/>
      <c r="AG946" s="284"/>
      <c r="AI946" s="284"/>
      <c r="AL946" s="284"/>
      <c r="AM946" s="284"/>
      <c r="AO946" s="284"/>
      <c r="AQ946" s="284"/>
    </row>
    <row r="947" spans="2:55">
      <c r="I947" s="284"/>
      <c r="L947" s="282"/>
      <c r="M947" s="284"/>
      <c r="O947" s="284"/>
      <c r="P947" s="284"/>
      <c r="Q947" s="284"/>
      <c r="S947" s="284"/>
      <c r="V947" s="284"/>
      <c r="X947" s="284"/>
      <c r="Y947" s="284"/>
      <c r="Z947" s="284"/>
      <c r="AB947" s="284"/>
      <c r="AC947" s="284"/>
      <c r="AD947" s="284"/>
      <c r="AE947" s="284"/>
      <c r="AH947" s="284"/>
      <c r="AI947" s="284"/>
      <c r="AJ947" s="284"/>
      <c r="AK947" s="284"/>
      <c r="AM947" s="284"/>
      <c r="AN947" s="284"/>
      <c r="AR947" s="284"/>
      <c r="AS947" s="284"/>
      <c r="AT947" s="284"/>
      <c r="AU947" s="284"/>
      <c r="AV947" s="284"/>
      <c r="AW947" s="284"/>
      <c r="AX947" s="284"/>
      <c r="AY947" s="284"/>
      <c r="AZ947" s="284"/>
      <c r="BA947" s="284"/>
      <c r="BB947" s="284"/>
      <c r="BC947" s="284"/>
    </row>
    <row r="948" spans="2:55">
      <c r="O948" s="284"/>
      <c r="T948" s="284"/>
      <c r="W948" s="284"/>
      <c r="X948" s="284"/>
      <c r="Z948" s="284"/>
      <c r="AB948" s="284"/>
      <c r="AD948" s="284"/>
      <c r="AF948" s="284"/>
      <c r="AH948" s="284"/>
      <c r="AI948" s="284"/>
      <c r="AJ948" s="284"/>
      <c r="AK948" s="284"/>
      <c r="AL948" s="284"/>
      <c r="AO948" s="284"/>
      <c r="AT948" s="284"/>
    </row>
    <row r="949" spans="2:55">
      <c r="I949" s="284"/>
      <c r="N949" s="284"/>
      <c r="P949" s="284"/>
      <c r="Q949" s="284"/>
      <c r="S949" s="284"/>
      <c r="V949" s="284"/>
      <c r="Z949" s="284"/>
      <c r="AA949" s="284"/>
      <c r="AB949" s="284"/>
      <c r="AD949" s="284"/>
      <c r="AF949" s="284"/>
      <c r="AG949" s="284"/>
      <c r="AH949" s="284"/>
      <c r="AI949" s="284"/>
      <c r="AJ949" s="284"/>
      <c r="AK949" s="284"/>
      <c r="AM949" s="284"/>
      <c r="AN949" s="284"/>
      <c r="AO949" s="284"/>
      <c r="AP949" s="284"/>
      <c r="AU949" s="284"/>
      <c r="AV949" s="284"/>
      <c r="AW949" s="284"/>
      <c r="AX949" s="284"/>
      <c r="AY949" s="284"/>
      <c r="AZ949" s="284"/>
      <c r="BA949" s="284"/>
      <c r="BB949" s="284"/>
      <c r="BC949" s="284"/>
    </row>
    <row r="950" spans="2:55">
      <c r="G950" s="284"/>
      <c r="H950" s="284"/>
      <c r="J950" s="284"/>
      <c r="L950" s="284"/>
      <c r="M950" s="284"/>
      <c r="O950" s="212"/>
      <c r="P950" s="284"/>
      <c r="R950" s="284"/>
      <c r="S950" s="284"/>
      <c r="U950" s="284"/>
      <c r="X950" s="284"/>
      <c r="Z950" s="284"/>
      <c r="AA950" s="284"/>
      <c r="AB950" s="284"/>
      <c r="AE950" s="284"/>
      <c r="AF950" s="284"/>
      <c r="AG950" s="284"/>
      <c r="AJ950" s="284"/>
      <c r="AK950" s="284"/>
      <c r="AL950" s="284"/>
      <c r="AM950" s="284"/>
      <c r="AN950" s="284"/>
      <c r="AO950" s="284"/>
      <c r="AP950" s="284"/>
      <c r="AQ950" s="284"/>
      <c r="AR950" s="284"/>
      <c r="AS950" s="284"/>
      <c r="AT950" s="284"/>
      <c r="AU950" s="284"/>
      <c r="AV950" s="284"/>
      <c r="AW950" s="284"/>
      <c r="AX950" s="284"/>
      <c r="AY950" s="284"/>
      <c r="AZ950" s="284"/>
      <c r="BA950" s="284"/>
      <c r="BB950" s="284"/>
      <c r="BC950" s="284"/>
    </row>
    <row r="951" spans="2:55">
      <c r="F951" s="284"/>
      <c r="P951" s="284"/>
      <c r="T951" s="284"/>
      <c r="V951" s="284"/>
      <c r="X951" s="284"/>
      <c r="Y951" s="284"/>
      <c r="Z951" s="284"/>
      <c r="AC951" s="284"/>
      <c r="AD951" s="284"/>
      <c r="AE951" s="284"/>
      <c r="AF951" s="284"/>
      <c r="AG951" s="284"/>
      <c r="AH951" s="284"/>
      <c r="AI951" s="284"/>
      <c r="AJ951" s="284"/>
      <c r="AK951" s="284"/>
      <c r="AN951" s="284"/>
      <c r="AO951" s="284"/>
      <c r="AR951" s="284"/>
      <c r="AS951" s="284"/>
      <c r="AT951" s="284"/>
      <c r="AU951" s="284"/>
      <c r="AV951" s="284"/>
      <c r="AW951" s="284"/>
      <c r="AX951" s="284"/>
      <c r="AY951" s="284"/>
      <c r="AZ951" s="284"/>
      <c r="BA951" s="284"/>
      <c r="BB951" s="284"/>
      <c r="BC951" s="284"/>
    </row>
    <row r="952" spans="2:55">
      <c r="C952" s="284"/>
      <c r="M952" s="284"/>
      <c r="O952" s="284"/>
      <c r="R952" s="284"/>
      <c r="S952" s="284"/>
      <c r="V952" s="284"/>
      <c r="W952" s="284"/>
      <c r="X952" s="284"/>
      <c r="Y952" s="284"/>
      <c r="AB952" s="284"/>
      <c r="AC952" s="284"/>
      <c r="AD952" s="284"/>
      <c r="AG952" s="284"/>
      <c r="AJ952" s="284"/>
      <c r="AL952" s="284"/>
    </row>
    <row r="953" spans="2:55">
      <c r="H953" s="284"/>
      <c r="J953" s="284"/>
      <c r="K953" s="284"/>
      <c r="R953" s="284"/>
      <c r="S953" s="284"/>
      <c r="T953" s="282"/>
      <c r="U953" s="284"/>
      <c r="V953" s="284"/>
      <c r="W953" s="284"/>
      <c r="X953" s="284"/>
      <c r="Z953" s="284"/>
      <c r="AB953" s="284"/>
      <c r="AC953" s="284"/>
      <c r="AE953" s="284"/>
      <c r="AG953" s="284"/>
      <c r="AH953" s="284"/>
      <c r="AJ953" s="284"/>
      <c r="AP953" s="284"/>
      <c r="AU953" s="284"/>
      <c r="AV953" s="284"/>
      <c r="AW953" s="284"/>
      <c r="AX953" s="284"/>
      <c r="AY953" s="284"/>
      <c r="AZ953" s="284"/>
      <c r="BA953" s="284"/>
      <c r="BB953" s="284"/>
      <c r="BC953" s="284"/>
    </row>
    <row r="954" spans="2:55">
      <c r="C954" s="284"/>
      <c r="G954" s="212"/>
      <c r="H954" s="284"/>
      <c r="P954" s="284"/>
      <c r="Q954" s="284"/>
      <c r="S954" s="284"/>
      <c r="T954" s="284"/>
      <c r="U954" s="284"/>
      <c r="V954" s="284"/>
      <c r="W954" s="284"/>
      <c r="Z954" s="284"/>
      <c r="AA954" s="284"/>
      <c r="AD954" s="284"/>
      <c r="AF954" s="284"/>
      <c r="AI954" s="284"/>
      <c r="AK954" s="284"/>
    </row>
    <row r="955" spans="2:55">
      <c r="F955" s="284"/>
      <c r="H955" s="284"/>
      <c r="I955" s="284"/>
      <c r="Q955" s="284"/>
      <c r="R955" s="284"/>
      <c r="S955" s="284"/>
      <c r="T955" s="284"/>
      <c r="V955" s="284"/>
      <c r="X955" s="284"/>
      <c r="Y955" s="284"/>
      <c r="AA955" s="284"/>
      <c r="AD955" s="284"/>
      <c r="AE955" s="284"/>
      <c r="AF955" s="284"/>
      <c r="AG955" s="284"/>
      <c r="AI955" s="284"/>
      <c r="AJ955" s="284"/>
      <c r="AK955" s="284"/>
      <c r="AL955" s="284"/>
      <c r="AM955" s="284"/>
      <c r="AN955" s="284"/>
      <c r="AO955" s="284"/>
      <c r="AP955" s="284"/>
      <c r="AQ955" s="284"/>
      <c r="AR955" s="284"/>
      <c r="AS955" s="284"/>
      <c r="AT955" s="284"/>
      <c r="AU955" s="284"/>
      <c r="AV955" s="284"/>
      <c r="AW955" s="284"/>
      <c r="AX955" s="284"/>
      <c r="AY955" s="284"/>
      <c r="AZ955" s="284"/>
      <c r="BA955" s="284"/>
      <c r="BB955" s="284"/>
      <c r="BC955" s="284"/>
    </row>
    <row r="956" spans="2:55">
      <c r="E956" s="284"/>
      <c r="F956" s="284"/>
      <c r="G956" s="284"/>
      <c r="L956" s="284"/>
      <c r="P956" s="284"/>
      <c r="Q956" s="284"/>
      <c r="R956" s="284"/>
      <c r="S956" s="284"/>
      <c r="T956" s="284"/>
      <c r="V956" s="284"/>
      <c r="W956" s="284"/>
      <c r="AA956" s="284"/>
      <c r="AC956" s="284"/>
      <c r="AG956" s="284"/>
      <c r="AI956" s="284"/>
      <c r="AJ956" s="284"/>
      <c r="AL956" s="284"/>
      <c r="AM956" s="284"/>
      <c r="AO956" s="284"/>
      <c r="AQ956" s="284"/>
      <c r="AR956" s="284"/>
      <c r="AS956" s="284"/>
      <c r="AT956" s="284"/>
      <c r="AU956" s="284"/>
      <c r="AV956" s="284"/>
      <c r="AW956" s="284"/>
      <c r="AX956" s="284"/>
      <c r="AY956" s="284"/>
      <c r="AZ956" s="284"/>
      <c r="BA956" s="284"/>
      <c r="BB956" s="284"/>
      <c r="BC956" s="284"/>
    </row>
    <row r="957" spans="2:55">
      <c r="G957" s="212"/>
      <c r="H957" s="284"/>
      <c r="T957" s="284"/>
      <c r="X957" s="284"/>
      <c r="Y957" s="284"/>
      <c r="AA957" s="284"/>
      <c r="AB957" s="284"/>
      <c r="AD957" s="284"/>
      <c r="AE957" s="284"/>
      <c r="AF957" s="284"/>
      <c r="AG957" s="284"/>
      <c r="AH957" s="284"/>
      <c r="AI957" s="284"/>
      <c r="AM957" s="284"/>
      <c r="AN957" s="284"/>
      <c r="AO957" s="284"/>
      <c r="AP957" s="284"/>
      <c r="AQ957" s="284"/>
      <c r="AR957" s="284"/>
      <c r="AS957" s="284"/>
      <c r="AT957" s="284"/>
      <c r="AU957" s="284"/>
      <c r="AV957" s="284"/>
      <c r="AW957" s="284"/>
      <c r="AX957" s="284"/>
      <c r="AY957" s="284"/>
      <c r="AZ957" s="284"/>
      <c r="BA957" s="284"/>
      <c r="BB957" s="284"/>
      <c r="BC957" s="284"/>
    </row>
    <row r="958" spans="2:55">
      <c r="B958" s="284"/>
      <c r="C958" s="284"/>
      <c r="F958" s="284"/>
      <c r="H958" s="284"/>
      <c r="M958" s="284"/>
      <c r="O958" s="284"/>
      <c r="T958" s="284"/>
      <c r="V958" s="284"/>
      <c r="W958" s="284"/>
      <c r="X958" s="284"/>
      <c r="Z958" s="284"/>
      <c r="AB958" s="284"/>
      <c r="AC958" s="284"/>
      <c r="AF958" s="284"/>
      <c r="AH958" s="284"/>
      <c r="AI958" s="284"/>
      <c r="AJ958" s="284"/>
      <c r="AK958" s="284"/>
      <c r="AL958" s="284"/>
      <c r="AM958" s="284"/>
      <c r="AT958" s="284"/>
    </row>
    <row r="959" spans="2:55">
      <c r="B959" s="284"/>
      <c r="H959" s="284"/>
      <c r="J959" s="284"/>
      <c r="N959" s="284"/>
      <c r="O959" s="284"/>
      <c r="P959" s="284"/>
      <c r="R959" s="284"/>
      <c r="S959" s="284"/>
      <c r="T959" s="284"/>
      <c r="W959" s="284"/>
      <c r="X959" s="284"/>
      <c r="AA959" s="284"/>
      <c r="AB959" s="284"/>
      <c r="AC959" s="284"/>
      <c r="AI959" s="284"/>
      <c r="AJ959" s="284"/>
      <c r="AL959" s="284"/>
      <c r="AM959" s="284"/>
      <c r="AN959" s="284"/>
      <c r="AR959" s="284"/>
      <c r="AS959" s="284"/>
      <c r="AT959" s="284"/>
      <c r="AU959" s="284"/>
      <c r="AV959" s="284"/>
      <c r="AW959" s="284"/>
      <c r="AX959" s="284"/>
      <c r="AY959" s="284"/>
      <c r="AZ959" s="284"/>
      <c r="BA959" s="284"/>
      <c r="BB959" s="284"/>
      <c r="BC959" s="284"/>
    </row>
    <row r="960" spans="2:55">
      <c r="H960" s="284"/>
      <c r="I960" s="284"/>
      <c r="O960" s="284"/>
      <c r="R960" s="284"/>
      <c r="S960" s="284"/>
      <c r="AB960" s="284"/>
      <c r="AC960" s="284"/>
      <c r="AF960" s="284"/>
      <c r="AH960" s="284"/>
      <c r="AI960" s="284"/>
      <c r="AJ960" s="284"/>
      <c r="AK960" s="284"/>
      <c r="AL960" s="284"/>
      <c r="AO960" s="284"/>
      <c r="AP960" s="284"/>
      <c r="AQ960" s="284"/>
      <c r="AR960" s="284"/>
      <c r="AS960" s="284"/>
      <c r="AT960" s="284"/>
      <c r="AU960" s="284"/>
      <c r="AV960" s="284"/>
      <c r="AW960" s="284"/>
      <c r="AX960" s="284"/>
      <c r="AY960" s="284"/>
      <c r="AZ960" s="284"/>
      <c r="BA960" s="284"/>
      <c r="BB960" s="284"/>
      <c r="BC960" s="284"/>
    </row>
    <row r="961" spans="1:55">
      <c r="D961" s="284"/>
      <c r="E961" s="284"/>
      <c r="H961" s="284"/>
      <c r="K961" s="284"/>
      <c r="L961" s="284"/>
      <c r="M961" s="284"/>
      <c r="N961" s="284"/>
      <c r="O961" s="284"/>
      <c r="P961" s="284"/>
      <c r="Q961" s="284"/>
      <c r="V961" s="284"/>
      <c r="X961" s="284"/>
      <c r="Y961" s="284"/>
      <c r="Z961" s="284"/>
      <c r="AA961" s="284"/>
      <c r="AC961" s="284"/>
      <c r="AD961" s="284"/>
      <c r="AF961" s="284"/>
      <c r="AI961" s="284"/>
      <c r="AJ961" s="284"/>
      <c r="AK961" s="284"/>
      <c r="AL961" s="284"/>
      <c r="AM961" s="284"/>
    </row>
    <row r="962" spans="1:55">
      <c r="E962" s="284"/>
      <c r="G962" s="284"/>
      <c r="H962" s="284"/>
      <c r="K962" s="284"/>
      <c r="M962" s="284"/>
      <c r="O962" s="284"/>
      <c r="Q962" s="284"/>
      <c r="S962" s="284"/>
      <c r="T962" s="284"/>
      <c r="U962" s="284"/>
      <c r="W962" s="284"/>
      <c r="X962" s="284"/>
      <c r="Y962" s="284"/>
      <c r="Z962" s="284"/>
      <c r="AA962" s="284"/>
      <c r="AB962" s="284"/>
      <c r="AC962" s="284"/>
      <c r="AD962" s="284"/>
      <c r="AF962" s="284"/>
      <c r="AG962" s="284"/>
      <c r="AM962" s="284"/>
      <c r="AN962" s="284"/>
      <c r="AO962" s="284"/>
    </row>
    <row r="963" spans="1:55">
      <c r="A963" s="212"/>
      <c r="H963" s="284"/>
      <c r="J963" s="284"/>
      <c r="M963" s="284"/>
      <c r="N963" s="284"/>
      <c r="O963" s="284"/>
      <c r="R963" s="284"/>
      <c r="S963" s="284"/>
      <c r="T963" s="284"/>
      <c r="U963" s="284"/>
      <c r="W963" s="284"/>
      <c r="X963" s="284"/>
      <c r="AA963" s="284"/>
      <c r="AC963" s="284"/>
      <c r="AD963" s="284"/>
      <c r="AJ963" s="284"/>
      <c r="AK963" s="284"/>
      <c r="AM963" s="284"/>
      <c r="AN963" s="284"/>
      <c r="AO963" s="284"/>
      <c r="AP963" s="284"/>
      <c r="AQ963" s="284"/>
      <c r="AR963" s="284"/>
      <c r="AS963" s="284"/>
      <c r="AT963" s="284"/>
      <c r="AU963" s="284"/>
      <c r="AV963" s="284"/>
      <c r="AW963" s="284"/>
      <c r="AX963" s="284"/>
      <c r="AY963" s="284"/>
      <c r="AZ963" s="284"/>
      <c r="BA963" s="284"/>
      <c r="BB963" s="284"/>
      <c r="BC963" s="284"/>
    </row>
    <row r="964" spans="1:55">
      <c r="F964" s="284"/>
      <c r="O964" s="284"/>
      <c r="Q964" s="284"/>
      <c r="V964" s="284"/>
      <c r="X964" s="284"/>
      <c r="AA964" s="284"/>
      <c r="AB964" s="284"/>
      <c r="AC964" s="284"/>
      <c r="AE964" s="284"/>
      <c r="AH964" s="284"/>
      <c r="AI964" s="284"/>
      <c r="AL964" s="284"/>
      <c r="AM964" s="284"/>
      <c r="AT964" s="284"/>
      <c r="AU964" s="284"/>
      <c r="AV964" s="284"/>
      <c r="AW964" s="284"/>
      <c r="AX964" s="284"/>
      <c r="AY964" s="284"/>
      <c r="AZ964" s="284"/>
      <c r="BA964" s="284"/>
      <c r="BB964" s="284"/>
      <c r="BC964" s="284"/>
    </row>
    <row r="965" spans="1:55">
      <c r="F965" s="284"/>
      <c r="M965" s="284"/>
      <c r="O965" s="284"/>
      <c r="P965" s="284"/>
      <c r="R965" s="284"/>
      <c r="T965" s="284"/>
      <c r="W965" s="284"/>
      <c r="Y965" s="284"/>
      <c r="Z965" s="284"/>
      <c r="AC965" s="284"/>
      <c r="AD965" s="284"/>
      <c r="AE965" s="284"/>
      <c r="AH965" s="284"/>
      <c r="AJ965" s="284"/>
      <c r="AK965" s="284"/>
      <c r="AM965" s="284"/>
      <c r="AQ965" s="284"/>
      <c r="AR965" s="284"/>
      <c r="AS965" s="284"/>
      <c r="AT965" s="284"/>
      <c r="AU965" s="284"/>
      <c r="AV965" s="284"/>
      <c r="AW965" s="284"/>
      <c r="AX965" s="284"/>
      <c r="AY965" s="284"/>
      <c r="AZ965" s="284"/>
      <c r="BA965" s="284"/>
      <c r="BB965" s="284"/>
      <c r="BC965" s="284"/>
    </row>
    <row r="966" spans="1:55">
      <c r="I966" s="284"/>
      <c r="K966" s="284"/>
      <c r="P966" s="284"/>
      <c r="Q966" s="284"/>
      <c r="S966" s="284"/>
      <c r="T966" s="284"/>
      <c r="U966" s="284"/>
      <c r="Z966" s="284"/>
      <c r="AE966" s="284"/>
      <c r="AI966" s="284"/>
      <c r="AL966" s="284"/>
      <c r="AM966" s="284"/>
      <c r="AN966" s="284"/>
    </row>
    <row r="967" spans="1:55">
      <c r="R967" s="284"/>
      <c r="S967" s="284"/>
      <c r="T967" s="284"/>
      <c r="V967" s="284"/>
      <c r="W967" s="284"/>
      <c r="X967" s="284"/>
      <c r="Y967" s="284"/>
      <c r="Z967" s="284"/>
      <c r="AB967" s="284"/>
      <c r="AC967" s="284"/>
      <c r="AD967" s="284"/>
      <c r="AE967" s="284"/>
      <c r="AF967" s="284"/>
      <c r="AG967" s="284"/>
      <c r="AK967" s="284"/>
    </row>
    <row r="968" spans="1:55">
      <c r="M968" s="284"/>
      <c r="P968" s="284"/>
      <c r="Q968" s="284"/>
      <c r="R968" s="284"/>
      <c r="T968" s="284"/>
      <c r="W968" s="284"/>
      <c r="Y968" s="284"/>
      <c r="AA968" s="284"/>
      <c r="AB968" s="284"/>
      <c r="AC968" s="284"/>
      <c r="AE968" s="284"/>
      <c r="AH968" s="284"/>
      <c r="AK968" s="284"/>
      <c r="AR968" s="284"/>
      <c r="AS968" s="284"/>
      <c r="AT968" s="284"/>
      <c r="AU968" s="284"/>
      <c r="AV968" s="284"/>
      <c r="AW968" s="284"/>
      <c r="AX968" s="284"/>
      <c r="AY968" s="284"/>
      <c r="AZ968" s="284"/>
      <c r="BA968" s="284"/>
      <c r="BB968" s="284"/>
      <c r="BC968" s="284"/>
    </row>
    <row r="969" spans="1:55">
      <c r="G969" s="284"/>
      <c r="H969" s="284"/>
      <c r="K969" s="284"/>
      <c r="L969" s="284"/>
      <c r="O969" s="284"/>
      <c r="P969" s="284"/>
      <c r="R969" s="284"/>
      <c r="V969" s="284"/>
      <c r="Z969" s="284"/>
      <c r="AB969" s="284"/>
      <c r="AC969" s="284"/>
      <c r="AE969" s="284"/>
      <c r="AF969" s="284"/>
      <c r="AG969" s="284"/>
      <c r="AJ969" s="284"/>
      <c r="AM969" s="284"/>
      <c r="AN969" s="284"/>
      <c r="AO969" s="284"/>
      <c r="AP969" s="284"/>
      <c r="AQ969" s="284"/>
      <c r="AR969" s="284"/>
      <c r="AS969" s="284"/>
      <c r="AT969" s="284"/>
      <c r="AU969" s="284"/>
      <c r="AV969" s="284"/>
      <c r="AW969" s="284"/>
      <c r="AX969" s="284"/>
      <c r="AY969" s="284"/>
      <c r="AZ969" s="284"/>
      <c r="BA969" s="284"/>
      <c r="BB969" s="284"/>
      <c r="BC969" s="284"/>
    </row>
    <row r="970" spans="1:55">
      <c r="K970" s="284"/>
      <c r="L970" s="284"/>
      <c r="M970" s="284"/>
      <c r="N970" s="284"/>
      <c r="O970" s="284"/>
      <c r="S970" s="284"/>
      <c r="V970" s="284"/>
      <c r="Z970" s="284"/>
      <c r="AA970" s="284"/>
      <c r="AC970" s="284"/>
      <c r="AD970" s="284"/>
      <c r="AG970" s="284"/>
      <c r="AK970" s="284"/>
      <c r="AM970" s="284"/>
      <c r="AN970" s="284"/>
      <c r="AO970" s="284"/>
      <c r="AP970" s="284"/>
      <c r="AQ970" s="284"/>
      <c r="AR970" s="284"/>
      <c r="AS970" s="284"/>
      <c r="AT970" s="284"/>
      <c r="AU970" s="284"/>
      <c r="AV970" s="284"/>
      <c r="AW970" s="284"/>
      <c r="AX970" s="284"/>
      <c r="AY970" s="284"/>
      <c r="AZ970" s="284"/>
      <c r="BA970" s="284"/>
      <c r="BB970" s="284"/>
      <c r="BC970" s="284"/>
    </row>
    <row r="971" spans="1:55">
      <c r="G971" s="212"/>
      <c r="H971" s="284"/>
      <c r="I971" s="284"/>
      <c r="J971" s="284"/>
      <c r="M971" s="284"/>
      <c r="Q971" s="284"/>
      <c r="R971" s="284"/>
      <c r="S971" s="284"/>
      <c r="T971" s="284"/>
      <c r="X971" s="284"/>
      <c r="Y971" s="284"/>
      <c r="AA971" s="284"/>
      <c r="AB971" s="284"/>
      <c r="AC971" s="284"/>
      <c r="AD971" s="284"/>
      <c r="AE971" s="212"/>
      <c r="AH971" s="284"/>
      <c r="AK971" s="284"/>
      <c r="AL971" s="284"/>
      <c r="AR971" s="284"/>
      <c r="AS971" s="284"/>
      <c r="AT971" s="284"/>
      <c r="AU971" s="284"/>
      <c r="AV971" s="284"/>
      <c r="AW971" s="284"/>
      <c r="AX971" s="284"/>
      <c r="AY971" s="284"/>
      <c r="AZ971" s="284"/>
      <c r="BA971" s="284"/>
      <c r="BB971" s="284"/>
      <c r="BC971" s="284"/>
    </row>
    <row r="972" spans="1:55">
      <c r="D972" s="284"/>
      <c r="O972" s="284"/>
      <c r="R972" s="284"/>
      <c r="T972" s="284"/>
      <c r="X972" s="284"/>
      <c r="AA972" s="284"/>
      <c r="AD972" s="284"/>
      <c r="AE972" s="284"/>
      <c r="AF972" s="284"/>
      <c r="AG972" s="284"/>
      <c r="AI972" s="284"/>
      <c r="AK972" s="284"/>
      <c r="AM972" s="284"/>
      <c r="AN972" s="284"/>
      <c r="AO972" s="284"/>
      <c r="AP972" s="284"/>
      <c r="AQ972" s="284"/>
      <c r="AR972" s="284"/>
      <c r="AS972" s="284"/>
      <c r="AT972" s="284"/>
      <c r="AU972" s="284"/>
      <c r="AV972" s="284"/>
      <c r="AW972" s="284"/>
      <c r="AX972" s="284"/>
      <c r="AY972" s="284"/>
      <c r="AZ972" s="284"/>
      <c r="BA972" s="284"/>
      <c r="BB972" s="284"/>
      <c r="BC972" s="284"/>
    </row>
    <row r="973" spans="1:55">
      <c r="H973" s="284"/>
      <c r="K973" s="284"/>
      <c r="M973" s="284"/>
      <c r="N973" s="284"/>
      <c r="O973" s="284"/>
      <c r="P973" s="284"/>
      <c r="T973" s="284"/>
      <c r="V973" s="284"/>
      <c r="Z973" s="284"/>
      <c r="AA973" s="284"/>
      <c r="AB973" s="284"/>
      <c r="AC973" s="284"/>
      <c r="AE973" s="284"/>
      <c r="AG973" s="284"/>
      <c r="AI973" s="284"/>
      <c r="AJ973" s="284"/>
      <c r="AN973" s="284"/>
      <c r="AO973" s="284"/>
    </row>
    <row r="974" spans="1:55">
      <c r="E974" s="284"/>
      <c r="F974" s="284"/>
      <c r="H974" s="284"/>
      <c r="O974" s="284"/>
      <c r="S974" s="284"/>
      <c r="W974" s="284"/>
      <c r="Y974" s="284"/>
      <c r="AA974" s="284"/>
      <c r="AC974" s="284"/>
      <c r="AE974" s="284"/>
      <c r="AH974" s="284"/>
      <c r="AI974" s="284"/>
      <c r="AJ974" s="284"/>
      <c r="AP974" s="284"/>
      <c r="AU974" s="284"/>
      <c r="AV974" s="284"/>
      <c r="AW974" s="284"/>
      <c r="AX974" s="284"/>
      <c r="AY974" s="284"/>
      <c r="AZ974" s="284"/>
      <c r="BA974" s="284"/>
      <c r="BB974" s="284"/>
      <c r="BC974" s="284"/>
    </row>
    <row r="975" spans="1:55">
      <c r="B975" s="284"/>
      <c r="G975" s="284"/>
      <c r="J975" s="284"/>
      <c r="K975" s="284"/>
      <c r="L975" s="284"/>
      <c r="N975" s="284"/>
      <c r="P975" s="284"/>
      <c r="Q975" s="284"/>
      <c r="R975" s="284"/>
      <c r="S975" s="284"/>
      <c r="Y975" s="284"/>
      <c r="AA975" s="284"/>
      <c r="AD975" s="284"/>
      <c r="AE975" s="284"/>
      <c r="AF975" s="284"/>
      <c r="AG975" s="284"/>
      <c r="AH975" s="284"/>
      <c r="AI975" s="284"/>
      <c r="AL975" s="284"/>
      <c r="AR975" s="284"/>
      <c r="AS975" s="284"/>
      <c r="AT975" s="284"/>
      <c r="AU975" s="284"/>
      <c r="AV975" s="284"/>
      <c r="AW975" s="284"/>
      <c r="AX975" s="284"/>
      <c r="AY975" s="284"/>
      <c r="AZ975" s="284"/>
      <c r="BA975" s="284"/>
      <c r="BB975" s="284"/>
      <c r="BC975" s="284"/>
    </row>
    <row r="976" spans="1:55">
      <c r="B976" s="284"/>
      <c r="H976" s="284"/>
      <c r="K976" s="284"/>
      <c r="M976" s="284"/>
      <c r="O976" s="284"/>
      <c r="Q976" s="284"/>
      <c r="S976" s="284"/>
      <c r="W976" s="284"/>
      <c r="Y976" s="284"/>
      <c r="Z976" s="284"/>
      <c r="AC976" s="284"/>
      <c r="AD976" s="284"/>
      <c r="AH976" s="284"/>
      <c r="AI976" s="284"/>
      <c r="AK976" s="284"/>
      <c r="AN976" s="284"/>
      <c r="AQ976" s="284"/>
      <c r="AR976" s="284"/>
      <c r="AS976" s="284"/>
      <c r="AT976" s="284"/>
      <c r="AU976" s="284"/>
      <c r="AV976" s="284"/>
      <c r="AW976" s="284"/>
      <c r="AX976" s="284"/>
      <c r="AY976" s="284"/>
      <c r="AZ976" s="284"/>
      <c r="BA976" s="284"/>
      <c r="BB976" s="284"/>
      <c r="BC976" s="284"/>
    </row>
    <row r="977" spans="1:55">
      <c r="B977" s="212"/>
      <c r="H977" s="284"/>
      <c r="J977" s="284"/>
      <c r="L977" s="284"/>
      <c r="P977" s="284"/>
      <c r="Q977" s="284"/>
      <c r="R977" s="284"/>
      <c r="S977" s="284"/>
      <c r="U977" s="284"/>
      <c r="X977" s="284"/>
      <c r="AA977" s="284"/>
      <c r="AB977" s="284"/>
      <c r="AC977" s="284"/>
      <c r="AD977" s="284"/>
      <c r="AE977" s="284"/>
      <c r="AF977" s="284"/>
      <c r="AH977" s="284"/>
      <c r="AI977" s="284"/>
      <c r="AJ977" s="284"/>
      <c r="AM977" s="284"/>
      <c r="AN977" s="284"/>
      <c r="AO977" s="284"/>
      <c r="AP977" s="284"/>
      <c r="AQ977" s="284"/>
      <c r="AR977" s="284"/>
      <c r="AS977" s="284"/>
      <c r="AT977" s="284"/>
      <c r="AU977" s="284"/>
      <c r="AV977" s="284"/>
      <c r="AW977" s="284"/>
      <c r="AX977" s="284"/>
      <c r="AY977" s="284"/>
      <c r="AZ977" s="284"/>
      <c r="BA977" s="284"/>
      <c r="BB977" s="284"/>
      <c r="BC977" s="284"/>
    </row>
    <row r="978" spans="1:55">
      <c r="C978" s="284"/>
      <c r="H978" s="284"/>
      <c r="M978" s="284"/>
      <c r="O978" s="284"/>
      <c r="P978" s="284"/>
      <c r="Q978" s="284"/>
      <c r="R978" s="284"/>
      <c r="S978" s="284"/>
      <c r="T978" s="284"/>
      <c r="V978" s="284"/>
      <c r="Y978" s="284"/>
      <c r="Z978" s="284"/>
      <c r="AC978" s="284"/>
      <c r="AE978" s="284"/>
      <c r="AG978" s="284"/>
      <c r="AJ978" s="284"/>
      <c r="AK978" s="284"/>
      <c r="AM978" s="284"/>
      <c r="AR978" s="284"/>
      <c r="AS978" s="284"/>
      <c r="AT978" s="284"/>
      <c r="AU978" s="284"/>
      <c r="AV978" s="284"/>
      <c r="AW978" s="284"/>
      <c r="AX978" s="284"/>
      <c r="AY978" s="284"/>
      <c r="AZ978" s="284"/>
      <c r="BA978" s="284"/>
      <c r="BB978" s="284"/>
      <c r="BC978" s="284"/>
    </row>
    <row r="979" spans="1:55">
      <c r="F979" s="284"/>
      <c r="O979" s="284"/>
      <c r="Q979" s="284"/>
      <c r="S979" s="284"/>
      <c r="T979" s="284"/>
      <c r="U979" s="284"/>
      <c r="V979" s="284"/>
      <c r="W979" s="284"/>
      <c r="X979" s="284"/>
      <c r="Z979" s="284"/>
      <c r="AA979" s="284"/>
      <c r="AE979" s="284"/>
      <c r="AF979" s="284"/>
      <c r="AJ979" s="284"/>
      <c r="AK979" s="284"/>
      <c r="AL979" s="284"/>
      <c r="AM979" s="284"/>
      <c r="AN979" s="284"/>
      <c r="AO979" s="284"/>
      <c r="AP979" s="284"/>
      <c r="AQ979" s="284"/>
      <c r="AR979" s="284"/>
      <c r="AS979" s="284"/>
      <c r="AT979" s="284"/>
      <c r="AU979" s="284"/>
      <c r="AV979" s="284"/>
      <c r="AW979" s="284"/>
      <c r="AX979" s="284"/>
      <c r="AY979" s="284"/>
      <c r="AZ979" s="284"/>
      <c r="BA979" s="284"/>
      <c r="BB979" s="284"/>
      <c r="BC979" s="284"/>
    </row>
    <row r="980" spans="1:55">
      <c r="A980" s="212"/>
      <c r="D980" s="284"/>
      <c r="G980" s="284"/>
      <c r="M980" s="284"/>
      <c r="O980" s="284"/>
      <c r="P980" s="284"/>
      <c r="Q980" s="284"/>
      <c r="R980" s="284"/>
      <c r="W980" s="284"/>
      <c r="Z980" s="212"/>
      <c r="AC980" s="284"/>
      <c r="AD980" s="284"/>
      <c r="AF980" s="284"/>
      <c r="AG980" s="284"/>
      <c r="AH980" s="284"/>
      <c r="AM980" s="284"/>
      <c r="AT980" s="284"/>
    </row>
    <row r="981" spans="1:55">
      <c r="J981" s="284"/>
      <c r="K981" s="284"/>
      <c r="O981" s="284"/>
      <c r="Q981" s="284"/>
      <c r="T981" s="284"/>
      <c r="V981" s="284"/>
      <c r="Y981" s="284"/>
      <c r="Z981" s="284"/>
      <c r="AB981" s="284"/>
      <c r="AC981" s="284"/>
      <c r="AE981" s="284"/>
      <c r="AF981" s="284"/>
      <c r="AI981" s="284"/>
      <c r="AJ981" s="284"/>
      <c r="AK981" s="284"/>
      <c r="AM981" s="284"/>
      <c r="AN981" s="284"/>
      <c r="AO981" s="284"/>
      <c r="AP981" s="284"/>
      <c r="AQ981" s="284"/>
      <c r="AR981" s="284"/>
      <c r="AS981" s="284"/>
      <c r="AT981" s="284"/>
      <c r="AU981" s="284"/>
      <c r="AV981" s="284"/>
      <c r="AW981" s="284"/>
      <c r="AX981" s="284"/>
      <c r="AY981" s="284"/>
      <c r="AZ981" s="284"/>
      <c r="BA981" s="284"/>
      <c r="BB981" s="284"/>
      <c r="BC981" s="284"/>
    </row>
    <row r="982" spans="1:55">
      <c r="L982" s="284"/>
      <c r="M982" s="284"/>
      <c r="O982" s="284"/>
      <c r="P982" s="284"/>
      <c r="S982" s="284"/>
      <c r="U982" s="284"/>
      <c r="V982" s="284"/>
      <c r="Y982" s="284"/>
      <c r="Z982" s="284"/>
      <c r="AA982" s="284"/>
      <c r="AE982" s="284"/>
      <c r="AF982" s="284"/>
      <c r="AH982" s="284"/>
      <c r="AI982" s="284"/>
      <c r="AJ982" s="284"/>
      <c r="AK982" s="284"/>
      <c r="AL982" s="284"/>
      <c r="AM982" s="284"/>
      <c r="AO982" s="284"/>
      <c r="AP982" s="284"/>
    </row>
    <row r="983" spans="1:55">
      <c r="S983" s="284"/>
      <c r="T983" s="284"/>
      <c r="W983" s="284"/>
      <c r="X983" s="284"/>
      <c r="AA983" s="284"/>
      <c r="AB983" s="284"/>
      <c r="AC983" s="284"/>
      <c r="AD983" s="284"/>
      <c r="AE983" s="284"/>
      <c r="AG983" s="284"/>
      <c r="AL983" s="284"/>
      <c r="AM983" s="284"/>
      <c r="AN983" s="284"/>
      <c r="AO983" s="284"/>
      <c r="AP983" s="284"/>
      <c r="AQ983" s="284"/>
      <c r="AR983" s="284"/>
      <c r="AS983" s="284"/>
      <c r="AT983" s="284"/>
      <c r="AU983" s="284"/>
      <c r="AV983" s="284"/>
      <c r="AW983" s="284"/>
      <c r="AX983" s="284"/>
      <c r="AY983" s="284"/>
      <c r="AZ983" s="284"/>
      <c r="BA983" s="284"/>
      <c r="BB983" s="284"/>
      <c r="BC983" s="284"/>
    </row>
    <row r="984" spans="1:55">
      <c r="E984" s="284"/>
      <c r="M984" s="284"/>
      <c r="P984" s="284"/>
      <c r="Q984" s="284"/>
      <c r="R984" s="284"/>
      <c r="AA984" s="284"/>
      <c r="AB984" s="284"/>
      <c r="AC984" s="284"/>
      <c r="AD984" s="284"/>
      <c r="AE984" s="284"/>
      <c r="AG984" s="284"/>
      <c r="AI984" s="284"/>
      <c r="AK984" s="284"/>
    </row>
    <row r="985" spans="1:55">
      <c r="K985" s="284"/>
      <c r="M985" s="284"/>
      <c r="Q985" s="284"/>
      <c r="S985" s="284"/>
      <c r="V985" s="284"/>
      <c r="W985" s="284"/>
      <c r="Y985" s="284"/>
      <c r="AB985" s="284"/>
      <c r="AE985" s="284"/>
      <c r="AF985" s="284"/>
      <c r="AH985" s="284"/>
      <c r="AR985" s="284"/>
      <c r="AS985" s="284"/>
      <c r="AT985" s="284"/>
      <c r="AU985" s="284"/>
      <c r="AV985" s="284"/>
      <c r="AW985" s="284"/>
      <c r="AX985" s="284"/>
      <c r="AY985" s="284"/>
      <c r="AZ985" s="284"/>
      <c r="BA985" s="284"/>
      <c r="BB985" s="284"/>
      <c r="BC985" s="284"/>
    </row>
    <row r="986" spans="1:55">
      <c r="G986" s="284"/>
      <c r="K986" s="284"/>
      <c r="O986" s="284"/>
      <c r="Q986" s="284"/>
      <c r="S986" s="284"/>
      <c r="T986" s="284"/>
      <c r="W986" s="284"/>
      <c r="X986" s="212"/>
      <c r="Z986" s="284"/>
      <c r="AC986" s="284"/>
      <c r="AD986" s="284"/>
      <c r="AE986" s="284"/>
      <c r="AG986" s="284"/>
      <c r="AJ986" s="284"/>
      <c r="AM986" s="284"/>
      <c r="AN986" s="284"/>
      <c r="AR986" s="284"/>
      <c r="AS986" s="284"/>
      <c r="AT986" s="284"/>
      <c r="AU986" s="284"/>
      <c r="AV986" s="284"/>
      <c r="AW986" s="284"/>
      <c r="AX986" s="284"/>
      <c r="AY986" s="284"/>
      <c r="AZ986" s="284"/>
      <c r="BA986" s="284"/>
      <c r="BB986" s="284"/>
      <c r="BC986" s="284"/>
    </row>
    <row r="987" spans="1:55">
      <c r="E987" s="284"/>
      <c r="L987" s="284"/>
      <c r="Q987" s="284"/>
      <c r="R987" s="284"/>
      <c r="S987" s="284"/>
      <c r="T987" s="284"/>
      <c r="Y987" s="284"/>
      <c r="Z987" s="284"/>
      <c r="AD987" s="284"/>
      <c r="AE987" s="284"/>
      <c r="AG987" s="282"/>
      <c r="AI987" s="284"/>
      <c r="AJ987" s="284"/>
      <c r="AL987" s="284"/>
      <c r="AM987" s="284"/>
      <c r="AU987" s="284"/>
      <c r="AV987" s="284"/>
      <c r="AW987" s="284"/>
      <c r="AX987" s="284"/>
      <c r="AY987" s="284"/>
      <c r="AZ987" s="284"/>
      <c r="BA987" s="284"/>
      <c r="BB987" s="284"/>
      <c r="BC987" s="284"/>
    </row>
    <row r="988" spans="1:55">
      <c r="M988" s="284"/>
      <c r="P988" s="284"/>
      <c r="V988" s="284"/>
      <c r="X988" s="284"/>
      <c r="Y988" s="284"/>
      <c r="AD988" s="284"/>
      <c r="AE988" s="284"/>
      <c r="AL988" s="284"/>
      <c r="AT988" s="284"/>
    </row>
    <row r="989" spans="1:55">
      <c r="F989" s="284"/>
      <c r="G989" s="284"/>
      <c r="H989" s="284"/>
      <c r="K989" s="284"/>
      <c r="Q989" s="284"/>
      <c r="Y989" s="284"/>
      <c r="AC989" s="284"/>
      <c r="AD989" s="284"/>
      <c r="AF989" s="284"/>
      <c r="AG989" s="284"/>
      <c r="AL989" s="284"/>
      <c r="AR989" s="284"/>
      <c r="AS989" s="284"/>
      <c r="AT989" s="284"/>
      <c r="AU989" s="284"/>
      <c r="AV989" s="284"/>
      <c r="AW989" s="284"/>
      <c r="AX989" s="284"/>
      <c r="AY989" s="284"/>
      <c r="AZ989" s="284"/>
      <c r="BA989" s="284"/>
      <c r="BB989" s="284"/>
      <c r="BC989" s="284"/>
    </row>
    <row r="990" spans="1:55">
      <c r="E990" s="284"/>
      <c r="F990" s="284"/>
      <c r="H990" s="284"/>
      <c r="O990" s="284"/>
      <c r="P990" s="284"/>
      <c r="Q990" s="284"/>
      <c r="S990" s="284"/>
      <c r="V990" s="284"/>
      <c r="Z990" s="284"/>
      <c r="AF990" s="284"/>
      <c r="AG990" s="284"/>
      <c r="AL990" s="284"/>
      <c r="AQ990" s="284"/>
    </row>
    <row r="991" spans="1:55">
      <c r="N991" s="284"/>
      <c r="O991" s="284"/>
      <c r="Q991" s="284"/>
      <c r="R991" s="284"/>
      <c r="T991" s="284"/>
      <c r="V991" s="284"/>
      <c r="X991" s="284"/>
      <c r="Y991" s="284"/>
      <c r="Z991" s="284"/>
      <c r="AA991" s="284"/>
      <c r="AD991" s="284"/>
      <c r="AE991" s="284"/>
      <c r="AG991" s="284"/>
      <c r="AI991" s="284"/>
      <c r="AK991" s="284"/>
      <c r="AM991" s="284"/>
      <c r="AN991" s="284"/>
      <c r="AO991" s="284"/>
      <c r="AP991" s="284"/>
      <c r="AQ991" s="284"/>
      <c r="AR991" s="284"/>
      <c r="AS991" s="284"/>
      <c r="AT991" s="284"/>
      <c r="AU991" s="284"/>
      <c r="AV991" s="284"/>
      <c r="AW991" s="284"/>
      <c r="AX991" s="284"/>
      <c r="AY991" s="284"/>
      <c r="AZ991" s="284"/>
      <c r="BA991" s="284"/>
      <c r="BB991" s="284"/>
      <c r="BC991" s="284"/>
    </row>
    <row r="992" spans="1:55">
      <c r="M992" s="284"/>
      <c r="Q992" s="284"/>
      <c r="T992" s="284"/>
      <c r="U992" s="284"/>
      <c r="V992" s="284"/>
      <c r="W992" s="284"/>
      <c r="Y992" s="284"/>
      <c r="Z992" s="284"/>
      <c r="AB992" s="284"/>
      <c r="AC992" s="284"/>
      <c r="AG992" s="284"/>
      <c r="AH992" s="284"/>
      <c r="AI992" s="284"/>
      <c r="AJ992" s="284"/>
      <c r="AM992" s="284"/>
      <c r="AP992" s="284"/>
      <c r="AQ992" s="284"/>
    </row>
    <row r="993" spans="2:55">
      <c r="K993" s="284"/>
      <c r="O993" s="284"/>
      <c r="Q993" s="284"/>
      <c r="R993" s="284"/>
      <c r="S993" s="284"/>
      <c r="T993" s="284"/>
      <c r="AB993" s="284"/>
      <c r="AC993" s="284"/>
      <c r="AE993" s="284"/>
      <c r="AF993" s="284"/>
      <c r="AG993" s="284"/>
      <c r="AH993" s="284"/>
      <c r="AK993" s="284"/>
      <c r="AL993" s="284"/>
      <c r="AO993" s="284"/>
      <c r="AR993" s="284"/>
      <c r="AS993" s="284"/>
      <c r="AT993" s="284"/>
      <c r="AU993" s="284"/>
      <c r="AV993" s="284"/>
      <c r="AW993" s="284"/>
      <c r="AX993" s="284"/>
      <c r="AY993" s="284"/>
      <c r="AZ993" s="284"/>
      <c r="BA993" s="284"/>
      <c r="BB993" s="284"/>
      <c r="BC993" s="284"/>
    </row>
    <row r="994" spans="2:55">
      <c r="G994" s="284"/>
      <c r="H994" s="284"/>
      <c r="R994" s="212"/>
      <c r="S994" s="284"/>
      <c r="AB994" s="284"/>
      <c r="AC994" s="284"/>
      <c r="AE994" s="284"/>
      <c r="AK994" s="284"/>
      <c r="AL994" s="284"/>
      <c r="AM994" s="284"/>
      <c r="AN994" s="284"/>
      <c r="AO994" s="284"/>
      <c r="AP994" s="284"/>
    </row>
    <row r="995" spans="2:55">
      <c r="D995" s="284"/>
      <c r="K995" s="284"/>
      <c r="L995" s="284"/>
      <c r="P995" s="284"/>
      <c r="Q995" s="284"/>
      <c r="R995" s="284"/>
      <c r="S995" s="284"/>
      <c r="T995" s="284"/>
      <c r="Y995" s="284"/>
      <c r="Z995" s="284"/>
      <c r="AF995" s="284"/>
      <c r="AI995" s="284"/>
      <c r="AK995" s="284"/>
      <c r="AL995" s="284"/>
      <c r="AM995" s="284"/>
      <c r="AN995" s="284"/>
      <c r="AO995" s="284"/>
      <c r="AP995" s="284"/>
      <c r="AQ995" s="284"/>
      <c r="AR995" s="284"/>
      <c r="AS995" s="284"/>
      <c r="AT995" s="284"/>
      <c r="AU995" s="284"/>
      <c r="AV995" s="284"/>
      <c r="AW995" s="284"/>
      <c r="AX995" s="284"/>
      <c r="AY995" s="284"/>
      <c r="AZ995" s="284"/>
      <c r="BA995" s="284"/>
      <c r="BB995" s="284"/>
      <c r="BC995" s="284"/>
    </row>
    <row r="996" spans="2:55">
      <c r="D996" s="284"/>
      <c r="M996" s="284"/>
      <c r="O996" s="284"/>
      <c r="P996" s="284"/>
      <c r="Q996" s="284"/>
      <c r="R996" s="284"/>
      <c r="X996" s="284"/>
      <c r="Y996" s="284"/>
      <c r="AK996" s="284"/>
      <c r="AL996" s="284"/>
      <c r="AM996" s="284"/>
      <c r="AQ996" s="284"/>
    </row>
    <row r="997" spans="2:55">
      <c r="K997" s="284"/>
      <c r="P997" s="284"/>
      <c r="Q997" s="282"/>
      <c r="V997" s="284"/>
      <c r="X997" s="284"/>
      <c r="Y997" s="284"/>
      <c r="AC997" s="284"/>
      <c r="AE997" s="284"/>
      <c r="AH997" s="284"/>
      <c r="AI997" s="284"/>
      <c r="AK997" s="284"/>
      <c r="AQ997" s="284"/>
    </row>
    <row r="998" spans="2:55">
      <c r="E998" s="284"/>
      <c r="H998" s="284"/>
      <c r="I998" s="284"/>
      <c r="AE998" s="284"/>
      <c r="AF998" s="284"/>
      <c r="AG998" s="284"/>
      <c r="AI998" s="284"/>
      <c r="AK998" s="284"/>
      <c r="AL998" s="284"/>
      <c r="AM998" s="284"/>
      <c r="AN998" s="284"/>
    </row>
    <row r="999" spans="2:55">
      <c r="B999" s="284"/>
      <c r="C999" s="284"/>
      <c r="J999" s="284"/>
      <c r="N999" s="284"/>
      <c r="Q999" s="284"/>
      <c r="R999" s="284"/>
      <c r="S999" s="284"/>
      <c r="U999" s="284"/>
      <c r="X999" s="284"/>
      <c r="Y999" s="284"/>
      <c r="Z999" s="284"/>
      <c r="AC999" s="284"/>
      <c r="AE999" s="284"/>
      <c r="AG999" s="284"/>
    </row>
    <row r="1000" spans="2:55">
      <c r="H1000" s="284"/>
      <c r="J1000" s="284"/>
      <c r="L1000" s="284"/>
      <c r="M1000" s="284"/>
      <c r="N1000" s="284"/>
      <c r="O1000" s="284"/>
      <c r="P1000" s="284"/>
      <c r="R1000" s="284"/>
      <c r="S1000" s="284"/>
      <c r="T1000" s="284"/>
      <c r="U1000" s="284"/>
      <c r="V1000" s="284"/>
      <c r="X1000" s="284"/>
      <c r="Y1000" s="284"/>
      <c r="Z1000" s="284"/>
      <c r="AC1000" s="284"/>
      <c r="AD1000" s="284"/>
      <c r="AE1000" s="284"/>
      <c r="AH1000" s="284"/>
      <c r="AJ1000" s="284"/>
      <c r="AK1000" s="284"/>
      <c r="AM1000" s="284"/>
      <c r="AN1000" s="284"/>
      <c r="AO1000" s="284"/>
      <c r="AP1000" s="284"/>
      <c r="AQ1000" s="284"/>
      <c r="AR1000" s="284"/>
      <c r="AS1000" s="284"/>
      <c r="AT1000" s="284"/>
      <c r="AU1000" s="284"/>
      <c r="AV1000" s="284"/>
      <c r="AW1000" s="284"/>
      <c r="AX1000" s="284"/>
      <c r="AY1000" s="284"/>
      <c r="AZ1000" s="284"/>
      <c r="BA1000" s="284"/>
      <c r="BB1000" s="284"/>
      <c r="BC1000" s="284"/>
    </row>
    <row r="1001" spans="2:55">
      <c r="D1001" s="284"/>
      <c r="G1001" s="284"/>
      <c r="H1001" s="284"/>
      <c r="K1001" s="284"/>
      <c r="M1001" s="284"/>
      <c r="N1001" s="284"/>
      <c r="O1001" s="284"/>
      <c r="Q1001" s="284"/>
      <c r="S1001" s="284"/>
      <c r="X1001" s="284"/>
      <c r="Y1001" s="284"/>
      <c r="AA1001" s="284"/>
      <c r="AB1001" s="284"/>
      <c r="AC1001" s="284"/>
      <c r="AD1001" s="284"/>
      <c r="AE1001" s="284"/>
      <c r="AF1001" s="284"/>
      <c r="AG1001" s="284"/>
      <c r="AK1001" s="284"/>
      <c r="AL1001" s="284"/>
      <c r="AR1001" s="284"/>
      <c r="AS1001" s="284"/>
      <c r="AT1001" s="284"/>
      <c r="AU1001" s="284"/>
      <c r="AV1001" s="284"/>
      <c r="AW1001" s="284"/>
      <c r="AX1001" s="284"/>
      <c r="AY1001" s="284"/>
      <c r="AZ1001" s="284"/>
      <c r="BA1001" s="284"/>
      <c r="BB1001" s="284"/>
      <c r="BC1001" s="284"/>
    </row>
    <row r="1002" spans="2:55">
      <c r="D1002" s="284"/>
      <c r="H1002" s="284"/>
      <c r="N1002" s="284"/>
      <c r="O1002" s="284"/>
      <c r="P1002" s="284"/>
      <c r="Q1002" s="284"/>
      <c r="S1002" s="284"/>
      <c r="T1002" s="284"/>
      <c r="W1002" s="284"/>
      <c r="X1002" s="284"/>
      <c r="AB1002" s="284"/>
      <c r="AE1002" s="284"/>
      <c r="AF1002" s="284"/>
      <c r="AH1002" s="284"/>
      <c r="AJ1002" s="284"/>
      <c r="AL1002" s="284"/>
    </row>
    <row r="1003" spans="2:55">
      <c r="G1003" s="284"/>
      <c r="L1003" s="284"/>
      <c r="M1003" s="284"/>
      <c r="P1003" s="284"/>
      <c r="Q1003" s="284"/>
      <c r="R1003" s="284"/>
      <c r="AB1003" s="284"/>
      <c r="AC1003" s="284"/>
      <c r="AD1003" s="284"/>
      <c r="AF1003" s="284"/>
      <c r="AH1003" s="284"/>
      <c r="AL1003" s="284"/>
      <c r="AN1003" s="284"/>
      <c r="AP1003" s="284"/>
    </row>
    <row r="1004" spans="2:55">
      <c r="F1004" s="284"/>
      <c r="K1004" s="284"/>
      <c r="L1004" s="284"/>
      <c r="P1004" s="284"/>
      <c r="Q1004" s="284"/>
      <c r="R1004" s="284"/>
      <c r="S1004" s="284"/>
      <c r="W1004" s="284"/>
      <c r="Y1004" s="284"/>
      <c r="AE1004" s="284"/>
      <c r="AF1004" s="284"/>
      <c r="AG1004" s="284"/>
      <c r="AH1004" s="284"/>
      <c r="AL1004" s="284"/>
      <c r="AN1004" s="284"/>
      <c r="AO1004" s="284"/>
    </row>
    <row r="1005" spans="2:55">
      <c r="D1005" s="284"/>
      <c r="L1005" s="284"/>
      <c r="M1005" s="284"/>
      <c r="O1005" s="284"/>
      <c r="Q1005" s="284"/>
      <c r="R1005" s="284"/>
      <c r="S1005" s="284"/>
      <c r="T1005" s="284"/>
      <c r="V1005" s="212"/>
      <c r="W1005" s="284"/>
      <c r="X1005" s="284"/>
      <c r="Y1005" s="284"/>
      <c r="Z1005" s="284"/>
      <c r="AC1005" s="284"/>
      <c r="AD1005" s="284"/>
      <c r="AG1005" s="284"/>
      <c r="AI1005" s="284"/>
      <c r="AL1005" s="284"/>
    </row>
    <row r="1006" spans="2:55">
      <c r="E1006" s="284"/>
      <c r="G1006" s="284"/>
      <c r="H1006" s="284"/>
      <c r="Q1006" s="284"/>
      <c r="R1006" s="284"/>
      <c r="S1006" s="284"/>
      <c r="T1006" s="284"/>
      <c r="W1006" s="284"/>
      <c r="Y1006" s="284"/>
      <c r="Z1006" s="284"/>
      <c r="AB1006" s="284"/>
      <c r="AH1006" s="284"/>
      <c r="AJ1006" s="284"/>
      <c r="AL1006" s="284"/>
      <c r="AR1006" s="284"/>
      <c r="AS1006" s="284"/>
      <c r="AT1006" s="284"/>
      <c r="AU1006" s="284"/>
      <c r="AV1006" s="284"/>
      <c r="AW1006" s="284"/>
      <c r="AX1006" s="284"/>
      <c r="AY1006" s="284"/>
      <c r="AZ1006" s="284"/>
      <c r="BA1006" s="284"/>
      <c r="BB1006" s="284"/>
      <c r="BC1006" s="284"/>
    </row>
    <row r="1007" spans="2:55">
      <c r="E1007" s="284"/>
      <c r="G1007" s="284"/>
      <c r="H1007" s="284"/>
      <c r="O1007" s="284"/>
      <c r="Q1007" s="284"/>
      <c r="W1007" s="284"/>
      <c r="Y1007" s="284"/>
      <c r="Z1007" s="284"/>
      <c r="AC1007" s="284"/>
      <c r="AG1007" s="284"/>
      <c r="AJ1007" s="284"/>
    </row>
    <row r="1008" spans="2:55">
      <c r="F1008" s="284"/>
      <c r="R1008" s="284"/>
      <c r="V1008" s="284"/>
      <c r="AE1008" s="212"/>
      <c r="AH1008" s="284"/>
      <c r="AI1008" s="284"/>
      <c r="AK1008" s="284"/>
    </row>
    <row r="1009" spans="5:55">
      <c r="I1009" s="284"/>
      <c r="L1009" s="284"/>
      <c r="N1009" s="284"/>
      <c r="P1009" s="284"/>
      <c r="W1009" s="284"/>
      <c r="X1009" s="284"/>
      <c r="AC1009" s="284"/>
      <c r="AD1009" s="284"/>
      <c r="AE1009" s="284"/>
      <c r="AF1009" s="284"/>
      <c r="AH1009" s="284"/>
      <c r="AI1009" s="284"/>
      <c r="AJ1009" s="284"/>
    </row>
    <row r="1010" spans="5:55">
      <c r="F1010" s="284"/>
      <c r="O1010" s="284"/>
      <c r="R1010" s="284"/>
      <c r="Y1010" s="284"/>
      <c r="AK1010" s="284"/>
      <c r="AL1010" s="284"/>
      <c r="AM1010" s="284"/>
      <c r="AN1010" s="284"/>
      <c r="AO1010" s="284"/>
      <c r="AP1010" s="284"/>
      <c r="AQ1010" s="284"/>
      <c r="AR1010" s="284"/>
      <c r="AS1010" s="284"/>
      <c r="AT1010" s="284"/>
      <c r="AU1010" s="284"/>
      <c r="AV1010" s="284"/>
      <c r="AW1010" s="284"/>
      <c r="AX1010" s="284"/>
      <c r="AY1010" s="284"/>
      <c r="AZ1010" s="284"/>
      <c r="BA1010" s="284"/>
      <c r="BB1010" s="284"/>
      <c r="BC1010" s="284"/>
    </row>
    <row r="1011" spans="5:55">
      <c r="I1011" s="284"/>
      <c r="R1011" s="284"/>
      <c r="AB1011" s="284"/>
      <c r="AD1011" s="284"/>
      <c r="AF1011" s="284"/>
      <c r="AG1011" s="284"/>
      <c r="AI1011" s="284"/>
      <c r="AJ1011" s="284"/>
      <c r="AK1011" s="284"/>
      <c r="AO1011" s="284"/>
    </row>
    <row r="1012" spans="5:55">
      <c r="N1012" s="284"/>
      <c r="Q1012" s="284"/>
      <c r="X1012" s="284"/>
      <c r="AB1012" s="284"/>
      <c r="AF1012" s="284"/>
      <c r="AH1012" s="284"/>
      <c r="AI1012" s="284"/>
      <c r="AL1012" s="284"/>
      <c r="AM1012" s="284"/>
      <c r="AN1012" s="284"/>
      <c r="AO1012" s="284"/>
      <c r="AP1012" s="284"/>
    </row>
    <row r="1013" spans="5:55">
      <c r="G1013" s="284"/>
      <c r="X1013" s="284"/>
      <c r="Y1013" s="284"/>
      <c r="AC1013" s="284"/>
      <c r="AE1013" s="284"/>
      <c r="AK1013" s="284"/>
      <c r="AL1013" s="284"/>
      <c r="AM1013" s="284"/>
    </row>
    <row r="1014" spans="5:55">
      <c r="X1014" s="284"/>
      <c r="Z1014" s="284"/>
      <c r="AA1014" s="284"/>
      <c r="AL1014" s="284"/>
      <c r="AM1014" s="284"/>
      <c r="AN1014" s="284"/>
      <c r="AO1014" s="284"/>
    </row>
    <row r="1015" spans="5:55">
      <c r="M1015" s="284"/>
      <c r="O1015" s="284"/>
      <c r="Z1015" s="284"/>
      <c r="AB1015" s="284"/>
      <c r="AC1015" s="284"/>
      <c r="AD1015" s="284"/>
      <c r="AG1015" s="284"/>
      <c r="AK1015" s="284"/>
      <c r="AM1015" s="284"/>
      <c r="AP1015" s="284"/>
    </row>
    <row r="1016" spans="5:55">
      <c r="E1016" s="284"/>
      <c r="N1016" s="284"/>
      <c r="P1016" s="284"/>
      <c r="V1016" s="284"/>
      <c r="AA1016" s="284"/>
      <c r="AE1016" s="284"/>
      <c r="AH1016" s="284"/>
      <c r="AK1016" s="284"/>
      <c r="AM1016" s="284"/>
      <c r="AR1016" s="284"/>
      <c r="AS1016" s="284"/>
      <c r="AT1016" s="284"/>
      <c r="AU1016" s="284"/>
      <c r="AV1016" s="284"/>
      <c r="AW1016" s="284"/>
      <c r="AX1016" s="284"/>
      <c r="AY1016" s="284"/>
      <c r="AZ1016" s="284"/>
      <c r="BA1016" s="284"/>
      <c r="BB1016" s="284"/>
      <c r="BC1016" s="284"/>
    </row>
    <row r="1017" spans="5:55">
      <c r="G1017" s="284"/>
      <c r="J1017" s="284"/>
      <c r="P1017" s="284"/>
      <c r="U1017" s="284"/>
      <c r="Z1017" s="284"/>
      <c r="AB1017" s="284"/>
      <c r="AI1017" s="284"/>
      <c r="AJ1017" s="284"/>
      <c r="AL1017" s="284"/>
      <c r="AM1017" s="284"/>
    </row>
    <row r="1018" spans="5:55">
      <c r="K1018" s="284"/>
      <c r="T1018" s="284"/>
      <c r="V1018" s="284"/>
      <c r="AC1018" s="284"/>
      <c r="AD1018" s="284"/>
      <c r="AI1018" s="284"/>
      <c r="AL1018" s="284"/>
      <c r="AU1018" s="284"/>
      <c r="AV1018" s="284"/>
      <c r="AW1018" s="284"/>
      <c r="AX1018" s="284"/>
      <c r="AY1018" s="284"/>
      <c r="AZ1018" s="284"/>
      <c r="BA1018" s="284"/>
      <c r="BB1018" s="284"/>
      <c r="BC1018" s="284"/>
    </row>
    <row r="1019" spans="5:55">
      <c r="S1019" s="284"/>
      <c r="T1019" s="284"/>
      <c r="AA1019" s="284"/>
      <c r="AB1019" s="284"/>
      <c r="AD1019" s="284"/>
      <c r="AF1019" s="284"/>
      <c r="AI1019" s="284"/>
      <c r="AK1019" s="284"/>
      <c r="AM1019" s="284"/>
      <c r="AO1019" s="284"/>
      <c r="AQ1019" s="284"/>
    </row>
    <row r="1020" spans="5:55">
      <c r="R1020" s="284"/>
      <c r="W1020" s="284"/>
      <c r="Z1020" s="284"/>
      <c r="AF1020" s="284"/>
      <c r="AK1020" s="284"/>
      <c r="AR1020" s="284"/>
      <c r="AS1020" s="284"/>
    </row>
    <row r="1021" spans="5:55">
      <c r="G1021" s="284"/>
      <c r="N1021" s="284"/>
      <c r="P1021" s="284"/>
      <c r="U1021" s="284"/>
      <c r="V1021" s="284"/>
      <c r="AK1021" s="284"/>
      <c r="AL1021" s="284"/>
    </row>
    <row r="1022" spans="5:55">
      <c r="E1022" s="284"/>
      <c r="M1022" s="284"/>
      <c r="O1022" s="284"/>
      <c r="T1022" s="284"/>
      <c r="V1022" s="284"/>
      <c r="W1022" s="284"/>
      <c r="X1022" s="284"/>
      <c r="AC1022" s="284"/>
      <c r="AH1022" s="284"/>
      <c r="AI1022" s="284"/>
      <c r="AK1022" s="284"/>
      <c r="AM1022" s="284"/>
      <c r="AU1022" s="284"/>
      <c r="AV1022" s="284"/>
      <c r="AW1022" s="284"/>
      <c r="AX1022" s="284"/>
      <c r="AY1022" s="284"/>
      <c r="AZ1022" s="284"/>
      <c r="BA1022" s="284"/>
      <c r="BB1022" s="284"/>
      <c r="BC1022" s="284"/>
    </row>
    <row r="1023" spans="5:55">
      <c r="J1023" s="284"/>
      <c r="Q1023" s="284"/>
      <c r="W1023" s="284"/>
      <c r="AA1023" s="284"/>
      <c r="AH1023" s="284"/>
      <c r="AT1023" s="284"/>
    </row>
    <row r="1024" spans="5:55">
      <c r="Q1024" s="284"/>
      <c r="V1024" s="284"/>
      <c r="W1024" s="284"/>
      <c r="X1024" s="284"/>
      <c r="AE1024" s="284"/>
      <c r="AG1024" s="284"/>
      <c r="AI1024" s="284"/>
      <c r="AJ1024" s="284"/>
      <c r="AO1024" s="284"/>
    </row>
    <row r="1025" spans="2:55">
      <c r="O1025" s="284"/>
      <c r="W1025" s="284"/>
      <c r="Y1025" s="284"/>
      <c r="AA1025" s="284"/>
      <c r="AJ1025" s="284"/>
      <c r="AM1025" s="284"/>
      <c r="AO1025" s="284"/>
    </row>
    <row r="1026" spans="2:55">
      <c r="I1026" s="284"/>
      <c r="N1026" s="284"/>
      <c r="P1026" s="284"/>
      <c r="Q1026" s="284"/>
      <c r="W1026" s="284"/>
      <c r="AB1026" s="284"/>
      <c r="AC1026" s="284"/>
      <c r="AM1026" s="284"/>
      <c r="AN1026" s="284"/>
      <c r="AO1026" s="284"/>
      <c r="AP1026" s="284"/>
      <c r="AQ1026" s="284"/>
      <c r="AR1026" s="284"/>
      <c r="AS1026" s="284"/>
      <c r="AT1026" s="284"/>
      <c r="AU1026" s="284"/>
      <c r="AV1026" s="284"/>
      <c r="AW1026" s="284"/>
      <c r="AX1026" s="284"/>
      <c r="AY1026" s="284"/>
      <c r="AZ1026" s="284"/>
      <c r="BA1026" s="284"/>
      <c r="BB1026" s="284"/>
      <c r="BC1026" s="284"/>
    </row>
    <row r="1027" spans="2:55">
      <c r="B1027" s="212"/>
      <c r="I1027" s="212"/>
      <c r="N1027" s="284"/>
      <c r="Q1027" s="284"/>
      <c r="T1027" s="284"/>
      <c r="AB1027" s="284"/>
      <c r="AD1027" s="284"/>
      <c r="AE1027" s="284"/>
      <c r="AF1027" s="284"/>
      <c r="AI1027" s="284"/>
      <c r="AL1027" s="284"/>
      <c r="AQ1027" s="284"/>
    </row>
    <row r="1028" spans="2:55">
      <c r="M1028" s="284"/>
      <c r="O1028" s="284"/>
      <c r="T1028" s="284"/>
      <c r="U1028" s="284"/>
      <c r="W1028" s="284"/>
      <c r="Z1028" s="284"/>
      <c r="AG1028" s="284"/>
    </row>
    <row r="1029" spans="2:55">
      <c r="I1029" s="284"/>
      <c r="M1029" s="284"/>
      <c r="T1029" s="284"/>
      <c r="V1029" s="284"/>
      <c r="Z1029" s="284"/>
      <c r="AC1029" s="284"/>
      <c r="AE1029" s="284"/>
      <c r="AF1029" s="284"/>
      <c r="AI1029" s="284"/>
      <c r="AN1029" s="284"/>
      <c r="AO1029" s="284"/>
      <c r="AP1029" s="284"/>
      <c r="AQ1029" s="284"/>
      <c r="AR1029" s="284"/>
      <c r="AS1029" s="284"/>
      <c r="AT1029" s="284"/>
      <c r="AU1029" s="284"/>
      <c r="AV1029" s="284"/>
      <c r="AW1029" s="284"/>
      <c r="AX1029" s="284"/>
      <c r="AY1029" s="284"/>
      <c r="AZ1029" s="284"/>
      <c r="BA1029" s="284"/>
      <c r="BB1029" s="284"/>
      <c r="BC1029" s="284"/>
    </row>
    <row r="1030" spans="2:55">
      <c r="F1030" s="284"/>
      <c r="Q1030" s="284"/>
      <c r="S1030" s="284"/>
      <c r="AE1030" s="284"/>
      <c r="AM1030" s="284"/>
      <c r="AN1030" s="284"/>
      <c r="AO1030" s="284"/>
    </row>
    <row r="1031" spans="2:55">
      <c r="C1031" s="284"/>
      <c r="M1031" s="284"/>
      <c r="P1031" s="284"/>
      <c r="AF1031" s="284"/>
    </row>
    <row r="1032" spans="2:55">
      <c r="J1032" s="284"/>
      <c r="O1032" s="284"/>
      <c r="V1032" s="284"/>
      <c r="AF1032" s="284"/>
      <c r="AI1032" s="284"/>
      <c r="AJ1032" s="284"/>
      <c r="AK1032" s="284"/>
      <c r="AL1032" s="282"/>
      <c r="AM1032" s="284"/>
      <c r="AT1032" s="284"/>
    </row>
    <row r="1033" spans="2:55">
      <c r="H1033" s="284"/>
      <c r="L1033" s="284"/>
      <c r="P1033" s="284"/>
      <c r="R1033" s="284"/>
      <c r="U1033" s="212"/>
      <c r="W1033" s="284"/>
      <c r="AD1033" s="284"/>
      <c r="AE1033" s="284"/>
    </row>
    <row r="1034" spans="2:55">
      <c r="G1034" s="284"/>
      <c r="T1034" s="284"/>
      <c r="AD1034" s="284"/>
      <c r="AE1034" s="284"/>
      <c r="AH1034" s="284"/>
      <c r="AI1034" s="284"/>
      <c r="AK1034" s="284"/>
    </row>
    <row r="1035" spans="2:55">
      <c r="L1035" s="284"/>
      <c r="P1035" s="284"/>
      <c r="U1035" s="284"/>
      <c r="W1035" s="284"/>
      <c r="AJ1035" s="284"/>
      <c r="AK1035" s="284"/>
      <c r="AN1035" s="284"/>
      <c r="AQ1035" s="284"/>
      <c r="AU1035" s="284"/>
      <c r="AV1035" s="284"/>
      <c r="AW1035" s="284"/>
      <c r="AX1035" s="284"/>
      <c r="AY1035" s="284"/>
      <c r="AZ1035" s="284"/>
      <c r="BA1035" s="284"/>
      <c r="BB1035" s="284"/>
      <c r="BC1035" s="284"/>
    </row>
    <row r="1036" spans="2:55">
      <c r="L1036" s="284"/>
      <c r="O1036" s="284"/>
      <c r="P1036" s="284"/>
      <c r="Q1036" s="284"/>
      <c r="S1036" s="284"/>
      <c r="T1036" s="284"/>
      <c r="V1036" s="284"/>
      <c r="X1036" s="284"/>
      <c r="AA1036" s="284"/>
      <c r="AD1036" s="284"/>
      <c r="AI1036" s="284"/>
      <c r="AJ1036" s="284"/>
    </row>
    <row r="1037" spans="2:55">
      <c r="Q1037" s="284"/>
      <c r="U1037" s="284"/>
      <c r="AC1037" s="284"/>
      <c r="AF1037" s="284"/>
      <c r="AJ1037" s="284"/>
    </row>
    <row r="1038" spans="2:55">
      <c r="X1038" s="284"/>
      <c r="AB1038" s="284"/>
      <c r="AC1038" s="284"/>
      <c r="AL1038" s="284"/>
      <c r="AM1038" s="284"/>
    </row>
    <row r="1039" spans="2:55">
      <c r="F1039" s="284"/>
      <c r="H1039" s="284"/>
      <c r="S1039" s="284"/>
      <c r="V1039" s="284"/>
      <c r="AA1039" s="284"/>
      <c r="AG1039" s="284"/>
      <c r="AH1039" s="284"/>
      <c r="AN1039" s="284"/>
      <c r="AO1039" s="284"/>
      <c r="AP1039" s="284"/>
      <c r="AQ1039" s="284"/>
      <c r="AR1039" s="284"/>
      <c r="AS1039" s="284"/>
      <c r="AT1039" s="284"/>
      <c r="AU1039" s="284"/>
      <c r="AV1039" s="284"/>
      <c r="AW1039" s="284"/>
      <c r="AX1039" s="284"/>
      <c r="AY1039" s="284"/>
      <c r="AZ1039" s="284"/>
      <c r="BA1039" s="284"/>
      <c r="BB1039" s="284"/>
      <c r="BC1039" s="284"/>
    </row>
    <row r="1040" spans="2:55">
      <c r="T1040" s="284"/>
      <c r="W1040" s="284"/>
      <c r="Y1040" s="284"/>
      <c r="AP1040" s="284"/>
    </row>
    <row r="1041" spans="4:55">
      <c r="S1041" s="284"/>
      <c r="Y1041" s="284"/>
      <c r="AC1041" s="284"/>
      <c r="AD1041" s="284"/>
      <c r="AG1041" s="284"/>
      <c r="AH1041" s="284"/>
      <c r="AK1041" s="284"/>
      <c r="AL1041" s="284"/>
      <c r="AT1041" s="284"/>
    </row>
    <row r="1042" spans="4:55">
      <c r="K1042" s="284"/>
      <c r="AC1042" s="284"/>
      <c r="AE1042" s="284"/>
      <c r="AP1042" s="284"/>
    </row>
    <row r="1043" spans="4:55">
      <c r="J1043" s="284"/>
      <c r="L1043" s="284"/>
      <c r="V1043" s="284"/>
      <c r="Y1043" s="284"/>
      <c r="Z1043" s="284"/>
      <c r="AB1043" s="284"/>
      <c r="AC1043" s="284"/>
      <c r="AD1043" s="284"/>
      <c r="AE1043" s="284"/>
      <c r="AK1043" s="212"/>
      <c r="AO1043" s="284"/>
    </row>
    <row r="1044" spans="4:55">
      <c r="Q1044" s="284"/>
      <c r="T1044" s="284"/>
      <c r="W1044" s="284"/>
      <c r="X1044" s="284"/>
      <c r="Y1044" s="284"/>
      <c r="Z1044" s="284"/>
      <c r="AA1044" s="284"/>
      <c r="AD1044" s="284"/>
      <c r="AJ1044" s="284"/>
    </row>
    <row r="1045" spans="4:55">
      <c r="D1045" s="284"/>
      <c r="O1045" s="284"/>
      <c r="Q1045" s="284"/>
      <c r="U1045" s="284"/>
      <c r="V1045" s="284"/>
      <c r="AC1045" s="284"/>
      <c r="AE1045" s="284"/>
      <c r="AF1045" s="284"/>
      <c r="AJ1045" s="284"/>
      <c r="AK1045" s="284"/>
      <c r="AL1045" s="284"/>
      <c r="AM1045" s="284"/>
      <c r="AN1045" s="284"/>
      <c r="AO1045" s="284"/>
      <c r="AP1045" s="284"/>
      <c r="AQ1045" s="284"/>
      <c r="AR1045" s="284"/>
      <c r="AS1045" s="284"/>
      <c r="AT1045" s="284"/>
      <c r="AU1045" s="284"/>
      <c r="AV1045" s="284"/>
      <c r="AW1045" s="284"/>
      <c r="AX1045" s="284"/>
      <c r="AY1045" s="284"/>
      <c r="AZ1045" s="284"/>
      <c r="BA1045" s="284"/>
      <c r="BB1045" s="284"/>
      <c r="BC1045" s="284"/>
    </row>
    <row r="1046" spans="4:55">
      <c r="K1046" s="284"/>
      <c r="T1046" s="284"/>
      <c r="V1046" s="284"/>
      <c r="X1046" s="284"/>
      <c r="Z1046" s="284"/>
      <c r="AC1046" s="284"/>
      <c r="AM1046" s="284"/>
    </row>
    <row r="1047" spans="4:55">
      <c r="L1047" s="284"/>
      <c r="Q1047" s="284"/>
      <c r="V1047" s="284"/>
      <c r="AI1047" s="284"/>
      <c r="AJ1047" s="284"/>
      <c r="AK1047" s="284"/>
      <c r="AL1047" s="284"/>
      <c r="AM1047" s="284"/>
      <c r="AN1047" s="284"/>
      <c r="AO1047" s="284"/>
      <c r="AP1047" s="284"/>
      <c r="AQ1047" s="284"/>
      <c r="AR1047" s="284"/>
      <c r="AS1047" s="284"/>
      <c r="AT1047" s="284"/>
      <c r="AU1047" s="284"/>
      <c r="AV1047" s="284"/>
      <c r="AW1047" s="284"/>
      <c r="AX1047" s="284"/>
      <c r="AY1047" s="284"/>
      <c r="AZ1047" s="284"/>
      <c r="BA1047" s="284"/>
      <c r="BB1047" s="284"/>
      <c r="BC1047" s="284"/>
    </row>
    <row r="1048" spans="4:55">
      <c r="V1048" s="284"/>
      <c r="Z1048" s="284"/>
      <c r="AA1048" s="284"/>
      <c r="AB1048" s="284"/>
      <c r="AE1048" s="284"/>
      <c r="AI1048" s="284"/>
      <c r="AJ1048" s="284"/>
      <c r="AK1048" s="284"/>
    </row>
    <row r="1049" spans="4:55">
      <c r="S1049" s="284"/>
      <c r="T1049" s="284"/>
      <c r="X1049" s="284"/>
      <c r="Y1049" s="284"/>
      <c r="AA1049" s="284"/>
      <c r="AG1049" s="284"/>
      <c r="AI1049" s="284"/>
      <c r="AJ1049" s="284"/>
      <c r="AM1049" s="284"/>
      <c r="AN1049" s="284"/>
      <c r="AO1049" s="284"/>
      <c r="AP1049" s="284"/>
      <c r="AQ1049" s="284"/>
      <c r="AR1049" s="284"/>
      <c r="AS1049" s="284"/>
      <c r="AT1049" s="284"/>
      <c r="AU1049" s="284"/>
      <c r="AV1049" s="284"/>
      <c r="AW1049" s="284"/>
      <c r="AX1049" s="284"/>
      <c r="AY1049" s="284"/>
      <c r="AZ1049" s="284"/>
      <c r="BA1049" s="284"/>
      <c r="BB1049" s="284"/>
      <c r="BC1049" s="284"/>
    </row>
    <row r="1050" spans="4:55">
      <c r="F1050" s="284"/>
      <c r="K1050" s="284"/>
      <c r="M1050" s="284"/>
      <c r="N1050" s="284"/>
      <c r="O1050" s="284"/>
      <c r="P1050" s="284"/>
      <c r="T1050" s="284"/>
      <c r="U1050" s="284"/>
      <c r="W1050" s="284"/>
      <c r="AB1050" s="284"/>
      <c r="AC1050" s="284"/>
      <c r="AI1050" s="284"/>
      <c r="AM1050" s="284"/>
      <c r="AU1050" s="284"/>
      <c r="AV1050" s="284"/>
      <c r="AW1050" s="284"/>
      <c r="AX1050" s="284"/>
      <c r="AY1050" s="284"/>
      <c r="AZ1050" s="284"/>
      <c r="BA1050" s="284"/>
      <c r="BB1050" s="284"/>
      <c r="BC1050" s="284"/>
    </row>
    <row r="1051" spans="4:55">
      <c r="H1051" s="284"/>
      <c r="K1051" s="284"/>
      <c r="N1051" s="284"/>
      <c r="P1051" s="284"/>
      <c r="Q1051" s="284"/>
      <c r="U1051" s="284"/>
      <c r="V1051" s="284"/>
      <c r="AA1051" s="284"/>
      <c r="AF1051" s="284"/>
      <c r="AH1051" s="284"/>
      <c r="AK1051" s="284"/>
      <c r="AP1051" s="284"/>
    </row>
    <row r="1052" spans="4:55">
      <c r="S1052" s="284"/>
      <c r="Z1052" s="284"/>
      <c r="AI1052" s="284"/>
      <c r="AJ1052" s="212"/>
      <c r="AL1052" s="284"/>
      <c r="AT1052" s="284"/>
    </row>
    <row r="1053" spans="4:55">
      <c r="J1053" s="284"/>
      <c r="O1053" s="284"/>
      <c r="V1053" s="284"/>
      <c r="W1053" s="284"/>
      <c r="Z1053" s="284"/>
      <c r="AA1053" s="284"/>
      <c r="AI1053" s="284"/>
      <c r="AL1053" s="284"/>
      <c r="AM1053" s="284"/>
      <c r="AP1053" s="284"/>
      <c r="AQ1053" s="284"/>
      <c r="AR1053" s="284"/>
      <c r="AS1053" s="284"/>
      <c r="AT1053" s="284"/>
      <c r="AU1053" s="284"/>
      <c r="AV1053" s="284"/>
      <c r="AW1053" s="284"/>
      <c r="AX1053" s="284"/>
      <c r="AY1053" s="284"/>
      <c r="AZ1053" s="284"/>
      <c r="BA1053" s="284"/>
      <c r="BB1053" s="284"/>
      <c r="BC1053" s="284"/>
    </row>
    <row r="1054" spans="4:55">
      <c r="H1054" s="284"/>
      <c r="R1054" s="284"/>
      <c r="V1054" s="284"/>
      <c r="Z1054" s="284"/>
      <c r="AC1054" s="284"/>
      <c r="AE1054" s="284"/>
      <c r="AF1054" s="284"/>
      <c r="AM1054" s="284"/>
      <c r="AN1054" s="284"/>
    </row>
    <row r="1055" spans="4:55">
      <c r="O1055" s="284"/>
      <c r="Q1055" s="284"/>
      <c r="AD1055" s="284"/>
      <c r="AE1055" s="284"/>
      <c r="AG1055" s="284"/>
    </row>
    <row r="1056" spans="4:55">
      <c r="S1056" s="284"/>
      <c r="T1056" s="284"/>
      <c r="X1056" s="284"/>
      <c r="Z1056" s="284"/>
      <c r="AE1056" s="284"/>
      <c r="AF1056" s="284"/>
      <c r="AM1056" s="284"/>
      <c r="AO1056" s="284"/>
    </row>
    <row r="1057" spans="2:55">
      <c r="G1057" s="284"/>
      <c r="T1057" s="284"/>
      <c r="Y1057" s="284"/>
      <c r="Z1057" s="284"/>
      <c r="AC1057" s="284"/>
      <c r="AD1057" s="284"/>
      <c r="AJ1057" s="284"/>
    </row>
    <row r="1058" spans="2:55">
      <c r="I1058" s="284"/>
      <c r="W1058" s="284"/>
      <c r="AC1058" s="284"/>
      <c r="AH1058" s="284"/>
      <c r="AQ1058" s="284"/>
      <c r="AT1058" s="284"/>
    </row>
    <row r="1059" spans="2:55">
      <c r="W1059" s="284"/>
      <c r="X1059" s="284"/>
      <c r="Y1059" s="284"/>
      <c r="AC1059" s="284"/>
      <c r="AK1059" s="284"/>
    </row>
    <row r="1060" spans="2:55">
      <c r="I1060" s="284"/>
      <c r="L1060" s="284"/>
      <c r="Z1060" s="284"/>
      <c r="AB1060" s="284"/>
      <c r="AD1060" s="284"/>
      <c r="AH1060" s="284"/>
      <c r="AI1060" s="284"/>
      <c r="AM1060" s="284"/>
      <c r="AN1060" s="284"/>
      <c r="AO1060" s="284"/>
      <c r="AP1060" s="284"/>
      <c r="AQ1060" s="284"/>
      <c r="AR1060" s="284"/>
      <c r="AS1060" s="284"/>
      <c r="AT1060" s="284"/>
      <c r="AU1060" s="284"/>
      <c r="AV1060" s="284"/>
      <c r="AW1060" s="284"/>
      <c r="AX1060" s="284"/>
      <c r="AY1060" s="284"/>
      <c r="AZ1060" s="284"/>
      <c r="BA1060" s="284"/>
      <c r="BB1060" s="284"/>
      <c r="BC1060" s="284"/>
    </row>
    <row r="1061" spans="2:55">
      <c r="T1061" s="284"/>
      <c r="AC1061" s="284"/>
      <c r="AI1061" s="284"/>
      <c r="AK1061" s="284"/>
      <c r="AL1061" s="284"/>
      <c r="AM1061" s="284"/>
    </row>
    <row r="1062" spans="2:55">
      <c r="N1062" s="284"/>
      <c r="V1062" s="284"/>
      <c r="AB1062" s="284"/>
      <c r="AF1062" s="284"/>
      <c r="AH1062" s="284"/>
      <c r="AN1062" s="284"/>
      <c r="AQ1062" s="284"/>
    </row>
    <row r="1063" spans="2:55">
      <c r="O1063" s="284"/>
      <c r="R1063" s="284"/>
      <c r="U1063" s="284"/>
      <c r="Z1063" s="284"/>
      <c r="AF1063" s="284"/>
      <c r="AG1063" s="284"/>
      <c r="AH1063" s="284"/>
      <c r="AQ1063" s="284"/>
    </row>
    <row r="1064" spans="2:55">
      <c r="Q1064" s="284"/>
      <c r="X1064" s="284"/>
      <c r="AA1064" s="284"/>
      <c r="AE1064" s="284"/>
      <c r="AL1064" s="284"/>
      <c r="AR1064" s="284"/>
      <c r="AS1064" s="284"/>
    </row>
    <row r="1065" spans="2:55">
      <c r="G1065" s="284"/>
      <c r="K1065" s="284"/>
      <c r="N1065" s="284"/>
      <c r="T1065" s="284"/>
      <c r="AA1065" s="284"/>
      <c r="AD1065" s="284"/>
      <c r="AE1065" s="284"/>
      <c r="AI1065" s="284"/>
      <c r="AJ1065" s="284"/>
      <c r="AK1065" s="284"/>
      <c r="AP1065" s="284"/>
    </row>
    <row r="1066" spans="2:55">
      <c r="L1066" s="284"/>
      <c r="M1066" s="284"/>
      <c r="T1066" s="284"/>
      <c r="W1066" s="284"/>
      <c r="AB1066" s="284"/>
      <c r="AC1066" s="284"/>
      <c r="AD1066" s="284"/>
      <c r="AF1066" s="284"/>
      <c r="AJ1066" s="284"/>
      <c r="AK1066" s="284"/>
      <c r="AP1066" s="284"/>
    </row>
    <row r="1067" spans="2:55">
      <c r="AC1067" s="284"/>
      <c r="AE1067" s="284"/>
      <c r="AH1067" s="284"/>
    </row>
    <row r="1068" spans="2:55">
      <c r="V1068" s="284"/>
      <c r="AC1068" s="284"/>
      <c r="AE1068" s="284"/>
      <c r="AL1068" s="284"/>
      <c r="AQ1068" s="284"/>
    </row>
    <row r="1069" spans="2:55">
      <c r="B1069" s="284"/>
      <c r="O1069" s="284"/>
      <c r="W1069" s="284"/>
      <c r="Z1069" s="284"/>
      <c r="AB1069" s="284"/>
      <c r="AD1069" s="284"/>
      <c r="AF1069" s="284"/>
      <c r="AL1069" s="284"/>
    </row>
    <row r="1070" spans="2:55">
      <c r="J1070" s="284"/>
      <c r="N1070" s="284"/>
      <c r="S1070" s="284"/>
      <c r="T1070" s="284"/>
      <c r="U1070" s="284"/>
      <c r="AD1070" s="284"/>
      <c r="AF1070" s="284"/>
      <c r="AI1070" s="284"/>
      <c r="AJ1070" s="284"/>
      <c r="AO1070" s="284"/>
      <c r="AT1070" s="284"/>
    </row>
    <row r="1071" spans="2:55">
      <c r="N1071" s="284"/>
      <c r="P1071" s="284"/>
      <c r="Q1071" s="284"/>
      <c r="U1071" s="284"/>
      <c r="V1071" s="284"/>
      <c r="AD1071" s="284"/>
      <c r="AH1071" s="284"/>
      <c r="AI1071" s="284"/>
      <c r="AK1071" s="284"/>
      <c r="AM1071" s="284"/>
    </row>
    <row r="1072" spans="2:55">
      <c r="S1072" s="284"/>
      <c r="V1072" s="284"/>
      <c r="X1072" s="284"/>
      <c r="Y1072" s="284"/>
      <c r="AB1072" s="284"/>
      <c r="AD1072" s="284"/>
      <c r="AE1072" s="284"/>
      <c r="AG1072" s="284"/>
      <c r="AK1072" s="284"/>
      <c r="AM1072" s="284"/>
      <c r="AO1072" s="284"/>
    </row>
    <row r="1073" spans="4:55">
      <c r="M1073" s="284"/>
      <c r="N1073" s="284"/>
      <c r="S1073" s="284"/>
      <c r="V1073" s="284"/>
      <c r="X1073" s="284"/>
      <c r="AA1073" s="284"/>
      <c r="AD1073" s="284"/>
      <c r="AE1073" s="284"/>
      <c r="AF1073" s="284"/>
      <c r="AI1073" s="284"/>
      <c r="AK1073" s="284"/>
    </row>
    <row r="1074" spans="4:55">
      <c r="N1074" s="284"/>
      <c r="P1074" s="284"/>
      <c r="V1074" s="284"/>
      <c r="W1074" s="212"/>
      <c r="AA1074" s="284"/>
      <c r="AH1074" s="284"/>
      <c r="AI1074" s="284"/>
      <c r="AK1074" s="284"/>
      <c r="AO1074" s="284"/>
    </row>
    <row r="1075" spans="4:55">
      <c r="J1075" s="284"/>
      <c r="M1075" s="284"/>
      <c r="P1075" s="284"/>
      <c r="X1075" s="284"/>
      <c r="AG1075" s="284"/>
      <c r="AH1075" s="284"/>
      <c r="AI1075" s="284"/>
      <c r="AK1075" s="284"/>
      <c r="AO1075" s="284"/>
    </row>
    <row r="1076" spans="4:55">
      <c r="H1076" s="284"/>
      <c r="L1076" s="284"/>
      <c r="P1076" s="284"/>
      <c r="X1076" s="284"/>
      <c r="Z1076" s="284"/>
      <c r="AA1076" s="284"/>
      <c r="AG1076" s="284"/>
      <c r="AH1076" s="284"/>
      <c r="AL1076" s="284"/>
      <c r="AM1076" s="284"/>
      <c r="AN1076" s="284"/>
      <c r="AO1076" s="284"/>
    </row>
    <row r="1077" spans="4:55">
      <c r="H1077" s="284"/>
      <c r="M1077" s="284"/>
      <c r="T1077" s="284"/>
      <c r="Y1077" s="284"/>
      <c r="Z1077" s="284"/>
      <c r="AF1077" s="284"/>
      <c r="AJ1077" s="284"/>
      <c r="AK1077" s="284"/>
    </row>
    <row r="1078" spans="4:55">
      <c r="H1078" s="284"/>
      <c r="L1078" s="284"/>
      <c r="W1078" s="284"/>
      <c r="Z1078" s="284"/>
      <c r="AB1078" s="284"/>
      <c r="AD1078" s="284"/>
      <c r="AE1078" s="284"/>
      <c r="AK1078" s="284"/>
      <c r="AP1078" s="284"/>
    </row>
    <row r="1079" spans="4:55">
      <c r="J1079" s="284"/>
      <c r="L1079" s="284"/>
      <c r="P1079" s="284"/>
      <c r="T1079" s="284"/>
      <c r="X1079" s="284"/>
      <c r="AA1079" s="284"/>
      <c r="AF1079" s="284"/>
      <c r="AH1079" s="284"/>
      <c r="AL1079" s="284"/>
      <c r="AO1079" s="284"/>
    </row>
    <row r="1080" spans="4:55">
      <c r="E1080" s="284"/>
      <c r="R1080" s="284"/>
      <c r="AA1080" s="284"/>
      <c r="AE1080" s="284"/>
      <c r="AF1080" s="284"/>
      <c r="AH1080" s="284"/>
      <c r="AI1080" s="284"/>
    </row>
    <row r="1081" spans="4:55">
      <c r="O1081" s="284"/>
      <c r="R1081" s="284"/>
      <c r="X1081" s="284"/>
      <c r="Z1081" s="284"/>
      <c r="AD1081" s="284"/>
      <c r="AI1081" s="284"/>
      <c r="AK1081" s="284"/>
      <c r="AP1081" s="284"/>
      <c r="AQ1081" s="284"/>
      <c r="AR1081" s="284"/>
      <c r="AS1081" s="284"/>
      <c r="AT1081" s="284"/>
      <c r="AU1081" s="284"/>
      <c r="AV1081" s="284"/>
      <c r="AW1081" s="284"/>
      <c r="AX1081" s="284"/>
      <c r="AY1081" s="284"/>
      <c r="AZ1081" s="284"/>
      <c r="BA1081" s="284"/>
      <c r="BB1081" s="284"/>
      <c r="BC1081" s="284"/>
    </row>
    <row r="1082" spans="4:55">
      <c r="P1082" s="284"/>
      <c r="T1082" s="284"/>
      <c r="Y1082" s="284"/>
      <c r="AC1082" s="284"/>
      <c r="AL1082" s="284"/>
    </row>
    <row r="1083" spans="4:55">
      <c r="D1083" s="284"/>
      <c r="V1083" s="284"/>
      <c r="AC1083" s="284"/>
      <c r="AI1083" s="284"/>
      <c r="AL1083" s="284"/>
      <c r="AM1083" s="284"/>
      <c r="AN1083" s="284"/>
      <c r="AO1083" s="284"/>
    </row>
    <row r="1084" spans="4:55">
      <c r="T1084" s="284"/>
      <c r="W1084" s="284"/>
      <c r="AD1084" s="284"/>
      <c r="AJ1084" s="284"/>
    </row>
    <row r="1085" spans="4:55">
      <c r="D1085" s="284"/>
      <c r="Q1085" s="284"/>
      <c r="W1085" s="284"/>
      <c r="Z1085" s="284"/>
      <c r="AA1085" s="284"/>
      <c r="AB1085" s="284"/>
      <c r="AC1085" s="284"/>
      <c r="AD1085" s="284"/>
      <c r="AM1085" s="284"/>
      <c r="AN1085" s="284"/>
      <c r="AO1085" s="284"/>
    </row>
    <row r="1086" spans="4:55">
      <c r="M1086" s="284"/>
      <c r="P1086" s="284"/>
      <c r="AB1086" s="284"/>
      <c r="AD1086" s="284"/>
      <c r="AL1086" s="284"/>
      <c r="AM1086" s="284"/>
    </row>
    <row r="1087" spans="4:55">
      <c r="O1087" s="284"/>
      <c r="P1087" s="284"/>
      <c r="Q1087" s="284"/>
      <c r="Z1087" s="284"/>
      <c r="AB1087" s="284"/>
      <c r="AC1087" s="284"/>
      <c r="AE1087" s="284"/>
      <c r="AI1087" s="284"/>
      <c r="AM1087" s="284"/>
    </row>
    <row r="1088" spans="4:55">
      <c r="G1088" s="284"/>
      <c r="L1088" s="284"/>
      <c r="X1088" s="284"/>
      <c r="AF1088" s="284"/>
      <c r="AI1088" s="284"/>
    </row>
    <row r="1089" spans="6:55">
      <c r="N1089" s="284"/>
      <c r="P1089" s="284"/>
      <c r="V1089" s="284"/>
      <c r="Y1089" s="284"/>
      <c r="Z1089" s="284"/>
      <c r="AB1089" s="284"/>
      <c r="AD1089" s="284"/>
    </row>
    <row r="1090" spans="6:55">
      <c r="L1090" s="284"/>
      <c r="P1090" s="284"/>
      <c r="S1090" s="284"/>
      <c r="W1090" s="284"/>
      <c r="Z1090" s="212"/>
      <c r="AH1090" s="284"/>
      <c r="AK1090" s="284"/>
      <c r="AQ1090" s="284"/>
    </row>
    <row r="1091" spans="6:55">
      <c r="P1091" s="284"/>
      <c r="S1091" s="284"/>
      <c r="T1091" s="284"/>
      <c r="W1091" s="284"/>
      <c r="Y1091" s="284"/>
      <c r="AB1091" s="284"/>
      <c r="AC1091" s="284"/>
      <c r="AF1091" s="284"/>
      <c r="AM1091" s="284"/>
      <c r="AN1091" s="284"/>
      <c r="AO1091" s="284"/>
      <c r="AP1091" s="284"/>
      <c r="AQ1091" s="284"/>
      <c r="AR1091" s="284"/>
      <c r="AS1091" s="284"/>
      <c r="AT1091" s="284"/>
      <c r="AU1091" s="284"/>
      <c r="AV1091" s="284"/>
      <c r="AW1091" s="284"/>
      <c r="AX1091" s="284"/>
      <c r="AY1091" s="284"/>
      <c r="AZ1091" s="284"/>
      <c r="BA1091" s="284"/>
      <c r="BB1091" s="284"/>
      <c r="BC1091" s="284"/>
    </row>
    <row r="1092" spans="6:55">
      <c r="G1092" s="284"/>
      <c r="AG1092" s="212"/>
      <c r="AJ1092" s="284"/>
    </row>
    <row r="1093" spans="6:55">
      <c r="M1093" s="284"/>
      <c r="P1093" s="284"/>
      <c r="S1093" s="284"/>
      <c r="T1093" s="284"/>
      <c r="W1093" s="284"/>
      <c r="Y1093" s="284"/>
      <c r="AA1093" s="284"/>
      <c r="AC1093" s="284"/>
      <c r="AE1093" s="284"/>
      <c r="AF1093" s="284"/>
      <c r="AK1093" s="284"/>
      <c r="AL1093" s="284"/>
      <c r="AM1093" s="284"/>
      <c r="AN1093" s="284"/>
      <c r="AO1093" s="284"/>
      <c r="AP1093" s="284"/>
      <c r="AQ1093" s="284"/>
      <c r="AR1093" s="284"/>
      <c r="AS1093" s="284"/>
      <c r="AT1093" s="284"/>
      <c r="AU1093" s="284"/>
      <c r="AV1093" s="284"/>
      <c r="AW1093" s="284"/>
      <c r="AX1093" s="284"/>
      <c r="AY1093" s="284"/>
      <c r="AZ1093" s="284"/>
      <c r="BA1093" s="284"/>
      <c r="BB1093" s="284"/>
      <c r="BC1093" s="284"/>
    </row>
    <row r="1094" spans="6:55">
      <c r="J1094" s="284"/>
      <c r="V1094" s="284"/>
      <c r="AE1094" s="284"/>
      <c r="AJ1094" s="284"/>
    </row>
    <row r="1095" spans="6:55">
      <c r="G1095" s="284"/>
      <c r="L1095" s="284"/>
      <c r="T1095" s="284"/>
      <c r="V1095" s="284"/>
      <c r="X1095" s="284"/>
      <c r="AB1095" s="284"/>
      <c r="AC1095" s="284"/>
      <c r="AF1095" s="284"/>
      <c r="AI1095" s="284"/>
      <c r="AQ1095" s="284"/>
    </row>
    <row r="1096" spans="6:55">
      <c r="I1096" s="284"/>
      <c r="J1096" s="284"/>
      <c r="K1096" s="284"/>
      <c r="L1096" s="284"/>
      <c r="N1096" s="284"/>
      <c r="V1096" s="284"/>
      <c r="AC1096" s="284"/>
      <c r="AE1096" s="284"/>
      <c r="AG1096" s="284"/>
    </row>
    <row r="1097" spans="6:55">
      <c r="I1097" s="284"/>
      <c r="V1097" s="284"/>
      <c r="Z1097" s="284"/>
      <c r="AA1097" s="284"/>
      <c r="AB1097" s="284"/>
      <c r="AD1097" s="284"/>
      <c r="AE1097" s="284"/>
      <c r="AF1097" s="284"/>
      <c r="AH1097" s="284"/>
      <c r="AL1097" s="284"/>
    </row>
    <row r="1098" spans="6:55">
      <c r="K1098" s="284"/>
      <c r="T1098" s="284"/>
      <c r="AE1098" s="284"/>
      <c r="AF1098" s="284"/>
      <c r="AH1098" s="284"/>
      <c r="AO1098" s="284"/>
      <c r="AT1098" s="284"/>
    </row>
    <row r="1099" spans="6:55">
      <c r="U1099" s="284"/>
      <c r="W1099" s="284"/>
      <c r="AA1099" s="284"/>
      <c r="AH1099" s="284"/>
      <c r="AI1099" s="284"/>
    </row>
    <row r="1100" spans="6:55">
      <c r="F1100" s="284"/>
      <c r="L1100" s="284"/>
      <c r="T1100" s="284"/>
      <c r="X1100" s="284"/>
      <c r="AC1100" s="284"/>
      <c r="AE1100" s="284"/>
      <c r="AN1100" s="284"/>
      <c r="AO1100" s="284"/>
      <c r="AP1100" s="284"/>
      <c r="AQ1100" s="284"/>
      <c r="AR1100" s="284"/>
      <c r="AS1100" s="284"/>
      <c r="AT1100" s="284"/>
      <c r="AU1100" s="284"/>
      <c r="AV1100" s="284"/>
      <c r="AW1100" s="284"/>
      <c r="AX1100" s="284"/>
      <c r="AY1100" s="284"/>
      <c r="AZ1100" s="284"/>
      <c r="BA1100" s="284"/>
      <c r="BB1100" s="284"/>
      <c r="BC1100" s="284"/>
    </row>
    <row r="1101" spans="6:55">
      <c r="P1101" s="284"/>
      <c r="R1101" s="284"/>
      <c r="S1101" s="284"/>
      <c r="AA1101" s="284"/>
      <c r="AE1101" s="284"/>
      <c r="AJ1101" s="284"/>
      <c r="AL1101" s="284"/>
      <c r="AM1101" s="284"/>
    </row>
    <row r="1102" spans="6:55">
      <c r="P1102" s="284"/>
      <c r="S1102" s="284"/>
      <c r="W1102" s="284"/>
      <c r="X1102" s="284"/>
      <c r="AC1102" s="284"/>
    </row>
    <row r="1103" spans="6:55">
      <c r="J1103" s="284"/>
      <c r="R1103" s="284"/>
      <c r="S1103" s="284"/>
      <c r="W1103" s="284"/>
      <c r="AD1103" s="284"/>
      <c r="AK1103" s="284"/>
    </row>
    <row r="1104" spans="6:55">
      <c r="Q1104" s="284"/>
      <c r="T1104" s="284"/>
      <c r="W1104" s="284"/>
      <c r="Y1104" s="284"/>
      <c r="AA1104" s="284"/>
      <c r="AB1104" s="284"/>
      <c r="AD1104" s="284"/>
      <c r="AE1104" s="284"/>
      <c r="AJ1104" s="284"/>
      <c r="AK1104" s="284"/>
      <c r="AL1104" s="284"/>
    </row>
    <row r="1105" spans="2:55">
      <c r="I1105" s="284"/>
      <c r="W1105" s="284"/>
      <c r="AB1105" s="284"/>
      <c r="AE1105" s="284"/>
      <c r="AH1105" s="284"/>
      <c r="AN1105" s="284"/>
      <c r="AO1105" s="284"/>
      <c r="AP1105" s="284"/>
      <c r="AQ1105" s="284"/>
      <c r="AR1105" s="284"/>
      <c r="AS1105" s="284"/>
      <c r="AT1105" s="284"/>
      <c r="AU1105" s="284"/>
      <c r="AV1105" s="284"/>
      <c r="AW1105" s="284"/>
      <c r="AX1105" s="284"/>
      <c r="AY1105" s="284"/>
      <c r="AZ1105" s="284"/>
      <c r="BA1105" s="284"/>
      <c r="BB1105" s="284"/>
      <c r="BC1105" s="284"/>
    </row>
    <row r="1106" spans="2:55">
      <c r="H1106" s="284"/>
      <c r="I1106" s="212"/>
      <c r="R1106" s="284"/>
      <c r="Z1106" s="284"/>
      <c r="AI1106" s="284"/>
      <c r="AJ1106" s="284"/>
    </row>
    <row r="1107" spans="2:55">
      <c r="B1107" s="284"/>
      <c r="M1107" s="284"/>
      <c r="W1107" s="284"/>
      <c r="AD1107" s="284"/>
      <c r="AF1107" s="284"/>
      <c r="AG1107" s="284"/>
      <c r="AK1107" s="284"/>
      <c r="AN1107" s="284"/>
      <c r="AO1107" s="284"/>
    </row>
    <row r="1108" spans="2:55">
      <c r="I1108" s="284"/>
      <c r="L1108" s="212"/>
      <c r="S1108" s="284"/>
      <c r="U1108" s="284"/>
      <c r="AI1108" s="284"/>
      <c r="AM1108" s="284"/>
    </row>
    <row r="1109" spans="2:55">
      <c r="Q1109" s="284"/>
      <c r="R1109" s="284"/>
      <c r="AA1109" s="284"/>
      <c r="AE1109" s="284"/>
      <c r="AF1109" s="284"/>
      <c r="AG1109" s="284"/>
      <c r="AI1109" s="284"/>
      <c r="AJ1109" s="284"/>
    </row>
    <row r="1110" spans="2:55">
      <c r="N1110" s="284"/>
      <c r="Q1110" s="284"/>
      <c r="S1110" s="212"/>
      <c r="AC1110" s="284"/>
      <c r="AE1110" s="282"/>
      <c r="AG1110" s="284"/>
      <c r="AI1110" s="284"/>
      <c r="AL1110" s="284"/>
    </row>
    <row r="1111" spans="2:55">
      <c r="L1111" s="284"/>
      <c r="R1111" s="284"/>
      <c r="S1111" s="284"/>
      <c r="U1111" s="284"/>
      <c r="Y1111" s="284"/>
      <c r="Z1111" s="284"/>
      <c r="AC1111" s="284"/>
      <c r="AD1111" s="284"/>
      <c r="AG1111" s="284"/>
      <c r="AI1111" s="284"/>
      <c r="AK1111" s="284"/>
      <c r="AU1111" s="284"/>
      <c r="AV1111" s="284"/>
      <c r="AW1111" s="284"/>
      <c r="AX1111" s="284"/>
      <c r="AY1111" s="284"/>
      <c r="AZ1111" s="284"/>
      <c r="BA1111" s="284"/>
      <c r="BB1111" s="284"/>
      <c r="BC1111" s="284"/>
    </row>
    <row r="1112" spans="2:55">
      <c r="D1112" s="212"/>
      <c r="J1112" s="284"/>
      <c r="K1112" s="284"/>
      <c r="M1112" s="284"/>
      <c r="O1112" s="284"/>
      <c r="P1112" s="284"/>
      <c r="Q1112" s="284"/>
      <c r="Z1112" s="284"/>
      <c r="AA1112" s="284"/>
      <c r="AE1112" s="284"/>
      <c r="AO1112" s="284"/>
      <c r="AP1112" s="284"/>
    </row>
    <row r="1113" spans="2:55">
      <c r="J1113" s="284"/>
      <c r="R1113" s="284"/>
      <c r="T1113" s="284"/>
      <c r="Y1113" s="284"/>
      <c r="AD1113" s="284"/>
      <c r="AG1113" s="284"/>
      <c r="AN1113" s="284"/>
      <c r="AO1113" s="284"/>
      <c r="AP1113" s="284"/>
      <c r="AQ1113" s="284"/>
      <c r="AR1113" s="284"/>
      <c r="AS1113" s="284"/>
      <c r="AT1113" s="284"/>
      <c r="AU1113" s="284"/>
      <c r="AV1113" s="284"/>
      <c r="AW1113" s="284"/>
      <c r="AX1113" s="284"/>
      <c r="AY1113" s="284"/>
      <c r="AZ1113" s="284"/>
      <c r="BA1113" s="284"/>
      <c r="BB1113" s="284"/>
      <c r="BC1113" s="284"/>
    </row>
    <row r="1114" spans="2:55">
      <c r="E1114" s="284"/>
      <c r="I1114" s="212"/>
      <c r="J1114" s="284"/>
      <c r="P1114" s="284"/>
      <c r="Q1114" s="284"/>
      <c r="V1114" s="284"/>
      <c r="AA1114" s="284"/>
      <c r="AB1114" s="284"/>
      <c r="AJ1114" s="284"/>
      <c r="AL1114" s="284"/>
      <c r="AM1114" s="284"/>
      <c r="AQ1114" s="284"/>
    </row>
    <row r="1115" spans="2:55">
      <c r="L1115" s="284"/>
      <c r="O1115" s="284"/>
      <c r="P1115" s="284"/>
      <c r="S1115" s="284"/>
      <c r="T1115" s="284"/>
      <c r="X1115" s="284"/>
      <c r="AC1115" s="284"/>
    </row>
    <row r="1116" spans="2:55">
      <c r="R1116" s="284"/>
      <c r="V1116" s="284"/>
      <c r="AB1116" s="284"/>
      <c r="AC1116" s="284"/>
      <c r="AE1116" s="284"/>
      <c r="AI1116" s="284"/>
      <c r="AL1116" s="284"/>
      <c r="AM1116" s="284"/>
    </row>
    <row r="1117" spans="2:55">
      <c r="I1117" s="284"/>
      <c r="K1117" s="284"/>
      <c r="L1117" s="284"/>
      <c r="V1117" s="284"/>
      <c r="W1117" s="284"/>
      <c r="X1117" s="284"/>
      <c r="AB1117" s="284"/>
      <c r="AC1117" s="284"/>
      <c r="AD1117" s="284"/>
      <c r="AE1117" s="284"/>
      <c r="AF1117" s="284"/>
      <c r="AG1117" s="284"/>
      <c r="AH1117" s="284"/>
      <c r="AK1117" s="284"/>
      <c r="AL1117" s="284"/>
      <c r="AM1117" s="284"/>
      <c r="AQ1117" s="284"/>
    </row>
    <row r="1118" spans="2:55">
      <c r="M1118" s="284"/>
      <c r="Q1118" s="284"/>
      <c r="AA1118" s="284"/>
      <c r="AC1118" s="284"/>
      <c r="AK1118" s="284"/>
      <c r="AL1118" s="284"/>
    </row>
    <row r="1119" spans="2:55">
      <c r="G1119" s="284"/>
      <c r="P1119" s="284"/>
      <c r="R1119" s="284"/>
      <c r="AC1119" s="284"/>
      <c r="AM1119" s="284"/>
    </row>
    <row r="1120" spans="2:55">
      <c r="H1120" s="284"/>
      <c r="L1120" s="284"/>
      <c r="M1120" s="284"/>
      <c r="N1120" s="284"/>
      <c r="S1120" s="284"/>
      <c r="W1120" s="284"/>
      <c r="Y1120" s="284"/>
      <c r="Z1120" s="284"/>
      <c r="AB1120" s="284"/>
      <c r="AC1120" s="284"/>
      <c r="AJ1120" s="284"/>
    </row>
    <row r="1121" spans="3:55">
      <c r="K1121" s="284"/>
      <c r="V1121" s="284"/>
      <c r="AA1121" s="284"/>
      <c r="AC1121" s="284"/>
      <c r="AD1121" s="284"/>
      <c r="AE1121" s="284"/>
      <c r="AF1121" s="284"/>
      <c r="AH1121" s="284"/>
      <c r="AL1121" s="284"/>
      <c r="AM1121" s="284"/>
      <c r="AN1121" s="284"/>
      <c r="AT1121" s="284"/>
    </row>
    <row r="1122" spans="3:55">
      <c r="G1122" s="284"/>
      <c r="H1122" s="284"/>
      <c r="O1122" s="284"/>
      <c r="T1122" s="284"/>
      <c r="V1122" s="284"/>
      <c r="Y1122" s="284"/>
      <c r="AE1122" s="284"/>
      <c r="AG1122" s="284"/>
      <c r="AJ1122" s="284"/>
      <c r="AN1122" s="284"/>
    </row>
    <row r="1123" spans="3:55">
      <c r="I1123" s="284"/>
      <c r="O1123" s="284"/>
      <c r="Z1123" s="284"/>
      <c r="AB1123" s="284"/>
      <c r="AE1123" s="284"/>
      <c r="AG1123" s="284"/>
      <c r="AI1123" s="284"/>
      <c r="AJ1123" s="284"/>
      <c r="AK1123" s="284"/>
    </row>
    <row r="1124" spans="3:55">
      <c r="H1124" s="284"/>
      <c r="K1124" s="284"/>
      <c r="P1124" s="284"/>
      <c r="V1124" s="284"/>
      <c r="Y1124" s="284"/>
      <c r="Z1124" s="284"/>
      <c r="AA1124" s="284"/>
      <c r="AE1124" s="284"/>
      <c r="AG1124" s="284"/>
      <c r="AM1124" s="284"/>
    </row>
    <row r="1125" spans="3:55">
      <c r="L1125" s="284"/>
      <c r="O1125" s="284"/>
      <c r="AA1125" s="284"/>
      <c r="AD1125" s="284"/>
      <c r="AE1125" s="284"/>
      <c r="AH1125" s="284"/>
      <c r="AK1125" s="284"/>
      <c r="AO1125" s="284"/>
    </row>
    <row r="1126" spans="3:55">
      <c r="I1126" s="284"/>
      <c r="L1126" s="284"/>
      <c r="O1126" s="284"/>
      <c r="Q1126" s="284"/>
      <c r="Z1126" s="284"/>
      <c r="AB1126" s="284"/>
      <c r="AF1126" s="284"/>
      <c r="AJ1126" s="284"/>
      <c r="AK1126" s="284"/>
      <c r="AU1126" s="284"/>
      <c r="AV1126" s="284"/>
      <c r="AW1126" s="284"/>
      <c r="AX1126" s="284"/>
      <c r="AY1126" s="284"/>
      <c r="AZ1126" s="284"/>
      <c r="BA1126" s="284"/>
      <c r="BB1126" s="284"/>
      <c r="BC1126" s="284"/>
    </row>
    <row r="1127" spans="3:55">
      <c r="I1127" s="284"/>
      <c r="R1127" s="284"/>
      <c r="T1127" s="284"/>
      <c r="X1127" s="284"/>
      <c r="Y1127" s="284"/>
      <c r="AA1127" s="284"/>
      <c r="AB1127" s="284"/>
      <c r="AE1127" s="284"/>
      <c r="AF1127" s="284"/>
      <c r="AG1127" s="284"/>
      <c r="AK1127" s="284"/>
      <c r="AL1127" s="284"/>
    </row>
    <row r="1128" spans="3:55">
      <c r="J1128" s="284"/>
      <c r="P1128" s="284"/>
      <c r="W1128" s="284"/>
      <c r="AD1128" s="284"/>
      <c r="AJ1128" s="284"/>
      <c r="AN1128" s="284"/>
      <c r="AO1128" s="284"/>
      <c r="AP1128" s="284"/>
      <c r="AQ1128" s="284"/>
      <c r="AR1128" s="284"/>
      <c r="AS1128" s="284"/>
      <c r="AT1128" s="284"/>
      <c r="AU1128" s="284"/>
      <c r="AV1128" s="284"/>
      <c r="AW1128" s="284"/>
      <c r="AX1128" s="284"/>
      <c r="AY1128" s="284"/>
      <c r="AZ1128" s="284"/>
      <c r="BA1128" s="284"/>
      <c r="BB1128" s="284"/>
      <c r="BC1128" s="284"/>
    </row>
    <row r="1129" spans="3:55">
      <c r="N1129" s="284"/>
      <c r="R1129" s="284"/>
      <c r="U1129" s="284"/>
      <c r="AB1129" s="284"/>
      <c r="AC1129" s="284"/>
      <c r="AI1129" s="284"/>
      <c r="AK1129" s="284"/>
    </row>
    <row r="1130" spans="3:55">
      <c r="G1130" s="284"/>
      <c r="M1130" s="284"/>
      <c r="R1130" s="284"/>
      <c r="Z1130" s="212"/>
      <c r="AL1130" s="284"/>
    </row>
    <row r="1131" spans="3:55">
      <c r="J1131" s="284"/>
      <c r="P1131" s="284"/>
      <c r="V1131" s="284"/>
      <c r="Z1131" s="284"/>
      <c r="AF1131" s="284"/>
      <c r="AI1131" s="284"/>
      <c r="AL1131" s="284"/>
      <c r="AQ1131" s="284"/>
    </row>
    <row r="1132" spans="3:55">
      <c r="Y1132" s="284"/>
      <c r="Z1132" s="284"/>
      <c r="AA1132" s="284"/>
      <c r="AC1132" s="284"/>
      <c r="AH1132" s="284"/>
      <c r="AT1132" s="284"/>
    </row>
    <row r="1133" spans="3:55">
      <c r="O1133" s="284"/>
      <c r="P1133" s="284"/>
      <c r="Q1133" s="284"/>
      <c r="T1133" s="284"/>
      <c r="W1133" s="282"/>
      <c r="Z1133" s="284"/>
      <c r="AB1133" s="284"/>
      <c r="AF1133" s="284"/>
      <c r="AH1133" s="284"/>
      <c r="AI1133" s="284"/>
      <c r="AM1133" s="284"/>
      <c r="AN1133" s="284"/>
      <c r="AO1133" s="284"/>
      <c r="AP1133" s="284"/>
      <c r="AQ1133" s="284"/>
      <c r="AR1133" s="284"/>
      <c r="AS1133" s="284"/>
      <c r="AT1133" s="284"/>
      <c r="AU1133" s="284"/>
      <c r="AV1133" s="284"/>
      <c r="AW1133" s="284"/>
      <c r="AX1133" s="284"/>
      <c r="AY1133" s="284"/>
      <c r="AZ1133" s="284"/>
      <c r="BA1133" s="284"/>
      <c r="BB1133" s="284"/>
      <c r="BC1133" s="284"/>
    </row>
    <row r="1134" spans="3:55">
      <c r="C1134" s="284"/>
      <c r="O1134" s="284"/>
      <c r="P1134" s="284"/>
      <c r="R1134" s="284"/>
      <c r="V1134" s="284"/>
      <c r="Y1134" s="284"/>
      <c r="Z1134" s="284"/>
      <c r="AH1134" s="284"/>
      <c r="AI1134" s="284"/>
      <c r="AJ1134" s="284"/>
      <c r="AK1134" s="284"/>
      <c r="AM1134" s="284"/>
    </row>
    <row r="1135" spans="3:55">
      <c r="L1135" s="284"/>
      <c r="O1135" s="284"/>
      <c r="Q1135" s="284"/>
      <c r="X1135" s="284"/>
      <c r="AJ1135" s="284"/>
      <c r="AK1135" s="284"/>
      <c r="AL1135" s="284"/>
      <c r="AM1135" s="284"/>
    </row>
    <row r="1136" spans="3:55">
      <c r="U1136" s="284"/>
      <c r="AB1136" s="284"/>
      <c r="AE1136" s="284"/>
      <c r="AG1136" s="284"/>
      <c r="AI1136" s="212"/>
      <c r="AN1136" s="284"/>
    </row>
    <row r="1137" spans="3:55">
      <c r="AB1137" s="284"/>
      <c r="AE1137" s="284"/>
      <c r="AI1137" s="284"/>
      <c r="AL1137" s="284"/>
    </row>
    <row r="1138" spans="3:55">
      <c r="X1138" s="284"/>
      <c r="Z1138" s="284"/>
      <c r="AE1138" s="284"/>
      <c r="AG1138" s="284"/>
      <c r="AH1138" s="284"/>
      <c r="AI1138" s="284"/>
      <c r="AK1138" s="284"/>
      <c r="AL1138" s="284"/>
      <c r="AM1138" s="284"/>
      <c r="AN1138" s="284"/>
      <c r="AO1138" s="284"/>
      <c r="AP1138" s="284"/>
      <c r="AQ1138" s="284"/>
      <c r="AR1138" s="284"/>
      <c r="AS1138" s="284"/>
      <c r="AT1138" s="284"/>
      <c r="AU1138" s="284"/>
      <c r="AV1138" s="284"/>
      <c r="AW1138" s="284"/>
      <c r="AX1138" s="284"/>
      <c r="AY1138" s="284"/>
      <c r="AZ1138" s="284"/>
      <c r="BA1138" s="284"/>
      <c r="BB1138" s="284"/>
      <c r="BC1138" s="284"/>
    </row>
    <row r="1139" spans="3:55">
      <c r="I1139" s="284"/>
      <c r="N1139" s="284"/>
      <c r="P1139" s="284"/>
      <c r="V1139" s="284"/>
      <c r="W1139" s="284"/>
      <c r="X1139" s="284"/>
      <c r="AF1139" s="284"/>
      <c r="AM1139" s="284"/>
      <c r="AN1139" s="284"/>
      <c r="AO1139" s="284"/>
      <c r="AP1139" s="284"/>
      <c r="AQ1139" s="284"/>
      <c r="AR1139" s="284"/>
      <c r="AS1139" s="284"/>
      <c r="AT1139" s="284"/>
      <c r="AU1139" s="284"/>
      <c r="AV1139" s="284"/>
      <c r="AW1139" s="284"/>
      <c r="AX1139" s="284"/>
      <c r="AY1139" s="284"/>
      <c r="AZ1139" s="284"/>
      <c r="BA1139" s="284"/>
      <c r="BB1139" s="284"/>
      <c r="BC1139" s="284"/>
    </row>
    <row r="1140" spans="3:55">
      <c r="S1140" s="284"/>
      <c r="W1140" s="284"/>
      <c r="AB1140" s="284"/>
      <c r="AD1140" s="284"/>
      <c r="AF1140" s="284"/>
      <c r="AG1140" s="284"/>
      <c r="AH1140" s="284"/>
      <c r="AJ1140" s="284"/>
      <c r="AK1140" s="284"/>
      <c r="AL1140" s="284"/>
    </row>
    <row r="1141" spans="3:55">
      <c r="I1141" s="284"/>
      <c r="L1141" s="284"/>
      <c r="Q1141" s="284"/>
      <c r="R1141" s="284"/>
      <c r="S1141" s="284"/>
      <c r="Y1141" s="284"/>
      <c r="AB1141" s="284"/>
      <c r="AE1141" s="284"/>
      <c r="AH1141" s="284"/>
      <c r="AK1141" s="284"/>
      <c r="AL1141" s="284"/>
      <c r="AM1141" s="284"/>
    </row>
    <row r="1142" spans="3:55">
      <c r="E1142" s="284"/>
      <c r="J1142" s="284"/>
      <c r="L1142" s="284"/>
      <c r="W1142" s="282"/>
      <c r="AA1142" s="284"/>
      <c r="AH1142" s="284"/>
      <c r="AL1142" s="284"/>
      <c r="AM1142" s="284"/>
      <c r="AN1142" s="284"/>
      <c r="AU1142" s="284"/>
      <c r="AV1142" s="284"/>
      <c r="AW1142" s="284"/>
      <c r="AX1142" s="284"/>
      <c r="AY1142" s="284"/>
      <c r="AZ1142" s="284"/>
      <c r="BA1142" s="284"/>
      <c r="BB1142" s="284"/>
      <c r="BC1142" s="284"/>
    </row>
    <row r="1143" spans="3:55">
      <c r="J1143" s="284"/>
      <c r="O1143" s="284"/>
      <c r="AE1143" s="284"/>
      <c r="AJ1143" s="284"/>
      <c r="AM1143" s="284"/>
    </row>
    <row r="1144" spans="3:55">
      <c r="C1144" s="284"/>
      <c r="G1144" s="284"/>
      <c r="N1144" s="284"/>
      <c r="W1144" s="284"/>
      <c r="Z1144" s="284"/>
      <c r="AC1144" s="284"/>
      <c r="AE1144" s="284"/>
      <c r="AH1144" s="284"/>
      <c r="AI1144" s="284"/>
      <c r="AJ1144" s="284"/>
      <c r="AM1144" s="284"/>
      <c r="AN1144" s="284"/>
      <c r="AO1144" s="284"/>
    </row>
    <row r="1145" spans="3:55">
      <c r="P1145" s="284"/>
      <c r="Q1145" s="284"/>
      <c r="R1145" s="284"/>
      <c r="S1145" s="284"/>
      <c r="T1145" s="284"/>
      <c r="V1145" s="284"/>
      <c r="X1145" s="284"/>
      <c r="AA1145" s="284"/>
      <c r="AD1145" s="284"/>
      <c r="AG1145" s="284"/>
      <c r="AO1145" s="284"/>
    </row>
    <row r="1146" spans="3:55">
      <c r="O1146" s="284"/>
      <c r="P1146" s="284"/>
      <c r="R1146" s="284"/>
      <c r="Z1146" s="284"/>
      <c r="AB1146" s="284"/>
      <c r="AD1146" s="284"/>
      <c r="AF1146" s="284"/>
      <c r="AJ1146" s="284"/>
      <c r="AP1146" s="284"/>
      <c r="AQ1146" s="284"/>
      <c r="AR1146" s="284"/>
      <c r="AS1146" s="284"/>
      <c r="AT1146" s="284"/>
      <c r="AU1146" s="284"/>
      <c r="AV1146" s="284"/>
      <c r="AW1146" s="284"/>
      <c r="AX1146" s="284"/>
      <c r="AY1146" s="284"/>
      <c r="AZ1146" s="284"/>
      <c r="BA1146" s="284"/>
      <c r="BB1146" s="284"/>
      <c r="BC1146" s="284"/>
    </row>
    <row r="1147" spans="3:55">
      <c r="AK1147" s="284"/>
    </row>
    <row r="1148" spans="3:55">
      <c r="L1148" s="284"/>
      <c r="O1148" s="284"/>
      <c r="S1148" s="284"/>
      <c r="X1148" s="284"/>
      <c r="Z1148" s="284"/>
      <c r="AA1148" s="284"/>
      <c r="AD1148" s="284"/>
      <c r="AK1148" s="284"/>
    </row>
    <row r="1149" spans="3:55">
      <c r="M1149" s="284"/>
      <c r="Z1149" s="284"/>
      <c r="AE1149" s="284"/>
      <c r="AM1149" s="284"/>
    </row>
    <row r="1150" spans="3:55">
      <c r="R1150" s="284"/>
      <c r="T1150" s="284"/>
      <c r="X1150" s="284"/>
      <c r="AB1150" s="284"/>
      <c r="AD1150" s="284"/>
      <c r="AQ1150" s="284"/>
    </row>
    <row r="1151" spans="3:55">
      <c r="M1151" s="284"/>
      <c r="T1151" s="284"/>
      <c r="X1151" s="284"/>
      <c r="Y1151" s="284"/>
      <c r="Z1151" s="284"/>
      <c r="AD1151" s="284"/>
      <c r="AF1151" s="284"/>
      <c r="AK1151" s="284"/>
      <c r="AN1151" s="284"/>
      <c r="AO1151" s="284"/>
      <c r="AQ1151" s="284"/>
    </row>
    <row r="1152" spans="3:55">
      <c r="M1152" s="284"/>
      <c r="O1152" s="284"/>
      <c r="X1152" s="284"/>
      <c r="Y1152" s="284"/>
      <c r="Z1152" s="284"/>
      <c r="AM1152" s="284"/>
      <c r="AO1152" s="284"/>
      <c r="AP1152" s="284"/>
    </row>
    <row r="1153" spans="2:55">
      <c r="G1153" s="212"/>
      <c r="I1153" s="284"/>
      <c r="T1153" s="284"/>
      <c r="U1153" s="284"/>
      <c r="V1153" s="284"/>
      <c r="W1153" s="284"/>
      <c r="Y1153" s="284"/>
      <c r="AD1153" s="284"/>
      <c r="AE1153" s="284"/>
      <c r="AL1153" s="284"/>
      <c r="AN1153" s="284"/>
      <c r="AO1153" s="284"/>
      <c r="AP1153" s="284"/>
      <c r="AQ1153" s="284"/>
      <c r="AR1153" s="284"/>
      <c r="AS1153" s="284"/>
      <c r="AT1153" s="284"/>
      <c r="AU1153" s="284"/>
      <c r="AV1153" s="284"/>
      <c r="AW1153" s="284"/>
      <c r="AX1153" s="284"/>
      <c r="AY1153" s="284"/>
      <c r="AZ1153" s="284"/>
      <c r="BA1153" s="284"/>
      <c r="BB1153" s="284"/>
      <c r="BC1153" s="284"/>
    </row>
    <row r="1154" spans="2:55">
      <c r="Z1154" s="284"/>
      <c r="AE1154" s="284"/>
      <c r="AF1154" s="284"/>
      <c r="AM1154" s="284"/>
      <c r="AN1154" s="284"/>
      <c r="AO1154" s="284"/>
    </row>
    <row r="1155" spans="2:55">
      <c r="J1155" s="284"/>
      <c r="M1155" s="284"/>
      <c r="O1155" s="284"/>
      <c r="Q1155" s="284"/>
      <c r="R1155" s="284"/>
      <c r="S1155" s="284"/>
      <c r="U1155" s="284"/>
      <c r="AB1155" s="284"/>
      <c r="AC1155" s="284"/>
      <c r="AJ1155" s="284"/>
      <c r="AT1155" s="284"/>
    </row>
    <row r="1156" spans="2:55">
      <c r="F1156" s="284"/>
      <c r="H1156" s="284"/>
      <c r="M1156" s="284"/>
      <c r="Z1156" s="284"/>
      <c r="AC1156" s="284"/>
      <c r="AJ1156" s="284"/>
      <c r="AQ1156" s="284"/>
      <c r="AU1156" s="284"/>
      <c r="AV1156" s="284"/>
      <c r="AW1156" s="284"/>
      <c r="AX1156" s="284"/>
      <c r="AY1156" s="284"/>
      <c r="AZ1156" s="284"/>
      <c r="BA1156" s="284"/>
      <c r="BB1156" s="284"/>
      <c r="BC1156" s="284"/>
    </row>
    <row r="1157" spans="2:55">
      <c r="J1157" s="284"/>
      <c r="Q1157" s="284"/>
      <c r="R1157" s="284"/>
      <c r="X1157" s="284"/>
      <c r="AA1157" s="284"/>
      <c r="AB1157" s="284"/>
      <c r="AD1157" s="284"/>
      <c r="AI1157" s="284"/>
      <c r="AM1157" s="284"/>
    </row>
    <row r="1158" spans="2:55">
      <c r="I1158" s="282"/>
      <c r="U1158" s="284"/>
      <c r="V1158" s="284"/>
      <c r="W1158" s="284"/>
      <c r="X1158" s="284"/>
      <c r="AB1158" s="284"/>
      <c r="AC1158" s="284"/>
      <c r="AL1158" s="284"/>
      <c r="AT1158" s="284"/>
    </row>
    <row r="1159" spans="2:55">
      <c r="C1159" s="284"/>
      <c r="J1159" s="284"/>
      <c r="M1159" s="284"/>
      <c r="Q1159" s="284"/>
      <c r="AA1159" s="212"/>
      <c r="AB1159" s="284"/>
      <c r="AC1159" s="284"/>
      <c r="AI1159" s="284"/>
      <c r="AP1159" s="284"/>
      <c r="AT1159" s="284"/>
    </row>
    <row r="1160" spans="2:55">
      <c r="S1160" s="284"/>
      <c r="T1160" s="284"/>
      <c r="W1160" s="284"/>
      <c r="Y1160" s="284"/>
      <c r="AG1160" s="284"/>
      <c r="AI1160" s="284"/>
    </row>
    <row r="1161" spans="2:55">
      <c r="B1161" s="282"/>
      <c r="Q1161" s="284"/>
      <c r="Y1161" s="284"/>
      <c r="Z1161" s="284"/>
      <c r="AG1161" s="284"/>
      <c r="AI1161" s="284"/>
      <c r="AJ1161" s="284"/>
      <c r="AM1161" s="284"/>
      <c r="AN1161" s="284"/>
      <c r="AO1161" s="284"/>
    </row>
    <row r="1162" spans="2:55">
      <c r="R1162" s="284"/>
      <c r="U1162" s="284"/>
      <c r="AF1162" s="284"/>
      <c r="AL1162" s="284"/>
      <c r="AO1162" s="284"/>
      <c r="AR1162" s="284"/>
      <c r="AS1162" s="284"/>
      <c r="AT1162" s="284"/>
      <c r="AU1162" s="284"/>
      <c r="AV1162" s="284"/>
      <c r="AW1162" s="284"/>
      <c r="AX1162" s="284"/>
      <c r="AY1162" s="284"/>
      <c r="AZ1162" s="284"/>
      <c r="BA1162" s="284"/>
      <c r="BB1162" s="284"/>
      <c r="BC1162" s="284"/>
    </row>
    <row r="1163" spans="2:55">
      <c r="P1163" s="284"/>
      <c r="T1163" s="284"/>
      <c r="Z1163" s="284"/>
      <c r="AE1163" s="284"/>
      <c r="AH1163" s="284"/>
      <c r="AM1163" s="284"/>
      <c r="AN1163" s="284"/>
      <c r="AO1163" s="284"/>
      <c r="AP1163" s="284"/>
      <c r="AQ1163" s="284"/>
      <c r="AR1163" s="284"/>
      <c r="AS1163" s="284"/>
      <c r="AT1163" s="284"/>
      <c r="AU1163" s="284"/>
      <c r="AV1163" s="284"/>
      <c r="AW1163" s="284"/>
      <c r="AX1163" s="284"/>
      <c r="AY1163" s="284"/>
      <c r="AZ1163" s="284"/>
      <c r="BA1163" s="284"/>
      <c r="BB1163" s="284"/>
      <c r="BC1163" s="284"/>
    </row>
    <row r="1164" spans="2:55">
      <c r="M1164" s="284"/>
      <c r="Q1164" s="284"/>
      <c r="Z1164" s="284"/>
      <c r="AB1164" s="284"/>
      <c r="AI1164" s="284"/>
      <c r="AL1164" s="284"/>
      <c r="AM1164" s="284"/>
      <c r="AN1164" s="284"/>
      <c r="AO1164" s="284"/>
      <c r="AP1164" s="284"/>
      <c r="AQ1164" s="284"/>
      <c r="AR1164" s="284"/>
      <c r="AS1164" s="284"/>
      <c r="AT1164" s="284"/>
      <c r="AU1164" s="284"/>
      <c r="AV1164" s="284"/>
      <c r="AW1164" s="284"/>
      <c r="AX1164" s="284"/>
      <c r="AY1164" s="284"/>
      <c r="AZ1164" s="284"/>
      <c r="BA1164" s="284"/>
      <c r="BB1164" s="284"/>
      <c r="BC1164" s="284"/>
    </row>
    <row r="1165" spans="2:55">
      <c r="M1165" s="212"/>
      <c r="X1165" s="284"/>
      <c r="AA1165" s="284"/>
      <c r="AC1165" s="284"/>
      <c r="AD1165" s="284"/>
      <c r="AJ1165" s="284"/>
      <c r="AK1165" s="284"/>
      <c r="AT1165" s="284"/>
    </row>
    <row r="1166" spans="2:55">
      <c r="O1166" s="284"/>
      <c r="T1166" s="284"/>
      <c r="AI1166" s="284"/>
      <c r="AM1166" s="284"/>
      <c r="AN1166" s="284"/>
    </row>
    <row r="1167" spans="2:55">
      <c r="N1167" s="284"/>
      <c r="O1167" s="284"/>
      <c r="R1167" s="284"/>
      <c r="U1167" s="284"/>
      <c r="AB1167" s="284"/>
      <c r="AC1167" s="284"/>
      <c r="AJ1167" s="284"/>
      <c r="AL1167" s="284"/>
    </row>
    <row r="1168" spans="2:55">
      <c r="K1168" s="284"/>
      <c r="L1168" s="284"/>
      <c r="AA1168" s="284"/>
      <c r="AD1168" s="284"/>
      <c r="AE1168" s="284"/>
      <c r="AJ1168" s="284"/>
      <c r="AK1168" s="284"/>
      <c r="AM1168" s="284"/>
    </row>
    <row r="1169" spans="2:55">
      <c r="D1169" s="284"/>
      <c r="J1169" s="284"/>
      <c r="V1169" s="284"/>
      <c r="Z1169" s="284"/>
      <c r="AA1169" s="284"/>
      <c r="AB1169" s="284"/>
      <c r="AD1169" s="284"/>
      <c r="AE1169" s="284"/>
      <c r="AM1169" s="284"/>
      <c r="AN1169" s="284"/>
      <c r="AO1169" s="284"/>
    </row>
    <row r="1170" spans="2:55">
      <c r="F1170" s="212"/>
      <c r="N1170" s="284"/>
      <c r="Q1170" s="284"/>
      <c r="V1170" s="284"/>
      <c r="X1170" s="284"/>
      <c r="AC1170" s="284"/>
      <c r="AE1170" s="284"/>
      <c r="AF1170" s="284"/>
      <c r="AG1170" s="284"/>
      <c r="AH1170" s="284"/>
      <c r="AK1170" s="284"/>
    </row>
    <row r="1171" spans="2:55">
      <c r="H1171" s="284"/>
      <c r="U1171" s="284"/>
      <c r="Y1171" s="284"/>
      <c r="Z1171" s="284"/>
      <c r="AK1171" s="284"/>
      <c r="AR1171" s="284"/>
      <c r="AS1171" s="284"/>
      <c r="AU1171" s="284"/>
      <c r="AV1171" s="284"/>
      <c r="AW1171" s="284"/>
      <c r="AX1171" s="284"/>
      <c r="AY1171" s="284"/>
      <c r="AZ1171" s="284"/>
      <c r="BA1171" s="284"/>
      <c r="BB1171" s="284"/>
      <c r="BC1171" s="284"/>
    </row>
    <row r="1172" spans="2:55">
      <c r="M1172" s="284"/>
      <c r="P1172" s="284"/>
      <c r="Q1172" s="284"/>
      <c r="U1172" s="284"/>
      <c r="AB1172" s="284"/>
      <c r="AG1172" s="284"/>
      <c r="AK1172" s="284"/>
      <c r="AM1172" s="284"/>
      <c r="AO1172" s="284"/>
    </row>
    <row r="1173" spans="2:55">
      <c r="L1173" s="284"/>
      <c r="S1173" s="284"/>
      <c r="T1173" s="284"/>
      <c r="V1173" s="284"/>
      <c r="X1173" s="284"/>
      <c r="Z1173" s="284"/>
      <c r="AD1173" s="284"/>
      <c r="AP1173" s="284"/>
      <c r="AQ1173" s="284"/>
      <c r="AR1173" s="284"/>
      <c r="AS1173" s="284"/>
      <c r="AT1173" s="284"/>
      <c r="AU1173" s="284"/>
      <c r="AV1173" s="284"/>
      <c r="AW1173" s="284"/>
      <c r="AX1173" s="284"/>
      <c r="AY1173" s="284"/>
      <c r="AZ1173" s="284"/>
      <c r="BA1173" s="284"/>
      <c r="BB1173" s="284"/>
      <c r="BC1173" s="284"/>
    </row>
    <row r="1174" spans="2:55">
      <c r="J1174" s="284"/>
      <c r="X1174" s="284"/>
      <c r="AH1174" s="284"/>
      <c r="AI1174" s="284"/>
      <c r="AK1174" s="284"/>
      <c r="AL1174" s="284"/>
      <c r="AM1174" s="284"/>
    </row>
    <row r="1175" spans="2:55">
      <c r="G1175" s="284"/>
      <c r="S1175" s="284"/>
      <c r="T1175" s="284"/>
      <c r="Z1175" s="284"/>
      <c r="AI1175" s="284"/>
      <c r="AJ1175" s="284"/>
    </row>
    <row r="1176" spans="2:55">
      <c r="L1176" s="284"/>
      <c r="S1176" s="284"/>
      <c r="Z1176" s="284"/>
      <c r="AF1176" s="284"/>
      <c r="AK1176" s="284"/>
      <c r="AL1176" s="284"/>
      <c r="AQ1176" s="284"/>
    </row>
    <row r="1177" spans="2:55">
      <c r="F1177" s="284"/>
      <c r="K1177" s="284"/>
      <c r="N1177" s="284"/>
      <c r="P1177" s="284"/>
      <c r="T1177" s="284"/>
      <c r="U1177" s="284"/>
      <c r="W1177" s="284"/>
      <c r="AB1177" s="284"/>
      <c r="AG1177" s="284"/>
      <c r="AJ1177" s="284"/>
      <c r="AO1177" s="284"/>
      <c r="AQ1177" s="284"/>
    </row>
    <row r="1178" spans="2:55">
      <c r="B1178" s="212"/>
      <c r="D1178" s="284"/>
      <c r="H1178" s="284"/>
      <c r="V1178" s="284"/>
      <c r="W1178" s="284"/>
      <c r="AB1178" s="284"/>
      <c r="AD1178" s="284"/>
      <c r="AE1178" s="284"/>
      <c r="AF1178" s="284"/>
      <c r="AK1178" s="284"/>
      <c r="AO1178" s="284"/>
    </row>
    <row r="1179" spans="2:55">
      <c r="J1179" s="284"/>
      <c r="AA1179" s="284"/>
      <c r="AB1179" s="284"/>
      <c r="AF1179" s="284"/>
      <c r="AH1179" s="284"/>
      <c r="AJ1179" s="284"/>
      <c r="AK1179" s="284"/>
      <c r="AL1179" s="284"/>
      <c r="AM1179" s="284"/>
      <c r="AN1179" s="284"/>
      <c r="AO1179" s="284"/>
      <c r="AP1179" s="284"/>
      <c r="AQ1179" s="284"/>
      <c r="AR1179" s="284"/>
      <c r="AS1179" s="284"/>
      <c r="AT1179" s="284"/>
      <c r="AU1179" s="284"/>
      <c r="AV1179" s="284"/>
      <c r="AW1179" s="284"/>
      <c r="AX1179" s="284"/>
      <c r="AY1179" s="284"/>
      <c r="AZ1179" s="284"/>
      <c r="BA1179" s="284"/>
      <c r="BB1179" s="284"/>
      <c r="BC1179" s="284"/>
    </row>
    <row r="1180" spans="2:55">
      <c r="K1180" s="284"/>
      <c r="L1180" s="284"/>
      <c r="U1180" s="284"/>
      <c r="Y1180" s="284"/>
      <c r="AA1180" s="284"/>
      <c r="AC1180" s="284"/>
      <c r="AG1180" s="284"/>
      <c r="AJ1180" s="284"/>
      <c r="AT1180" s="284"/>
    </row>
    <row r="1181" spans="2:55">
      <c r="Q1181" s="284"/>
      <c r="R1181" s="284"/>
      <c r="AC1181" s="284"/>
      <c r="AE1181" s="284"/>
      <c r="AF1181" s="212"/>
      <c r="AG1181" s="284"/>
      <c r="AI1181" s="284"/>
      <c r="AK1181" s="284"/>
      <c r="AM1181" s="284"/>
    </row>
    <row r="1182" spans="2:55">
      <c r="E1182" s="284"/>
      <c r="H1182" s="284"/>
      <c r="K1182" s="284"/>
      <c r="P1182" s="284"/>
      <c r="AE1182" s="284"/>
      <c r="AH1182" s="284"/>
      <c r="AL1182" s="284"/>
    </row>
    <row r="1183" spans="2:55">
      <c r="X1183" s="284"/>
      <c r="AB1183" s="284"/>
      <c r="AC1183" s="284"/>
      <c r="AD1183" s="284"/>
      <c r="AE1183" s="284"/>
      <c r="AG1183" s="284"/>
      <c r="AI1183" s="284"/>
      <c r="AL1183" s="284"/>
      <c r="AN1183" s="284"/>
      <c r="AO1183" s="284"/>
      <c r="AP1183" s="284"/>
    </row>
    <row r="1184" spans="2:55">
      <c r="E1184" s="284"/>
      <c r="J1184" s="212"/>
      <c r="P1184" s="284"/>
      <c r="Q1184" s="284"/>
      <c r="Y1184" s="284"/>
      <c r="Z1184" s="284"/>
      <c r="AA1184" s="284"/>
      <c r="AD1184" s="284"/>
      <c r="AJ1184" s="284"/>
      <c r="AK1184" s="284"/>
    </row>
    <row r="1185" spans="3:55">
      <c r="O1185" s="284"/>
      <c r="Q1185" s="284"/>
      <c r="T1185" s="284"/>
      <c r="AA1185" s="284"/>
      <c r="AB1185" s="284"/>
      <c r="AD1185" s="284"/>
      <c r="AE1185" s="284"/>
      <c r="AF1185" s="284"/>
      <c r="AO1185" s="284"/>
      <c r="AR1185" s="284"/>
      <c r="AS1185" s="284"/>
      <c r="AT1185" s="284"/>
      <c r="AU1185" s="284"/>
      <c r="AV1185" s="284"/>
      <c r="AW1185" s="284"/>
      <c r="AX1185" s="284"/>
      <c r="AY1185" s="284"/>
      <c r="AZ1185" s="284"/>
      <c r="BA1185" s="284"/>
      <c r="BB1185" s="284"/>
      <c r="BC1185" s="284"/>
    </row>
    <row r="1186" spans="3:55">
      <c r="E1186" s="284"/>
      <c r="H1186" s="284"/>
      <c r="M1186" s="284"/>
      <c r="V1186" s="284"/>
      <c r="AD1186" s="284"/>
      <c r="AK1186" s="284"/>
      <c r="AL1186" s="284"/>
      <c r="AM1186" s="284"/>
    </row>
    <row r="1187" spans="3:55">
      <c r="S1187" s="284"/>
      <c r="W1187" s="284"/>
      <c r="AA1187" s="284"/>
      <c r="AE1187" s="284"/>
      <c r="AF1187" s="284"/>
      <c r="AN1187" s="284"/>
      <c r="AO1187" s="284"/>
      <c r="AP1187" s="284"/>
      <c r="AQ1187" s="284"/>
      <c r="AR1187" s="284"/>
      <c r="AS1187" s="284"/>
      <c r="AT1187" s="284"/>
      <c r="AU1187" s="284"/>
      <c r="AV1187" s="284"/>
      <c r="AW1187" s="284"/>
      <c r="AX1187" s="284"/>
      <c r="AY1187" s="284"/>
      <c r="AZ1187" s="284"/>
      <c r="BA1187" s="284"/>
      <c r="BB1187" s="284"/>
      <c r="BC1187" s="284"/>
    </row>
    <row r="1188" spans="3:55">
      <c r="R1188" s="284"/>
      <c r="S1188" s="284"/>
      <c r="AB1188" s="284"/>
      <c r="AC1188" s="284"/>
      <c r="AD1188" s="284"/>
      <c r="AK1188" s="284"/>
      <c r="AM1188" s="284"/>
      <c r="AU1188" s="284"/>
      <c r="AV1188" s="284"/>
      <c r="AW1188" s="284"/>
      <c r="AX1188" s="284"/>
      <c r="AY1188" s="284"/>
      <c r="AZ1188" s="284"/>
      <c r="BA1188" s="284"/>
      <c r="BB1188" s="284"/>
      <c r="BC1188" s="284"/>
    </row>
    <row r="1189" spans="3:55">
      <c r="J1189" s="284"/>
      <c r="AD1189" s="284"/>
      <c r="AE1189" s="284"/>
      <c r="AK1189" s="284"/>
    </row>
    <row r="1190" spans="3:55">
      <c r="C1190" s="284"/>
      <c r="V1190" s="284"/>
      <c r="W1190" s="284"/>
      <c r="AB1190" s="284"/>
      <c r="AF1190" s="284"/>
      <c r="AM1190" s="284"/>
    </row>
    <row r="1191" spans="3:55">
      <c r="I1191" s="284"/>
      <c r="S1191" s="284"/>
      <c r="T1191" s="284"/>
      <c r="AD1191" s="284"/>
      <c r="AJ1191" s="284"/>
      <c r="AO1191" s="284"/>
    </row>
    <row r="1192" spans="3:55">
      <c r="H1192" s="284"/>
      <c r="O1192" s="284"/>
      <c r="S1192" s="212"/>
      <c r="U1192" s="284"/>
      <c r="V1192" s="284"/>
      <c r="X1192" s="284"/>
      <c r="AG1192" s="284"/>
      <c r="AJ1192" s="284"/>
      <c r="AK1192" s="284"/>
      <c r="AM1192" s="284"/>
      <c r="AO1192" s="284"/>
    </row>
    <row r="1193" spans="3:55">
      <c r="O1193" s="284"/>
      <c r="Q1193" s="284"/>
      <c r="AB1193" s="284"/>
      <c r="AG1193" s="284"/>
      <c r="AJ1193" s="284"/>
      <c r="AK1193" s="284"/>
      <c r="AL1193" s="284"/>
      <c r="AP1193" s="284"/>
    </row>
    <row r="1194" spans="3:55">
      <c r="D1194" s="284"/>
      <c r="G1194" s="284"/>
      <c r="L1194" s="284"/>
      <c r="R1194" s="284"/>
      <c r="S1194" s="284"/>
      <c r="X1194" s="284"/>
    </row>
    <row r="1195" spans="3:55">
      <c r="M1195" s="284"/>
      <c r="Q1195" s="284"/>
      <c r="V1195" s="284"/>
      <c r="AB1195" s="284"/>
      <c r="AE1195" s="284"/>
      <c r="AH1195" s="284"/>
      <c r="AM1195" s="284"/>
    </row>
    <row r="1196" spans="3:55">
      <c r="I1196" s="284"/>
      <c r="S1196" s="284"/>
      <c r="T1196" s="284"/>
      <c r="W1196" s="284"/>
      <c r="AB1196" s="284"/>
      <c r="AC1196" s="284"/>
      <c r="AF1196" s="284"/>
      <c r="AI1196" s="284"/>
      <c r="AM1196" s="284"/>
      <c r="AN1196" s="284"/>
      <c r="AO1196" s="284"/>
      <c r="AP1196" s="284"/>
      <c r="AQ1196" s="284"/>
      <c r="AR1196" s="284"/>
      <c r="AS1196" s="284"/>
      <c r="AT1196" s="284"/>
      <c r="AU1196" s="284"/>
      <c r="AV1196" s="284"/>
      <c r="AW1196" s="284"/>
      <c r="AX1196" s="284"/>
      <c r="AY1196" s="284"/>
      <c r="AZ1196" s="284"/>
      <c r="BA1196" s="284"/>
      <c r="BB1196" s="284"/>
      <c r="BC1196" s="284"/>
    </row>
    <row r="1197" spans="3:55">
      <c r="P1197" s="284"/>
      <c r="AH1197" s="284"/>
      <c r="AK1197" s="284"/>
    </row>
    <row r="1198" spans="3:55">
      <c r="E1198" s="284"/>
      <c r="K1198" s="284"/>
      <c r="P1198" s="284"/>
      <c r="W1198" s="284"/>
      <c r="X1198" s="284"/>
      <c r="Y1198" s="284"/>
      <c r="AB1198" s="284"/>
      <c r="AM1198" s="284"/>
      <c r="AN1198" s="284"/>
      <c r="AO1198" s="284"/>
    </row>
    <row r="1199" spans="3:55">
      <c r="F1199" s="284"/>
      <c r="Q1199" s="284"/>
      <c r="V1199" s="284"/>
      <c r="W1199" s="284"/>
      <c r="Z1199" s="284"/>
      <c r="AC1199" s="284"/>
      <c r="AE1199" s="284"/>
      <c r="AG1199" s="284"/>
      <c r="AN1199" s="284"/>
    </row>
    <row r="1200" spans="3:55">
      <c r="I1200" s="284"/>
      <c r="N1200" s="284"/>
      <c r="V1200" s="284"/>
      <c r="Z1200" s="284"/>
      <c r="AI1200" s="284"/>
      <c r="AK1200" s="284"/>
      <c r="AL1200" s="284"/>
      <c r="AM1200" s="284"/>
      <c r="AN1200" s="284"/>
      <c r="AO1200" s="284"/>
      <c r="AP1200" s="284"/>
      <c r="AQ1200" s="284"/>
      <c r="AR1200" s="284"/>
      <c r="AS1200" s="284"/>
      <c r="AT1200" s="284"/>
      <c r="AU1200" s="284"/>
      <c r="AV1200" s="284"/>
      <c r="AW1200" s="284"/>
      <c r="AX1200" s="284"/>
      <c r="AY1200" s="284"/>
      <c r="AZ1200" s="284"/>
      <c r="BA1200" s="284"/>
      <c r="BB1200" s="284"/>
      <c r="BC1200" s="284"/>
    </row>
    <row r="1201" spans="5:55">
      <c r="I1201" s="284"/>
      <c r="J1201" s="284"/>
      <c r="P1201" s="284"/>
      <c r="Y1201" s="284"/>
      <c r="AD1201" s="284"/>
      <c r="AG1201" s="284"/>
      <c r="AK1201" s="284"/>
      <c r="AO1201" s="284"/>
    </row>
    <row r="1202" spans="5:55">
      <c r="E1202" s="284"/>
      <c r="L1202" s="284"/>
      <c r="M1202" s="284"/>
      <c r="R1202" s="284"/>
      <c r="AB1202" s="284"/>
      <c r="AC1202" s="284"/>
      <c r="AD1202" s="284"/>
      <c r="AE1202" s="284"/>
      <c r="AL1202" s="284"/>
      <c r="AM1202" s="284"/>
      <c r="AN1202" s="284"/>
      <c r="AO1202" s="284"/>
    </row>
    <row r="1203" spans="5:55">
      <c r="R1203" s="284"/>
      <c r="S1203" s="284"/>
      <c r="T1203" s="284"/>
      <c r="W1203" s="284"/>
      <c r="AA1203" s="284"/>
      <c r="AC1203" s="284"/>
      <c r="AF1203" s="284"/>
      <c r="AH1203" s="284"/>
      <c r="AI1203" s="284"/>
      <c r="AO1203" s="284"/>
      <c r="AQ1203" s="284"/>
      <c r="AU1203" s="284"/>
      <c r="AV1203" s="284"/>
      <c r="AW1203" s="284"/>
      <c r="AX1203" s="284"/>
      <c r="AY1203" s="284"/>
      <c r="AZ1203" s="284"/>
      <c r="BA1203" s="284"/>
      <c r="BB1203" s="284"/>
      <c r="BC1203" s="284"/>
    </row>
    <row r="1204" spans="5:55">
      <c r="O1204" s="284"/>
      <c r="S1204" s="284"/>
      <c r="W1204" s="284"/>
      <c r="X1204" s="284"/>
      <c r="Z1204" s="284"/>
      <c r="AB1204" s="284"/>
      <c r="AC1204" s="284"/>
      <c r="AD1204" s="284"/>
    </row>
    <row r="1205" spans="5:55">
      <c r="P1205" s="284"/>
      <c r="AJ1205" s="284"/>
      <c r="AM1205" s="284"/>
      <c r="AN1205" s="284"/>
      <c r="AO1205" s="284"/>
    </row>
    <row r="1206" spans="5:55">
      <c r="E1206" s="284"/>
      <c r="M1206" s="284"/>
      <c r="R1206" s="284"/>
      <c r="S1206" s="284"/>
      <c r="Z1206" s="284"/>
      <c r="AA1206" s="284"/>
      <c r="AE1206" s="284"/>
      <c r="AM1206" s="284"/>
      <c r="AN1206" s="284"/>
      <c r="AO1206" s="284"/>
      <c r="AP1206" s="284"/>
    </row>
    <row r="1207" spans="5:55">
      <c r="R1207" s="284"/>
      <c r="U1207" s="284"/>
      <c r="Z1207" s="284"/>
      <c r="AD1207" s="284"/>
      <c r="AM1207" s="284"/>
    </row>
    <row r="1208" spans="5:55">
      <c r="M1208" s="284"/>
      <c r="N1208" s="282"/>
      <c r="Q1208" s="284"/>
      <c r="Z1208" s="284"/>
      <c r="AA1208" s="284"/>
      <c r="AD1208" s="282"/>
      <c r="AF1208" s="284"/>
      <c r="AH1208" s="284"/>
      <c r="AM1208" s="284"/>
    </row>
    <row r="1209" spans="5:55">
      <c r="I1209" s="284"/>
      <c r="P1209" s="284"/>
      <c r="X1209" s="284"/>
      <c r="AK1209" s="284"/>
    </row>
    <row r="1210" spans="5:55">
      <c r="G1210" s="284"/>
      <c r="I1210" s="284"/>
      <c r="Q1210" s="284"/>
      <c r="W1210" s="284"/>
      <c r="AB1210" s="284"/>
      <c r="AC1210" s="284"/>
      <c r="AM1210" s="284"/>
      <c r="AN1210" s="284"/>
      <c r="AO1210" s="284"/>
      <c r="AP1210" s="284"/>
      <c r="AQ1210" s="284"/>
      <c r="AR1210" s="284"/>
      <c r="AS1210" s="284"/>
      <c r="AT1210" s="284"/>
      <c r="AU1210" s="284"/>
      <c r="AV1210" s="284"/>
      <c r="AW1210" s="284"/>
      <c r="AX1210" s="284"/>
      <c r="AY1210" s="284"/>
      <c r="AZ1210" s="284"/>
      <c r="BA1210" s="284"/>
      <c r="BB1210" s="284"/>
      <c r="BC1210" s="284"/>
    </row>
    <row r="1211" spans="5:55">
      <c r="M1211" s="284"/>
      <c r="S1211" s="284"/>
      <c r="Y1211" s="284"/>
      <c r="AD1211" s="284"/>
      <c r="AL1211" s="284"/>
      <c r="AM1211" s="284"/>
    </row>
    <row r="1212" spans="5:55">
      <c r="N1212" s="284"/>
      <c r="T1212" s="284"/>
      <c r="AB1212" s="284"/>
      <c r="AJ1212" s="284"/>
      <c r="AK1212" s="284"/>
      <c r="AL1212" s="284"/>
      <c r="AP1212" s="284"/>
      <c r="AQ1212" s="284"/>
      <c r="AR1212" s="284"/>
      <c r="AS1212" s="284"/>
      <c r="AT1212" s="284"/>
      <c r="AU1212" s="284"/>
      <c r="AV1212" s="284"/>
      <c r="AW1212" s="284"/>
      <c r="AX1212" s="284"/>
      <c r="AY1212" s="284"/>
      <c r="AZ1212" s="284"/>
      <c r="BA1212" s="284"/>
      <c r="BB1212" s="284"/>
      <c r="BC1212" s="284"/>
    </row>
    <row r="1213" spans="5:55">
      <c r="P1213" s="284"/>
      <c r="Q1213" s="284"/>
      <c r="X1213" s="284"/>
      <c r="Y1213" s="284"/>
      <c r="AB1213" s="284"/>
      <c r="AC1213" s="284"/>
      <c r="AE1213" s="284"/>
      <c r="AL1213" s="284"/>
      <c r="AO1213" s="284"/>
    </row>
    <row r="1214" spans="5:55">
      <c r="H1214" s="284"/>
      <c r="M1214" s="284"/>
      <c r="Z1214" s="212"/>
      <c r="AJ1214" s="284"/>
      <c r="AQ1214" s="284"/>
    </row>
    <row r="1215" spans="5:55">
      <c r="O1215" s="284"/>
      <c r="P1215" s="284"/>
      <c r="Q1215" s="284"/>
      <c r="X1215" s="284"/>
      <c r="Z1215" s="284"/>
      <c r="AE1215" s="284"/>
      <c r="AK1215" s="284"/>
      <c r="AL1215" s="284"/>
    </row>
    <row r="1216" spans="5:55">
      <c r="K1216" s="284"/>
      <c r="S1216" s="284"/>
      <c r="X1216" s="284"/>
      <c r="AC1216" s="284"/>
      <c r="AF1216" s="284"/>
      <c r="AH1216" s="284"/>
      <c r="AI1216" s="284"/>
      <c r="AM1216" s="284"/>
      <c r="AN1216" s="212"/>
    </row>
    <row r="1217" spans="4:55">
      <c r="D1217" s="284"/>
      <c r="O1217" s="284"/>
      <c r="V1217" s="284"/>
      <c r="Y1217" s="284"/>
      <c r="Z1217" s="284"/>
      <c r="AA1217" s="284"/>
      <c r="AB1217" s="284"/>
      <c r="AH1217" s="284"/>
      <c r="AL1217" s="284"/>
    </row>
    <row r="1218" spans="4:55">
      <c r="S1218" s="284"/>
      <c r="Y1218" s="284"/>
      <c r="Z1218" s="284"/>
      <c r="AA1218" s="284"/>
      <c r="AD1218" s="284"/>
      <c r="AK1218" s="284"/>
      <c r="AL1218" s="284"/>
    </row>
    <row r="1219" spans="4:55">
      <c r="D1219" s="284"/>
      <c r="Q1219" s="284"/>
      <c r="R1219" s="284"/>
      <c r="T1219" s="284"/>
      <c r="X1219" s="284"/>
      <c r="AB1219" s="284"/>
      <c r="AD1219" s="284"/>
      <c r="AE1219" s="284"/>
      <c r="AI1219" s="284"/>
      <c r="AO1219" s="284"/>
    </row>
    <row r="1220" spans="4:55">
      <c r="M1220" s="284"/>
      <c r="W1220" s="284"/>
      <c r="Y1220" s="284"/>
      <c r="AE1220" s="284"/>
      <c r="AF1220" s="284"/>
      <c r="AH1220" s="284"/>
      <c r="AL1220" s="284"/>
      <c r="AT1220" s="284"/>
    </row>
    <row r="1221" spans="4:55">
      <c r="T1221" s="284"/>
      <c r="X1221" s="284"/>
      <c r="AB1221" s="284"/>
      <c r="AD1221" s="284"/>
      <c r="AF1221" s="284"/>
    </row>
    <row r="1222" spans="4:55">
      <c r="Q1222" s="284"/>
      <c r="U1222" s="284"/>
      <c r="AB1222" s="284"/>
      <c r="AC1222" s="284"/>
      <c r="AF1222" s="284"/>
    </row>
    <row r="1223" spans="4:55">
      <c r="D1223" s="284"/>
      <c r="L1223" s="284"/>
      <c r="AA1223" s="284"/>
      <c r="AB1223" s="284"/>
      <c r="AQ1223" s="284"/>
    </row>
    <row r="1224" spans="4:55">
      <c r="E1224" s="284"/>
      <c r="O1224" s="284"/>
      <c r="Q1224" s="284"/>
      <c r="R1224" s="284"/>
      <c r="Y1224" s="284"/>
      <c r="AA1224" s="284"/>
      <c r="AC1224" s="284"/>
      <c r="AJ1224" s="284"/>
      <c r="AM1224" s="284"/>
      <c r="AR1224" s="284"/>
      <c r="AS1224" s="284"/>
    </row>
    <row r="1225" spans="4:55">
      <c r="Q1225" s="284"/>
      <c r="Z1225" s="284"/>
      <c r="AC1225" s="284"/>
      <c r="AI1225" s="284"/>
      <c r="AJ1225" s="284"/>
      <c r="AL1225" s="284"/>
      <c r="AU1225" s="284"/>
      <c r="AV1225" s="284"/>
      <c r="AW1225" s="284"/>
      <c r="AX1225" s="284"/>
      <c r="AY1225" s="284"/>
      <c r="AZ1225" s="284"/>
      <c r="BA1225" s="284"/>
      <c r="BB1225" s="284"/>
      <c r="BC1225" s="284"/>
    </row>
    <row r="1226" spans="4:55">
      <c r="H1226" s="284"/>
      <c r="I1226" s="284"/>
      <c r="L1226" s="284"/>
      <c r="V1226" s="284"/>
      <c r="Z1226" s="284"/>
      <c r="AD1226" s="284"/>
    </row>
    <row r="1227" spans="4:55">
      <c r="K1227" s="284"/>
      <c r="P1227" s="284"/>
      <c r="AB1227" s="284"/>
      <c r="AH1227" s="284"/>
      <c r="AN1227" s="284"/>
    </row>
    <row r="1228" spans="4:55">
      <c r="N1228" s="284"/>
      <c r="U1228" s="284"/>
      <c r="V1228" s="284"/>
      <c r="Y1228" s="284"/>
      <c r="Z1228" s="284"/>
      <c r="AG1228" s="284"/>
      <c r="AH1228" s="284"/>
    </row>
    <row r="1229" spans="4:55">
      <c r="I1229" s="284"/>
      <c r="R1229" s="284"/>
      <c r="W1229" s="284"/>
      <c r="Z1229" s="284"/>
      <c r="AC1229" s="284"/>
      <c r="AD1229" s="284"/>
      <c r="AF1229" s="284"/>
      <c r="AK1229" s="284"/>
      <c r="AT1229" s="284"/>
    </row>
    <row r="1230" spans="4:55">
      <c r="U1230" s="284"/>
      <c r="W1230" s="284"/>
      <c r="X1230" s="284"/>
      <c r="Z1230" s="284"/>
    </row>
    <row r="1231" spans="4:55">
      <c r="J1231" s="284"/>
      <c r="P1231" s="284"/>
      <c r="AC1231" s="284"/>
      <c r="AF1231" s="284"/>
      <c r="AG1231" s="284"/>
      <c r="AI1231" s="284"/>
    </row>
    <row r="1232" spans="4:55">
      <c r="Q1232" s="284"/>
      <c r="V1232" s="284"/>
      <c r="AB1232" s="284"/>
      <c r="AC1232" s="284"/>
      <c r="AD1232" s="284"/>
      <c r="AK1232" s="284"/>
      <c r="AM1232" s="284"/>
      <c r="AQ1232" s="284"/>
      <c r="AU1232" s="284"/>
      <c r="AV1232" s="284"/>
      <c r="AW1232" s="284"/>
      <c r="AX1232" s="284"/>
      <c r="AY1232" s="284"/>
      <c r="AZ1232" s="284"/>
      <c r="BA1232" s="284"/>
      <c r="BB1232" s="284"/>
      <c r="BC1232" s="284"/>
    </row>
    <row r="1233" spans="2:55">
      <c r="L1233" s="284"/>
      <c r="P1233" s="284"/>
      <c r="R1233" s="284"/>
      <c r="S1233" s="284"/>
      <c r="AB1233" s="284"/>
      <c r="AD1233" s="284"/>
      <c r="AE1233" s="284"/>
      <c r="AI1233" s="284"/>
      <c r="AM1233" s="284"/>
      <c r="AO1233" s="284"/>
    </row>
    <row r="1234" spans="2:55">
      <c r="O1234" s="284"/>
      <c r="Q1234" s="284"/>
      <c r="U1234" s="284"/>
      <c r="V1234" s="284"/>
      <c r="Z1234" s="284"/>
      <c r="AA1234" s="284"/>
      <c r="AB1234" s="284"/>
      <c r="AT1234" s="284"/>
    </row>
    <row r="1235" spans="2:55">
      <c r="F1235" s="284"/>
      <c r="P1235" s="284"/>
      <c r="Q1235" s="284"/>
      <c r="T1235" s="284"/>
      <c r="X1235" s="284"/>
      <c r="Z1235" s="284"/>
      <c r="AC1235" s="284"/>
      <c r="AJ1235" s="284"/>
    </row>
    <row r="1236" spans="2:55">
      <c r="O1236" s="284"/>
      <c r="U1236" s="284"/>
      <c r="X1236" s="284"/>
      <c r="AA1236" s="284"/>
      <c r="AB1236" s="284"/>
      <c r="AC1236" s="284"/>
      <c r="AD1236" s="284"/>
      <c r="AK1236" s="284"/>
    </row>
    <row r="1237" spans="2:55">
      <c r="P1237" s="284"/>
      <c r="Q1237" s="284"/>
      <c r="X1237" s="284"/>
      <c r="AC1237" s="284"/>
      <c r="AD1237" s="284"/>
      <c r="AE1237" s="284"/>
      <c r="AF1237" s="284"/>
      <c r="AH1237" s="284"/>
      <c r="AI1237" s="284"/>
      <c r="AK1237" s="284"/>
    </row>
    <row r="1238" spans="2:55">
      <c r="F1238" s="284"/>
      <c r="N1238" s="284"/>
      <c r="P1238" s="284"/>
      <c r="Z1238" s="284"/>
      <c r="AA1238" s="284"/>
      <c r="AB1238" s="284"/>
      <c r="AE1238" s="284"/>
      <c r="AF1238" s="284"/>
    </row>
    <row r="1239" spans="2:55">
      <c r="M1239" s="284"/>
      <c r="P1239" s="284"/>
      <c r="V1239" s="284"/>
      <c r="W1239" s="284"/>
      <c r="Z1239" s="284"/>
      <c r="AC1239" s="284"/>
      <c r="AJ1239" s="284"/>
    </row>
    <row r="1240" spans="2:55">
      <c r="U1240" s="284"/>
      <c r="W1240" s="284"/>
      <c r="AC1240" s="284"/>
      <c r="AE1240" s="284"/>
      <c r="AH1240" s="284"/>
    </row>
    <row r="1241" spans="2:55">
      <c r="M1241" s="284"/>
      <c r="N1241" s="284"/>
      <c r="V1241" s="284"/>
      <c r="W1241" s="284"/>
      <c r="AB1241" s="284"/>
      <c r="AC1241" s="284"/>
      <c r="AF1241" s="284"/>
      <c r="AH1241" s="284"/>
      <c r="AJ1241" s="284"/>
      <c r="AN1241" s="284"/>
      <c r="AO1241" s="284"/>
      <c r="AP1241" s="284"/>
      <c r="AQ1241" s="284"/>
      <c r="AR1241" s="284"/>
      <c r="AS1241" s="284"/>
      <c r="AT1241" s="284"/>
      <c r="AU1241" s="284"/>
      <c r="AV1241" s="284"/>
      <c r="AW1241" s="284"/>
      <c r="AX1241" s="284"/>
      <c r="AY1241" s="284"/>
      <c r="AZ1241" s="284"/>
      <c r="BA1241" s="284"/>
      <c r="BB1241" s="284"/>
      <c r="BC1241" s="284"/>
    </row>
    <row r="1242" spans="2:55">
      <c r="D1242" s="212"/>
      <c r="O1242" s="284"/>
      <c r="P1242" s="284"/>
      <c r="V1242" s="284"/>
      <c r="Z1242" s="284"/>
      <c r="AA1242" s="284"/>
      <c r="AB1242" s="284"/>
      <c r="AD1242" s="284"/>
      <c r="AH1242" s="284"/>
      <c r="AJ1242" s="284"/>
    </row>
    <row r="1243" spans="2:55">
      <c r="B1243" s="284"/>
      <c r="C1243" s="284"/>
      <c r="W1243" s="284"/>
      <c r="Y1243" s="284"/>
      <c r="AC1243" s="284"/>
      <c r="AF1243" s="284"/>
    </row>
    <row r="1244" spans="2:55">
      <c r="I1244" s="284"/>
      <c r="V1244" s="284"/>
      <c r="AB1244" s="284"/>
      <c r="AG1244" s="284"/>
      <c r="AK1244" s="284"/>
      <c r="AL1244" s="284"/>
      <c r="AM1244" s="284"/>
      <c r="AN1244" s="284"/>
      <c r="AO1244" s="284"/>
      <c r="AP1244" s="284"/>
      <c r="AQ1244" s="284"/>
      <c r="AR1244" s="284"/>
      <c r="AS1244" s="284"/>
      <c r="AT1244" s="284"/>
      <c r="AU1244" s="284"/>
      <c r="AV1244" s="284"/>
      <c r="AW1244" s="284"/>
      <c r="AX1244" s="284"/>
      <c r="AY1244" s="284"/>
      <c r="AZ1244" s="284"/>
      <c r="BA1244" s="284"/>
      <c r="BB1244" s="284"/>
      <c r="BC1244" s="284"/>
    </row>
    <row r="1245" spans="2:55">
      <c r="R1245" s="284"/>
      <c r="AC1245" s="284"/>
      <c r="AK1245" s="284"/>
      <c r="AM1245" s="284"/>
    </row>
    <row r="1246" spans="2:55">
      <c r="Z1246" s="284"/>
      <c r="AJ1246" s="284"/>
    </row>
    <row r="1247" spans="2:55">
      <c r="O1247" s="284"/>
      <c r="T1247" s="284"/>
      <c r="X1247" s="284"/>
      <c r="AA1247" s="284"/>
      <c r="AI1247" s="284"/>
      <c r="AK1247" s="284"/>
      <c r="AP1247" s="284"/>
    </row>
    <row r="1248" spans="2:55">
      <c r="Q1248" s="284"/>
      <c r="V1248" s="284"/>
      <c r="AA1248" s="284"/>
      <c r="AC1248" s="284"/>
      <c r="AE1248" s="284"/>
      <c r="AG1248" s="284"/>
      <c r="AK1248" s="284"/>
      <c r="AM1248" s="284"/>
    </row>
    <row r="1249" spans="7:55">
      <c r="N1249" s="284"/>
      <c r="AT1249" s="284"/>
      <c r="AU1249" s="284"/>
      <c r="AV1249" s="284"/>
      <c r="AW1249" s="284"/>
      <c r="AX1249" s="284"/>
      <c r="AY1249" s="284"/>
      <c r="AZ1249" s="284"/>
      <c r="BA1249" s="284"/>
      <c r="BB1249" s="284"/>
      <c r="BC1249" s="284"/>
    </row>
    <row r="1250" spans="7:55">
      <c r="G1250" s="284"/>
      <c r="T1250" s="284"/>
      <c r="AQ1250" s="284"/>
    </row>
    <row r="1251" spans="7:55">
      <c r="R1251" s="284"/>
      <c r="S1251" s="284"/>
      <c r="V1251" s="284"/>
      <c r="W1251" s="284"/>
      <c r="AA1251" s="284"/>
      <c r="AD1251" s="284"/>
      <c r="AF1251" s="284"/>
      <c r="AH1251" s="284"/>
      <c r="AL1251" s="284"/>
    </row>
    <row r="1252" spans="7:55">
      <c r="I1252" s="284"/>
      <c r="L1252" s="284"/>
      <c r="W1252" s="284"/>
      <c r="AK1252" s="284"/>
      <c r="AL1252" s="284"/>
    </row>
    <row r="1253" spans="7:55">
      <c r="G1253" s="284"/>
      <c r="V1253" s="284"/>
      <c r="Z1253" s="284"/>
      <c r="AE1253" s="284"/>
      <c r="AM1253" s="284"/>
    </row>
    <row r="1254" spans="7:55">
      <c r="U1254" s="284"/>
      <c r="X1254" s="284"/>
      <c r="AB1254" s="284"/>
      <c r="AD1254" s="284"/>
      <c r="AH1254" s="212"/>
      <c r="AQ1254" s="284"/>
    </row>
    <row r="1255" spans="7:55">
      <c r="P1255" s="284"/>
      <c r="T1255" s="284"/>
      <c r="U1255" s="284"/>
      <c r="Z1255" s="284"/>
      <c r="AA1255" s="284"/>
      <c r="AD1255" s="284"/>
      <c r="AJ1255" s="284"/>
      <c r="AR1255" s="284"/>
      <c r="AS1255" s="284"/>
    </row>
    <row r="1256" spans="7:55">
      <c r="Q1256" s="284"/>
      <c r="V1256" s="284"/>
      <c r="AF1256" s="284"/>
    </row>
    <row r="1257" spans="7:55">
      <c r="I1257" s="212"/>
      <c r="K1257" s="284"/>
      <c r="U1257" s="284"/>
      <c r="X1257" s="284"/>
      <c r="Y1257" s="284"/>
      <c r="AB1257" s="284"/>
      <c r="AI1257" s="284"/>
      <c r="AJ1257" s="284"/>
      <c r="AM1257" s="284"/>
      <c r="AP1257" s="284"/>
      <c r="AQ1257" s="284"/>
      <c r="AR1257" s="284"/>
      <c r="AS1257" s="284"/>
      <c r="AT1257" s="284"/>
      <c r="AU1257" s="284"/>
      <c r="AV1257" s="284"/>
      <c r="AW1257" s="284"/>
      <c r="AX1257" s="284"/>
      <c r="AY1257" s="284"/>
      <c r="AZ1257" s="284"/>
      <c r="BA1257" s="284"/>
      <c r="BB1257" s="284"/>
      <c r="BC1257" s="284"/>
    </row>
    <row r="1258" spans="7:55">
      <c r="K1258" s="284"/>
      <c r="R1258" s="284"/>
      <c r="Z1258" s="284"/>
      <c r="AB1258" s="284"/>
      <c r="AC1258" s="284"/>
      <c r="AE1258" s="284"/>
    </row>
    <row r="1259" spans="7:55">
      <c r="W1259" s="284"/>
      <c r="Y1259" s="284"/>
      <c r="Z1259" s="284"/>
      <c r="AH1259" s="284"/>
      <c r="AI1259" s="284"/>
    </row>
    <row r="1260" spans="7:55">
      <c r="P1260" s="284"/>
      <c r="W1260" s="284"/>
      <c r="X1260" s="284"/>
      <c r="AG1260" s="284"/>
      <c r="AK1260" s="284"/>
      <c r="AO1260" s="284"/>
    </row>
    <row r="1261" spans="7:55">
      <c r="G1261" s="284"/>
      <c r="U1261" s="284"/>
      <c r="Y1261" s="284"/>
      <c r="Z1261" s="284"/>
      <c r="AE1261" s="284"/>
      <c r="AJ1261" s="284"/>
      <c r="AK1261" s="284"/>
      <c r="AL1261" s="284"/>
      <c r="AM1261" s="284"/>
      <c r="AP1261" s="284"/>
    </row>
    <row r="1262" spans="7:55">
      <c r="O1262" s="284"/>
      <c r="P1262" s="284"/>
      <c r="T1262" s="284"/>
      <c r="U1262" s="284"/>
      <c r="AF1262" s="284"/>
      <c r="AL1262" s="284"/>
    </row>
    <row r="1263" spans="7:55">
      <c r="X1263" s="284"/>
      <c r="Z1263" s="284"/>
      <c r="AA1263" s="284"/>
      <c r="AB1263" s="284"/>
      <c r="AE1263" s="284"/>
      <c r="AF1263" s="284"/>
      <c r="AH1263" s="284"/>
      <c r="AM1263" s="284"/>
    </row>
    <row r="1264" spans="7:55">
      <c r="L1264" s="284"/>
      <c r="O1264" s="284"/>
      <c r="V1264" s="284"/>
      <c r="AD1264" s="284"/>
      <c r="AK1264" s="284"/>
      <c r="AL1264" s="284"/>
    </row>
    <row r="1265" spans="2:55">
      <c r="F1265" s="284"/>
      <c r="N1265" s="284"/>
      <c r="R1265" s="284"/>
      <c r="S1265" s="284"/>
      <c r="AE1265" s="284"/>
      <c r="AF1265" s="284"/>
      <c r="AL1265" s="284"/>
    </row>
    <row r="1266" spans="2:55">
      <c r="K1266" s="284"/>
      <c r="N1266" s="284"/>
      <c r="O1266" s="284"/>
      <c r="W1266" s="284"/>
      <c r="Y1266" s="284"/>
      <c r="Z1266" s="284"/>
      <c r="AA1266" s="284"/>
      <c r="AK1266" s="284"/>
      <c r="AN1266" s="284"/>
    </row>
    <row r="1267" spans="2:55">
      <c r="N1267" s="284"/>
      <c r="P1267" s="284"/>
      <c r="AB1267" s="284"/>
      <c r="AC1267" s="284"/>
      <c r="AJ1267" s="284"/>
      <c r="AK1267" s="284"/>
      <c r="AM1267" s="284"/>
    </row>
    <row r="1268" spans="2:55">
      <c r="O1268" s="284"/>
      <c r="P1268" s="284"/>
      <c r="Q1268" s="284"/>
      <c r="W1268" s="284"/>
      <c r="AF1268" s="284"/>
      <c r="AK1268" s="284"/>
    </row>
    <row r="1269" spans="2:55">
      <c r="O1269" s="284"/>
      <c r="P1269" s="284"/>
      <c r="Q1269" s="284"/>
      <c r="R1269" s="284"/>
      <c r="AA1269" s="284"/>
      <c r="AC1269" s="284"/>
      <c r="AM1269" s="284"/>
      <c r="AR1269" s="284"/>
      <c r="AS1269" s="284"/>
    </row>
    <row r="1270" spans="2:55">
      <c r="M1270" s="284"/>
      <c r="V1270" s="284"/>
      <c r="W1270" s="284"/>
      <c r="X1270" s="284"/>
      <c r="Z1270" s="284"/>
      <c r="AB1270" s="284"/>
      <c r="AC1270" s="284"/>
      <c r="AD1270" s="284"/>
      <c r="AF1270" s="284"/>
      <c r="AK1270" s="284"/>
      <c r="AL1270" s="284"/>
    </row>
    <row r="1271" spans="2:55">
      <c r="B1271" s="284"/>
      <c r="AB1271" s="284"/>
      <c r="AF1271" s="284"/>
      <c r="AG1271" s="284"/>
    </row>
    <row r="1272" spans="2:55">
      <c r="H1272" s="212"/>
      <c r="L1272" s="284"/>
      <c r="AA1272" s="284"/>
      <c r="AB1272" s="284"/>
      <c r="AJ1272" s="284"/>
    </row>
    <row r="1273" spans="2:55">
      <c r="R1273" s="284"/>
      <c r="S1273" s="284"/>
      <c r="AB1273" s="284"/>
      <c r="AC1273" s="284"/>
      <c r="AD1273" s="284"/>
      <c r="AE1273" s="284"/>
      <c r="AF1273" s="284"/>
      <c r="AG1273" s="284"/>
      <c r="AI1273" s="284"/>
    </row>
    <row r="1274" spans="2:55">
      <c r="L1274" s="284"/>
      <c r="N1274" s="284"/>
      <c r="Y1274" s="284"/>
      <c r="AB1274" s="284"/>
      <c r="AH1274" s="284"/>
      <c r="AL1274" s="284"/>
    </row>
    <row r="1275" spans="2:55">
      <c r="L1275" s="284"/>
      <c r="O1275" s="284"/>
      <c r="R1275" s="284"/>
      <c r="X1275" s="284"/>
      <c r="AC1275" s="284"/>
      <c r="AK1275" s="284"/>
    </row>
    <row r="1276" spans="2:55">
      <c r="P1276" s="284"/>
      <c r="U1276" s="284"/>
      <c r="W1276" s="284"/>
      <c r="X1276" s="284"/>
      <c r="Y1276" s="284"/>
      <c r="Z1276" s="284"/>
      <c r="AD1276" s="284"/>
      <c r="AE1276" s="284"/>
      <c r="AP1276" s="284"/>
    </row>
    <row r="1277" spans="2:55">
      <c r="E1277" s="284"/>
      <c r="L1277" s="284"/>
      <c r="S1277" s="284"/>
      <c r="Z1277" s="284"/>
      <c r="AA1277" s="284"/>
      <c r="AC1277" s="284"/>
      <c r="AM1277" s="284"/>
      <c r="AR1277" s="284"/>
      <c r="AS1277" s="284"/>
      <c r="AT1277" s="284"/>
      <c r="AU1277" s="284"/>
      <c r="AV1277" s="284"/>
      <c r="AW1277" s="284"/>
      <c r="AX1277" s="284"/>
      <c r="AY1277" s="284"/>
      <c r="AZ1277" s="284"/>
      <c r="BA1277" s="284"/>
      <c r="BB1277" s="284"/>
      <c r="BC1277" s="284"/>
    </row>
    <row r="1278" spans="2:55">
      <c r="K1278" s="284"/>
      <c r="L1278" s="284"/>
      <c r="S1278" s="284"/>
      <c r="V1278" s="284"/>
      <c r="AD1278" s="284"/>
      <c r="AG1278" s="284"/>
      <c r="AH1278" s="284"/>
      <c r="AI1278" s="284"/>
      <c r="AJ1278" s="284"/>
      <c r="AL1278" s="284"/>
      <c r="AM1278" s="284"/>
    </row>
    <row r="1279" spans="2:55">
      <c r="Z1279" s="284"/>
      <c r="AF1279" s="284"/>
      <c r="AJ1279" s="284"/>
      <c r="AQ1279" s="284"/>
      <c r="AU1279" s="284"/>
      <c r="AV1279" s="284"/>
      <c r="AW1279" s="284"/>
      <c r="AX1279" s="284"/>
      <c r="AY1279" s="284"/>
      <c r="AZ1279" s="284"/>
      <c r="BA1279" s="284"/>
      <c r="BB1279" s="284"/>
      <c r="BC1279" s="284"/>
    </row>
    <row r="1280" spans="2:55">
      <c r="T1280" s="284"/>
      <c r="V1280" s="284"/>
      <c r="Z1280" s="284"/>
      <c r="AA1280" s="284"/>
      <c r="AK1280" s="284"/>
    </row>
    <row r="1281" spans="2:55">
      <c r="N1281" s="284"/>
      <c r="O1281" s="284"/>
      <c r="V1281" s="284"/>
      <c r="W1281" s="284"/>
      <c r="Y1281" s="284"/>
      <c r="AE1281" s="284"/>
    </row>
    <row r="1282" spans="2:55">
      <c r="Q1282" s="284"/>
      <c r="R1282" s="284"/>
      <c r="Y1282" s="284"/>
      <c r="AB1282" s="284"/>
      <c r="AC1282" s="284"/>
      <c r="AG1282" s="284"/>
      <c r="AI1282" s="284"/>
      <c r="AK1282" s="284"/>
      <c r="AM1282" s="284"/>
      <c r="AO1282" s="284"/>
    </row>
    <row r="1283" spans="2:55">
      <c r="F1283" s="284"/>
      <c r="G1283" s="284"/>
      <c r="V1283" s="284"/>
      <c r="AG1283" s="284"/>
      <c r="AI1283" s="284"/>
    </row>
    <row r="1284" spans="2:55">
      <c r="I1284" s="284"/>
      <c r="V1284" s="284"/>
      <c r="Z1284" s="284"/>
      <c r="AA1284" s="284"/>
      <c r="AB1284" s="284"/>
      <c r="AD1284" s="284"/>
      <c r="AI1284" s="284"/>
      <c r="AK1284" s="284"/>
      <c r="AL1284" s="284"/>
      <c r="AO1284" s="284"/>
    </row>
    <row r="1285" spans="2:55">
      <c r="G1285" s="284"/>
      <c r="N1285" s="284"/>
      <c r="Q1285" s="284"/>
      <c r="AA1285" s="284"/>
      <c r="AC1285" s="284"/>
      <c r="AD1285" s="284"/>
      <c r="AE1285" s="284"/>
      <c r="AH1285" s="284"/>
      <c r="AN1285" s="284"/>
      <c r="AP1285" s="284"/>
    </row>
    <row r="1286" spans="2:55">
      <c r="J1286" s="284"/>
      <c r="L1286" s="284"/>
      <c r="Q1286" s="284"/>
      <c r="U1286" s="284"/>
      <c r="W1286" s="284"/>
      <c r="Y1286" s="284"/>
      <c r="AF1286" s="284"/>
      <c r="AG1286" s="284"/>
      <c r="AH1286" s="212"/>
      <c r="AK1286" s="284"/>
      <c r="AO1286" s="284"/>
    </row>
    <row r="1287" spans="2:55">
      <c r="S1287" s="284"/>
      <c r="T1287" s="284"/>
      <c r="AB1287" s="284"/>
      <c r="AC1287" s="284"/>
      <c r="AH1287" s="284"/>
      <c r="AJ1287" s="284"/>
      <c r="AM1287" s="284"/>
      <c r="AQ1287" s="284"/>
    </row>
    <row r="1288" spans="2:55">
      <c r="M1288" s="282"/>
      <c r="Q1288" s="284"/>
      <c r="R1288" s="284"/>
      <c r="Z1288" s="284"/>
      <c r="AA1288" s="284"/>
      <c r="AI1288" s="284"/>
      <c r="AM1288" s="284"/>
    </row>
    <row r="1289" spans="2:55">
      <c r="F1289" s="284"/>
      <c r="I1289" s="284"/>
      <c r="Q1289" s="212"/>
      <c r="Z1289" s="284"/>
      <c r="AA1289" s="284"/>
      <c r="AB1289" s="284"/>
      <c r="AC1289" s="284"/>
      <c r="AM1289" s="284"/>
    </row>
    <row r="1290" spans="2:55">
      <c r="N1290" s="284"/>
      <c r="R1290" s="284"/>
      <c r="U1290" s="284"/>
      <c r="V1290" s="284"/>
      <c r="X1290" s="284"/>
      <c r="Y1290" s="284"/>
      <c r="AM1290" s="284"/>
      <c r="AN1290" s="284"/>
      <c r="AO1290" s="284"/>
      <c r="AP1290" s="284"/>
      <c r="AQ1290" s="284"/>
      <c r="AR1290" s="284"/>
      <c r="AS1290" s="284"/>
      <c r="AT1290" s="284"/>
      <c r="AU1290" s="284"/>
      <c r="AV1290" s="284"/>
      <c r="AW1290" s="284"/>
      <c r="AX1290" s="284"/>
      <c r="AY1290" s="284"/>
      <c r="AZ1290" s="284"/>
      <c r="BA1290" s="284"/>
      <c r="BB1290" s="284"/>
      <c r="BC1290" s="284"/>
    </row>
    <row r="1291" spans="2:55">
      <c r="P1291" s="284"/>
      <c r="U1291" s="284"/>
      <c r="Z1291" s="284"/>
      <c r="AB1291" s="284"/>
      <c r="AC1291" s="284"/>
    </row>
    <row r="1292" spans="2:55">
      <c r="I1292" s="284"/>
      <c r="R1292" s="284"/>
      <c r="Y1292" s="284"/>
      <c r="AA1292" s="284"/>
      <c r="AB1292" s="284"/>
      <c r="AF1292" s="284"/>
      <c r="AI1292" s="284"/>
      <c r="AM1292" s="284"/>
    </row>
    <row r="1293" spans="2:55">
      <c r="L1293" s="284"/>
      <c r="Z1293" s="284"/>
      <c r="AA1293" s="284"/>
      <c r="AC1293" s="284"/>
      <c r="AE1293" s="212"/>
      <c r="AF1293" s="284"/>
      <c r="AG1293" s="284"/>
      <c r="AL1293" s="284"/>
      <c r="AM1293" s="284"/>
      <c r="AN1293" s="284"/>
    </row>
    <row r="1294" spans="2:55">
      <c r="C1294" s="284"/>
      <c r="F1294" s="284"/>
      <c r="Y1294" s="284"/>
      <c r="AL1294" s="284"/>
    </row>
    <row r="1295" spans="2:55">
      <c r="P1295" s="284"/>
      <c r="X1295" s="284"/>
      <c r="AA1295" s="284"/>
      <c r="AC1295" s="284"/>
      <c r="AK1295" s="284"/>
      <c r="AM1295" s="284"/>
    </row>
    <row r="1296" spans="2:55">
      <c r="B1296" s="284"/>
      <c r="P1296" s="284"/>
      <c r="AF1296" s="284"/>
      <c r="AJ1296" s="284"/>
      <c r="AL1296" s="284"/>
      <c r="AU1296" s="284"/>
      <c r="AV1296" s="284"/>
      <c r="AW1296" s="284"/>
      <c r="AX1296" s="284"/>
      <c r="AY1296" s="284"/>
      <c r="AZ1296" s="284"/>
      <c r="BA1296" s="284"/>
      <c r="BB1296" s="284"/>
      <c r="BC1296" s="284"/>
    </row>
    <row r="1297" spans="4:55">
      <c r="S1297" s="284"/>
      <c r="W1297" s="284"/>
      <c r="Z1297" s="284"/>
      <c r="AA1297" s="284"/>
      <c r="AJ1297" s="212"/>
      <c r="AR1297" s="284"/>
      <c r="AS1297" s="284"/>
      <c r="AT1297" s="284"/>
      <c r="AU1297" s="284"/>
      <c r="AV1297" s="284"/>
      <c r="AW1297" s="284"/>
      <c r="AX1297" s="284"/>
      <c r="AY1297" s="284"/>
      <c r="AZ1297" s="284"/>
      <c r="BA1297" s="284"/>
      <c r="BB1297" s="284"/>
      <c r="BC1297" s="284"/>
    </row>
    <row r="1298" spans="4:55">
      <c r="T1298" s="284"/>
      <c r="U1298" s="284"/>
      <c r="X1298" s="284"/>
      <c r="AD1298" s="284"/>
      <c r="AG1298" s="284"/>
      <c r="AJ1298" s="284"/>
      <c r="AK1298" s="284"/>
      <c r="AQ1298" s="284"/>
      <c r="AR1298" s="284"/>
      <c r="AS1298" s="284"/>
      <c r="AT1298" s="284"/>
      <c r="AU1298" s="284"/>
      <c r="AV1298" s="284"/>
      <c r="AW1298" s="284"/>
      <c r="AX1298" s="284"/>
      <c r="AY1298" s="284"/>
      <c r="AZ1298" s="284"/>
      <c r="BA1298" s="284"/>
      <c r="BB1298" s="284"/>
      <c r="BC1298" s="284"/>
    </row>
    <row r="1299" spans="4:55">
      <c r="Z1299" s="284"/>
      <c r="AA1299" s="284"/>
      <c r="AB1299" s="284"/>
      <c r="AF1299" s="284"/>
    </row>
    <row r="1300" spans="4:55">
      <c r="I1300" s="284"/>
      <c r="L1300" s="284"/>
      <c r="O1300" s="284"/>
      <c r="R1300" s="284"/>
      <c r="AA1300" s="284"/>
      <c r="AD1300" s="284"/>
      <c r="AK1300" s="284"/>
      <c r="AN1300" s="284"/>
    </row>
    <row r="1301" spans="4:55">
      <c r="O1301" s="284"/>
      <c r="R1301" s="284"/>
      <c r="W1301" s="284"/>
      <c r="AE1301" s="284"/>
      <c r="AF1301" s="284"/>
      <c r="AP1301" s="284"/>
    </row>
    <row r="1302" spans="4:55">
      <c r="M1302" s="284"/>
      <c r="AI1302" s="284"/>
      <c r="AK1302" s="284"/>
      <c r="AU1302" s="284"/>
      <c r="AV1302" s="284"/>
      <c r="AW1302" s="284"/>
      <c r="AX1302" s="284"/>
      <c r="AY1302" s="284"/>
      <c r="AZ1302" s="284"/>
      <c r="BA1302" s="284"/>
      <c r="BB1302" s="284"/>
      <c r="BC1302" s="284"/>
    </row>
    <row r="1303" spans="4:55">
      <c r="S1303" s="284"/>
      <c r="W1303" s="284"/>
      <c r="Y1303" s="284"/>
      <c r="AD1303" s="284"/>
      <c r="AF1303" s="284"/>
      <c r="AG1303" s="284"/>
      <c r="AH1303" s="284"/>
      <c r="AM1303" s="284"/>
      <c r="AN1303" s="284"/>
      <c r="AO1303" s="284"/>
      <c r="AP1303" s="284"/>
      <c r="AQ1303" s="284"/>
      <c r="AR1303" s="284"/>
      <c r="AS1303" s="284"/>
      <c r="AT1303" s="284"/>
      <c r="AU1303" s="284"/>
      <c r="AV1303" s="284"/>
      <c r="AW1303" s="284"/>
      <c r="AX1303" s="284"/>
      <c r="AY1303" s="284"/>
      <c r="AZ1303" s="284"/>
      <c r="BA1303" s="284"/>
      <c r="BB1303" s="284"/>
      <c r="BC1303" s="284"/>
    </row>
    <row r="1304" spans="4:55">
      <c r="E1304" s="284"/>
      <c r="J1304" s="284"/>
      <c r="O1304" s="284"/>
      <c r="S1304" s="284"/>
      <c r="U1304" s="284"/>
      <c r="V1304" s="284"/>
      <c r="X1304" s="284"/>
      <c r="AA1304" s="284"/>
    </row>
    <row r="1305" spans="4:55">
      <c r="I1305" s="284"/>
      <c r="S1305" s="284"/>
      <c r="Y1305" s="284"/>
      <c r="AG1305" s="284"/>
      <c r="AI1305" s="284"/>
      <c r="AJ1305" s="284"/>
      <c r="AL1305" s="284"/>
      <c r="AM1305" s="284"/>
      <c r="AQ1305" s="284"/>
    </row>
    <row r="1306" spans="4:55">
      <c r="L1306" s="284"/>
      <c r="R1306" s="284"/>
      <c r="U1306" s="284"/>
      <c r="Z1306" s="284"/>
      <c r="AE1306" s="284"/>
      <c r="AJ1306" s="284"/>
    </row>
    <row r="1307" spans="4:55">
      <c r="S1307" s="284"/>
      <c r="W1307" s="284"/>
      <c r="X1307" s="284"/>
      <c r="Y1307" s="284"/>
      <c r="AB1307" s="284"/>
      <c r="AF1307" s="284"/>
      <c r="AI1307" s="284"/>
    </row>
    <row r="1308" spans="4:55">
      <c r="D1308" s="212"/>
      <c r="G1308" s="284"/>
      <c r="T1308" s="284"/>
      <c r="Z1308" s="284"/>
      <c r="AI1308" s="284"/>
      <c r="AR1308" s="284"/>
      <c r="AS1308" s="284"/>
      <c r="AT1308" s="284"/>
      <c r="AU1308" s="284"/>
      <c r="AV1308" s="284"/>
      <c r="AW1308" s="284"/>
      <c r="AX1308" s="284"/>
      <c r="AY1308" s="284"/>
      <c r="AZ1308" s="284"/>
      <c r="BA1308" s="284"/>
      <c r="BB1308" s="284"/>
      <c r="BC1308" s="284"/>
    </row>
    <row r="1309" spans="4:55">
      <c r="I1309" s="284"/>
      <c r="O1309" s="284"/>
      <c r="S1309" s="284"/>
      <c r="U1309" s="284"/>
      <c r="W1309" s="284"/>
      <c r="Y1309" s="284"/>
      <c r="AB1309" s="284"/>
      <c r="AC1309" s="284"/>
      <c r="AH1309" s="284"/>
    </row>
    <row r="1310" spans="4:55">
      <c r="E1310" s="284"/>
      <c r="I1310" s="282"/>
      <c r="Q1310" s="284"/>
      <c r="R1310" s="284"/>
      <c r="AF1310" s="284"/>
      <c r="AP1310" s="284"/>
    </row>
    <row r="1311" spans="4:55">
      <c r="G1311" s="284"/>
      <c r="U1311" s="284"/>
      <c r="W1311" s="284"/>
      <c r="Z1311" s="284"/>
      <c r="AB1311" s="284"/>
      <c r="AH1311" s="284"/>
      <c r="AI1311" s="284"/>
      <c r="AN1311" s="284"/>
      <c r="AR1311" s="284"/>
      <c r="AS1311" s="284"/>
    </row>
    <row r="1312" spans="4:55">
      <c r="U1312" s="284"/>
      <c r="X1312" s="284"/>
      <c r="AF1312" s="284"/>
      <c r="AI1312" s="284"/>
      <c r="AK1312" s="284"/>
    </row>
    <row r="1313" spans="3:55">
      <c r="P1313" s="284"/>
      <c r="Q1313" s="284"/>
      <c r="S1313" s="284"/>
      <c r="AD1313" s="284"/>
      <c r="AF1313" s="284"/>
      <c r="AM1313" s="284"/>
      <c r="AO1313" s="284"/>
    </row>
    <row r="1314" spans="3:55">
      <c r="G1314" s="284"/>
      <c r="N1314" s="284"/>
      <c r="Q1314" s="284"/>
      <c r="X1314" s="284"/>
      <c r="Z1314" s="284"/>
      <c r="AB1314" s="284"/>
      <c r="AG1314" s="284"/>
      <c r="AJ1314" s="284"/>
      <c r="AP1314" s="284"/>
    </row>
    <row r="1315" spans="3:55">
      <c r="H1315" s="284"/>
      <c r="V1315" s="284"/>
      <c r="AB1315" s="284"/>
      <c r="AC1315" s="284"/>
      <c r="AD1315" s="284"/>
      <c r="AF1315" s="284"/>
      <c r="AI1315" s="284"/>
      <c r="AM1315" s="284"/>
      <c r="AU1315" s="284"/>
      <c r="AV1315" s="284"/>
      <c r="AW1315" s="284"/>
      <c r="AX1315" s="284"/>
      <c r="AY1315" s="284"/>
      <c r="AZ1315" s="284"/>
      <c r="BA1315" s="284"/>
      <c r="BB1315" s="284"/>
      <c r="BC1315" s="284"/>
    </row>
    <row r="1316" spans="3:55">
      <c r="I1316" s="284"/>
      <c r="N1316" s="284"/>
      <c r="Q1316" s="284"/>
      <c r="V1316" s="284"/>
      <c r="W1316" s="284"/>
      <c r="AC1316" s="284"/>
      <c r="AO1316" s="284"/>
      <c r="AP1316" s="284"/>
      <c r="AQ1316" s="284"/>
      <c r="AR1316" s="284"/>
      <c r="AS1316" s="284"/>
      <c r="AT1316" s="284"/>
      <c r="AU1316" s="284"/>
      <c r="AV1316" s="284"/>
      <c r="AW1316" s="284"/>
      <c r="AX1316" s="284"/>
      <c r="AY1316" s="284"/>
      <c r="AZ1316" s="284"/>
      <c r="BA1316" s="284"/>
      <c r="BB1316" s="284"/>
      <c r="BC1316" s="284"/>
    </row>
    <row r="1317" spans="3:55">
      <c r="E1317" s="212"/>
      <c r="R1317" s="284"/>
      <c r="X1317" s="284"/>
      <c r="AE1317" s="284"/>
      <c r="AF1317" s="284"/>
      <c r="AH1317" s="284"/>
      <c r="AK1317" s="284"/>
      <c r="AL1317" s="284"/>
      <c r="AN1317" s="284"/>
      <c r="AO1317" s="284"/>
      <c r="AP1317" s="284"/>
      <c r="AQ1317" s="284"/>
      <c r="AR1317" s="284"/>
      <c r="AS1317" s="284"/>
      <c r="AT1317" s="284"/>
      <c r="AU1317" s="284"/>
      <c r="AV1317" s="284"/>
      <c r="AW1317" s="284"/>
      <c r="AX1317" s="284"/>
      <c r="AY1317" s="284"/>
      <c r="AZ1317" s="284"/>
      <c r="BA1317" s="284"/>
      <c r="BB1317" s="284"/>
      <c r="BC1317" s="284"/>
    </row>
    <row r="1318" spans="3:55">
      <c r="O1318" s="284"/>
      <c r="Q1318" s="284"/>
      <c r="V1318" s="284"/>
      <c r="AA1318" s="284"/>
      <c r="AB1318" s="284"/>
      <c r="AC1318" s="284"/>
      <c r="AD1318" s="284"/>
      <c r="AH1318" s="284"/>
      <c r="AR1318" s="284"/>
      <c r="AS1318" s="284"/>
      <c r="AT1318" s="284"/>
      <c r="AU1318" s="284"/>
      <c r="AV1318" s="284"/>
      <c r="AW1318" s="284"/>
      <c r="AX1318" s="284"/>
      <c r="AY1318" s="284"/>
      <c r="AZ1318" s="284"/>
      <c r="BA1318" s="284"/>
      <c r="BB1318" s="284"/>
      <c r="BC1318" s="284"/>
    </row>
    <row r="1319" spans="3:55">
      <c r="L1319" s="284"/>
      <c r="R1319" s="284"/>
      <c r="V1319" s="284"/>
      <c r="AD1319" s="284"/>
      <c r="AK1319" s="284"/>
    </row>
    <row r="1320" spans="3:55">
      <c r="P1320" s="284"/>
      <c r="AC1320" s="284"/>
      <c r="AG1320" s="284"/>
      <c r="AT1320" s="284"/>
    </row>
    <row r="1321" spans="3:55">
      <c r="O1321" s="284"/>
      <c r="X1321" s="284"/>
      <c r="Y1321" s="284"/>
      <c r="AB1321" s="284"/>
      <c r="AD1321" s="284"/>
      <c r="AH1321" s="284"/>
      <c r="AP1321" s="284"/>
      <c r="AQ1321" s="284"/>
      <c r="AR1321" s="284"/>
      <c r="AS1321" s="284"/>
      <c r="AT1321" s="284"/>
      <c r="AU1321" s="284"/>
      <c r="AV1321" s="284"/>
      <c r="AW1321" s="284"/>
      <c r="AX1321" s="284"/>
      <c r="AY1321" s="284"/>
      <c r="AZ1321" s="284"/>
      <c r="BA1321" s="284"/>
      <c r="BB1321" s="284"/>
      <c r="BC1321" s="284"/>
    </row>
    <row r="1322" spans="3:55">
      <c r="V1322" s="284"/>
      <c r="W1322" s="284"/>
      <c r="AD1322" s="284"/>
      <c r="AG1322" s="284"/>
      <c r="AM1322" s="284"/>
      <c r="AU1322" s="284"/>
      <c r="AV1322" s="284"/>
      <c r="AW1322" s="284"/>
      <c r="AX1322" s="284"/>
      <c r="AY1322" s="284"/>
      <c r="AZ1322" s="284"/>
      <c r="BA1322" s="284"/>
      <c r="BB1322" s="284"/>
      <c r="BC1322" s="284"/>
    </row>
    <row r="1323" spans="3:55">
      <c r="Q1323" s="284"/>
      <c r="AB1323" s="284"/>
      <c r="AG1323" s="284"/>
      <c r="AI1323" s="212"/>
      <c r="AK1323" s="284"/>
      <c r="AO1323" s="284"/>
    </row>
    <row r="1324" spans="3:55">
      <c r="W1324" s="284"/>
      <c r="AR1324" s="284"/>
      <c r="AS1324" s="284"/>
      <c r="AT1324" s="284"/>
      <c r="AU1324" s="284"/>
      <c r="AV1324" s="284"/>
      <c r="AW1324" s="284"/>
      <c r="AX1324" s="284"/>
      <c r="AY1324" s="284"/>
      <c r="AZ1324" s="284"/>
      <c r="BA1324" s="284"/>
      <c r="BB1324" s="284"/>
      <c r="BC1324" s="284"/>
    </row>
    <row r="1325" spans="3:55">
      <c r="J1325" s="284"/>
      <c r="W1325" s="284"/>
      <c r="Y1325" s="284"/>
      <c r="AA1325" s="284"/>
      <c r="AD1325" s="284"/>
      <c r="AK1325" s="284"/>
      <c r="AL1325" s="284"/>
      <c r="AM1325" s="284"/>
      <c r="AR1325" s="284"/>
      <c r="AS1325" s="284"/>
      <c r="AT1325" s="284"/>
      <c r="AU1325" s="284"/>
      <c r="AV1325" s="284"/>
      <c r="AW1325" s="284"/>
      <c r="AX1325" s="284"/>
      <c r="AY1325" s="284"/>
      <c r="AZ1325" s="284"/>
      <c r="BA1325" s="284"/>
      <c r="BB1325" s="284"/>
      <c r="BC1325" s="284"/>
    </row>
    <row r="1326" spans="3:55">
      <c r="C1326" s="284"/>
      <c r="U1326" s="284"/>
      <c r="X1326" s="284"/>
      <c r="AG1326" s="284"/>
      <c r="AJ1326" s="284"/>
    </row>
    <row r="1327" spans="3:55">
      <c r="Q1327" s="284"/>
      <c r="R1327" s="284"/>
      <c r="Z1327" s="284"/>
      <c r="AB1327" s="284"/>
      <c r="AC1327" s="284"/>
      <c r="AG1327" s="284"/>
      <c r="AM1327" s="212"/>
      <c r="AO1327" s="284"/>
      <c r="AP1327" s="284"/>
    </row>
    <row r="1328" spans="3:55">
      <c r="J1328" s="284"/>
      <c r="K1328" s="284"/>
      <c r="Z1328" s="284"/>
      <c r="AA1328" s="284"/>
      <c r="AB1328" s="284"/>
      <c r="AD1328" s="284"/>
      <c r="AM1328" s="284"/>
      <c r="AP1328" s="284"/>
    </row>
    <row r="1329" spans="3:55">
      <c r="J1329" s="284"/>
      <c r="W1329" s="284"/>
      <c r="Y1329" s="284"/>
      <c r="AB1329" s="284"/>
      <c r="AD1329" s="284"/>
      <c r="AG1329" s="284"/>
      <c r="AH1329" s="284"/>
      <c r="AK1329" s="284"/>
      <c r="AL1329" s="284"/>
      <c r="AO1329" s="284"/>
      <c r="AP1329" s="284"/>
    </row>
    <row r="1330" spans="3:55">
      <c r="G1330" s="284"/>
      <c r="I1330" s="284"/>
      <c r="L1330" s="284"/>
      <c r="P1330" s="284"/>
      <c r="R1330" s="284"/>
      <c r="V1330" s="284"/>
      <c r="W1330" s="284"/>
      <c r="Y1330" s="284"/>
      <c r="AC1330" s="284"/>
      <c r="AE1330" s="284"/>
      <c r="AI1330" s="284"/>
      <c r="AK1330" s="284"/>
    </row>
    <row r="1331" spans="3:55">
      <c r="N1331" s="284"/>
      <c r="V1331" s="284"/>
      <c r="Y1331" s="282"/>
      <c r="AB1331" s="284"/>
      <c r="AC1331" s="284"/>
      <c r="AF1331" s="284"/>
      <c r="AK1331" s="284"/>
      <c r="AM1331" s="284"/>
      <c r="AN1331" s="284"/>
      <c r="AO1331" s="284"/>
      <c r="AP1331" s="284"/>
      <c r="AQ1331" s="284"/>
      <c r="AR1331" s="284"/>
      <c r="AS1331" s="284"/>
      <c r="AT1331" s="284"/>
      <c r="AU1331" s="284"/>
      <c r="AV1331" s="284"/>
      <c r="AW1331" s="284"/>
      <c r="AX1331" s="284"/>
      <c r="AY1331" s="284"/>
      <c r="AZ1331" s="284"/>
      <c r="BA1331" s="284"/>
      <c r="BB1331" s="284"/>
      <c r="BC1331" s="284"/>
    </row>
    <row r="1332" spans="3:55">
      <c r="G1332" s="284"/>
      <c r="L1332" s="284"/>
      <c r="V1332" s="284"/>
      <c r="X1332" s="284"/>
      <c r="Y1332" s="284"/>
      <c r="AB1332" s="284"/>
      <c r="AH1332" s="284"/>
      <c r="AI1332" s="284"/>
      <c r="AL1332" s="284"/>
      <c r="AM1332" s="284"/>
      <c r="AN1332" s="284"/>
    </row>
    <row r="1333" spans="3:55">
      <c r="C1333" s="284"/>
      <c r="Q1333" s="284"/>
      <c r="S1333" s="284"/>
      <c r="Y1333" s="284"/>
      <c r="AA1333" s="284"/>
      <c r="AC1333" s="284"/>
      <c r="AE1333" s="284"/>
      <c r="AF1333" s="284"/>
      <c r="AJ1333" s="284"/>
      <c r="AL1333" s="284"/>
      <c r="AO1333" s="284"/>
      <c r="AR1333" s="284"/>
      <c r="AS1333" s="284"/>
      <c r="AT1333" s="284"/>
      <c r="AU1333" s="284"/>
      <c r="AV1333" s="284"/>
      <c r="AW1333" s="284"/>
      <c r="AX1333" s="284"/>
      <c r="AY1333" s="284"/>
      <c r="AZ1333" s="284"/>
      <c r="BA1333" s="284"/>
      <c r="BB1333" s="284"/>
      <c r="BC1333" s="284"/>
    </row>
    <row r="1334" spans="3:55">
      <c r="K1334" s="284"/>
      <c r="Q1334" s="284"/>
      <c r="T1334" s="284"/>
      <c r="X1334" s="284"/>
      <c r="AA1334" s="284"/>
      <c r="AC1334" s="284"/>
      <c r="AD1334" s="284"/>
      <c r="AE1334" s="284"/>
      <c r="AF1334" s="284"/>
      <c r="AI1334" s="284"/>
      <c r="AM1334" s="284"/>
    </row>
    <row r="1335" spans="3:55">
      <c r="N1335" s="284"/>
      <c r="O1335" s="284"/>
      <c r="P1335" s="284"/>
      <c r="R1335" s="284"/>
      <c r="T1335" s="284"/>
      <c r="W1335" s="284"/>
      <c r="X1335" s="284"/>
      <c r="Y1335" s="284"/>
      <c r="Z1335" s="284"/>
      <c r="AA1335" s="284"/>
      <c r="AE1335" s="284"/>
      <c r="AI1335" s="284"/>
      <c r="AK1335" s="284"/>
      <c r="AN1335" s="284"/>
      <c r="AO1335" s="284"/>
      <c r="AP1335" s="284"/>
      <c r="AQ1335" s="284"/>
      <c r="AR1335" s="284"/>
      <c r="AS1335" s="284"/>
      <c r="AT1335" s="284"/>
      <c r="AU1335" s="284"/>
      <c r="AV1335" s="284"/>
      <c r="AW1335" s="284"/>
      <c r="AX1335" s="284"/>
      <c r="AY1335" s="284"/>
      <c r="AZ1335" s="284"/>
      <c r="BA1335" s="284"/>
      <c r="BB1335" s="284"/>
      <c r="BC1335" s="284"/>
    </row>
    <row r="1336" spans="3:55">
      <c r="S1336" s="284"/>
      <c r="Y1336" s="284"/>
      <c r="AD1336" s="284"/>
      <c r="AH1336" s="284"/>
      <c r="AI1336" s="284"/>
      <c r="AJ1336" s="284"/>
    </row>
    <row r="1337" spans="3:55">
      <c r="L1337" s="284"/>
      <c r="P1337" s="284"/>
      <c r="V1337" s="284"/>
      <c r="Z1337" s="284"/>
      <c r="AD1337" s="284"/>
      <c r="AF1337" s="284"/>
      <c r="AH1337" s="284"/>
      <c r="AI1337" s="284"/>
      <c r="AL1337" s="284"/>
      <c r="AU1337" s="284"/>
      <c r="AV1337" s="284"/>
      <c r="AW1337" s="284"/>
      <c r="AX1337" s="284"/>
      <c r="AY1337" s="284"/>
      <c r="AZ1337" s="284"/>
      <c r="BA1337" s="284"/>
      <c r="BB1337" s="284"/>
      <c r="BC1337" s="284"/>
    </row>
    <row r="1338" spans="3:55">
      <c r="H1338" s="284"/>
      <c r="K1338" s="284"/>
      <c r="O1338" s="284"/>
      <c r="V1338" s="284"/>
      <c r="AB1338" s="284"/>
      <c r="AI1338" s="284"/>
      <c r="AJ1338" s="284"/>
      <c r="AO1338" s="284"/>
    </row>
    <row r="1339" spans="3:55">
      <c r="F1339" s="212"/>
      <c r="Q1339" s="282"/>
      <c r="Z1339" s="284"/>
      <c r="AF1339" s="284"/>
      <c r="AL1339" s="284"/>
      <c r="AN1339" s="284"/>
      <c r="AR1339" s="284"/>
      <c r="AS1339" s="284"/>
    </row>
    <row r="1340" spans="3:55">
      <c r="O1340" s="284"/>
      <c r="R1340" s="284"/>
      <c r="Z1340" s="284"/>
      <c r="AD1340" s="284"/>
      <c r="AH1340" s="284"/>
      <c r="AL1340" s="284"/>
      <c r="AR1340" s="284"/>
      <c r="AS1340" s="284"/>
      <c r="AT1340" s="284"/>
    </row>
    <row r="1341" spans="3:55">
      <c r="L1341" s="284"/>
      <c r="N1341" s="284"/>
      <c r="W1341" s="284"/>
      <c r="Y1341" s="284"/>
      <c r="AA1341" s="284"/>
      <c r="AB1341" s="284"/>
      <c r="AD1341" s="284"/>
      <c r="AK1341" s="284"/>
    </row>
    <row r="1342" spans="3:55">
      <c r="D1342" s="282"/>
      <c r="M1342" s="284"/>
      <c r="AB1342" s="284"/>
      <c r="AC1342" s="284"/>
      <c r="AD1342" s="284"/>
      <c r="AH1342" s="284"/>
      <c r="AJ1342" s="284"/>
      <c r="AO1342" s="284"/>
    </row>
    <row r="1343" spans="3:55">
      <c r="AA1343" s="284"/>
      <c r="AG1343" s="284"/>
      <c r="AK1343" s="284"/>
      <c r="AO1343" s="284"/>
    </row>
    <row r="1344" spans="3:55">
      <c r="K1344" s="284"/>
      <c r="Q1344" s="284"/>
      <c r="R1344" s="284"/>
      <c r="U1344" s="284"/>
      <c r="AA1344" s="284"/>
      <c r="AF1344" s="284"/>
      <c r="AH1344" s="282"/>
    </row>
    <row r="1345" spans="4:55">
      <c r="H1345" s="212"/>
      <c r="Q1345" s="284"/>
      <c r="Y1345" s="284"/>
      <c r="AD1345" s="284"/>
      <c r="AJ1345" s="284"/>
      <c r="AO1345" s="284"/>
      <c r="AP1345" s="284"/>
      <c r="AR1345" s="284"/>
      <c r="AS1345" s="284"/>
      <c r="AT1345" s="284"/>
      <c r="AU1345" s="284"/>
      <c r="AV1345" s="284"/>
      <c r="AW1345" s="284"/>
      <c r="AX1345" s="284"/>
      <c r="AY1345" s="284"/>
      <c r="AZ1345" s="284"/>
      <c r="BA1345" s="284"/>
      <c r="BB1345" s="284"/>
      <c r="BC1345" s="284"/>
    </row>
    <row r="1346" spans="4:55">
      <c r="L1346" s="284"/>
      <c r="R1346" s="284"/>
      <c r="AB1346" s="284"/>
      <c r="AF1346" s="284"/>
      <c r="AP1346" s="284"/>
    </row>
    <row r="1347" spans="4:55">
      <c r="D1347" s="284"/>
      <c r="H1347" s="284"/>
      <c r="Q1347" s="284"/>
      <c r="V1347" s="284"/>
      <c r="Z1347" s="284"/>
      <c r="AD1347" s="284"/>
      <c r="AF1347" s="284"/>
    </row>
    <row r="1348" spans="4:55">
      <c r="T1348" s="284"/>
      <c r="Y1348" s="284"/>
      <c r="AD1348" s="284"/>
      <c r="AE1348" s="284"/>
      <c r="AI1348" s="284"/>
      <c r="AJ1348" s="284"/>
      <c r="AK1348" s="284"/>
      <c r="AL1348" s="284"/>
      <c r="AM1348" s="284"/>
      <c r="AN1348" s="284"/>
      <c r="AO1348" s="284"/>
      <c r="AP1348" s="284"/>
      <c r="AQ1348" s="284"/>
      <c r="AR1348" s="284"/>
      <c r="AS1348" s="284"/>
      <c r="AT1348" s="284"/>
      <c r="AU1348" s="284"/>
      <c r="AV1348" s="284"/>
      <c r="AW1348" s="284"/>
      <c r="AX1348" s="284"/>
      <c r="AY1348" s="284"/>
      <c r="AZ1348" s="284"/>
      <c r="BA1348" s="284"/>
      <c r="BB1348" s="284"/>
      <c r="BC1348" s="284"/>
    </row>
    <row r="1349" spans="4:55">
      <c r="G1349" s="284"/>
      <c r="X1349" s="284"/>
      <c r="AA1349" s="284"/>
      <c r="AC1349" s="284"/>
      <c r="AF1349" s="284"/>
      <c r="AH1349" s="284"/>
      <c r="AM1349" s="284"/>
      <c r="AN1349" s="284"/>
      <c r="AO1349" s="284"/>
    </row>
    <row r="1350" spans="4:55">
      <c r="E1350" s="284"/>
      <c r="I1350" s="284"/>
      <c r="O1350" s="284"/>
      <c r="W1350" s="284"/>
      <c r="X1350" s="284"/>
      <c r="Z1350" s="284"/>
      <c r="AD1350" s="284"/>
      <c r="AH1350" s="284"/>
      <c r="AI1350" s="284"/>
      <c r="AN1350" s="284"/>
      <c r="AO1350" s="284"/>
      <c r="AP1350" s="284"/>
      <c r="AQ1350" s="284"/>
      <c r="AR1350" s="284"/>
      <c r="AS1350" s="284"/>
      <c r="AT1350" s="284"/>
      <c r="AU1350" s="284"/>
      <c r="AV1350" s="284"/>
      <c r="AW1350" s="284"/>
      <c r="AX1350" s="284"/>
      <c r="AY1350" s="284"/>
      <c r="AZ1350" s="284"/>
      <c r="BA1350" s="284"/>
      <c r="BB1350" s="284"/>
      <c r="BC1350" s="284"/>
    </row>
    <row r="1351" spans="4:55">
      <c r="F1351" s="284"/>
      <c r="H1351" s="284"/>
      <c r="I1351" s="284"/>
      <c r="R1351" s="284"/>
      <c r="S1351" s="284"/>
      <c r="Z1351" s="284"/>
      <c r="AI1351" s="284"/>
      <c r="AP1351" s="284"/>
      <c r="AT1351" s="284"/>
    </row>
    <row r="1352" spans="4:55">
      <c r="J1352" s="284"/>
      <c r="W1352" s="284"/>
      <c r="Y1352" s="284"/>
      <c r="AB1352" s="284"/>
      <c r="AC1352" s="284"/>
    </row>
    <row r="1353" spans="4:55">
      <c r="R1353" s="284"/>
      <c r="W1353" s="284"/>
      <c r="X1353" s="284"/>
      <c r="AB1353" s="284"/>
      <c r="AD1353" s="284"/>
      <c r="AK1353" s="284"/>
      <c r="AP1353" s="284"/>
    </row>
    <row r="1354" spans="4:55">
      <c r="E1354" s="284"/>
      <c r="N1354" s="284"/>
      <c r="O1354" s="284"/>
      <c r="R1354" s="284"/>
      <c r="Y1354" s="284"/>
      <c r="AA1354" s="284"/>
      <c r="AC1354" s="284"/>
      <c r="AF1354" s="284"/>
      <c r="AJ1354" s="284"/>
    </row>
    <row r="1355" spans="4:55">
      <c r="O1355" s="284"/>
      <c r="R1355" s="284"/>
      <c r="V1355" s="284"/>
      <c r="X1355" s="284"/>
      <c r="AA1355" s="284"/>
      <c r="AD1355" s="284"/>
      <c r="AE1355" s="284"/>
      <c r="AF1355" s="284"/>
      <c r="AM1355" s="284"/>
      <c r="AQ1355" s="284"/>
    </row>
    <row r="1356" spans="4:55">
      <c r="S1356" s="284"/>
      <c r="U1356" s="284"/>
      <c r="AE1356" s="284"/>
      <c r="AF1356" s="284"/>
      <c r="AJ1356" s="284"/>
      <c r="AL1356" s="284"/>
      <c r="AR1356" s="284"/>
      <c r="AS1356" s="284"/>
      <c r="AT1356" s="284"/>
      <c r="AU1356" s="284"/>
      <c r="AV1356" s="284"/>
      <c r="AW1356" s="284"/>
      <c r="AX1356" s="284"/>
      <c r="AY1356" s="284"/>
      <c r="AZ1356" s="284"/>
      <c r="BA1356" s="284"/>
      <c r="BB1356" s="284"/>
      <c r="BC1356" s="284"/>
    </row>
    <row r="1357" spans="4:55">
      <c r="N1357" s="284"/>
      <c r="O1357" s="284"/>
      <c r="T1357" s="284"/>
      <c r="V1357" s="284"/>
      <c r="AC1357" s="284"/>
      <c r="AE1357" s="284"/>
      <c r="AK1357" s="284"/>
      <c r="AN1357" s="284"/>
      <c r="AO1357" s="284"/>
      <c r="AP1357" s="284"/>
      <c r="AQ1357" s="284"/>
      <c r="AR1357" s="284"/>
      <c r="AS1357" s="284"/>
      <c r="AT1357" s="284"/>
      <c r="AU1357" s="284"/>
      <c r="AV1357" s="284"/>
      <c r="AW1357" s="284"/>
      <c r="AX1357" s="284"/>
      <c r="AY1357" s="284"/>
      <c r="AZ1357" s="284"/>
      <c r="BA1357" s="284"/>
      <c r="BB1357" s="284"/>
      <c r="BC1357" s="284"/>
    </row>
    <row r="1358" spans="4:55">
      <c r="P1358" s="284"/>
      <c r="U1358" s="284"/>
      <c r="X1358" s="284"/>
      <c r="Y1358" s="284"/>
      <c r="AB1358" s="284"/>
      <c r="AD1358" s="284"/>
      <c r="AH1358" s="284"/>
      <c r="AJ1358" s="284"/>
      <c r="AK1358" s="284"/>
      <c r="AL1358" s="284"/>
      <c r="AM1358" s="284"/>
      <c r="AN1358" s="284"/>
      <c r="AO1358" s="284"/>
      <c r="AP1358" s="284"/>
      <c r="AQ1358" s="284"/>
      <c r="AR1358" s="284"/>
      <c r="AS1358" s="284"/>
      <c r="AT1358" s="284"/>
      <c r="AU1358" s="284"/>
      <c r="AV1358" s="284"/>
      <c r="AW1358" s="284"/>
      <c r="AX1358" s="284"/>
      <c r="AY1358" s="284"/>
      <c r="AZ1358" s="284"/>
      <c r="BA1358" s="284"/>
      <c r="BB1358" s="284"/>
      <c r="BC1358" s="284"/>
    </row>
    <row r="1359" spans="4:55">
      <c r="F1359" s="284"/>
      <c r="G1359" s="284"/>
      <c r="Y1359" s="284"/>
      <c r="Z1359" s="284"/>
      <c r="AC1359" s="284"/>
      <c r="AD1359" s="284"/>
      <c r="AI1359" s="284"/>
      <c r="AJ1359" s="284"/>
      <c r="AM1359" s="284"/>
      <c r="AN1359" s="284"/>
      <c r="AO1359" s="284"/>
      <c r="AP1359" s="284"/>
      <c r="AQ1359" s="284"/>
      <c r="AR1359" s="284"/>
      <c r="AS1359" s="284"/>
      <c r="AT1359" s="284"/>
      <c r="AU1359" s="284"/>
      <c r="AV1359" s="284"/>
      <c r="AW1359" s="284"/>
      <c r="AX1359" s="284"/>
      <c r="AY1359" s="284"/>
      <c r="AZ1359" s="284"/>
      <c r="BA1359" s="284"/>
      <c r="BB1359" s="284"/>
      <c r="BC1359" s="284"/>
    </row>
    <row r="1360" spans="4:55">
      <c r="N1360" s="284"/>
      <c r="T1360" s="284"/>
      <c r="W1360" s="284"/>
      <c r="X1360" s="284"/>
      <c r="Z1360" s="284"/>
      <c r="AB1360" s="284"/>
      <c r="AD1360" s="284"/>
      <c r="AI1360" s="284"/>
      <c r="AJ1360" s="284"/>
      <c r="AT1360" s="284"/>
    </row>
    <row r="1361" spans="4:55">
      <c r="H1361" s="284"/>
      <c r="O1361" s="284"/>
      <c r="W1361" s="284"/>
      <c r="AA1361" s="284"/>
      <c r="AC1361" s="284"/>
      <c r="AD1361" s="284"/>
      <c r="AF1361" s="284"/>
      <c r="AJ1361" s="284"/>
      <c r="AK1361" s="284"/>
      <c r="AP1361" s="284"/>
    </row>
    <row r="1362" spans="4:55">
      <c r="P1362" s="284"/>
      <c r="U1362" s="284"/>
      <c r="W1362" s="284"/>
      <c r="X1362" s="284"/>
      <c r="Y1362" s="284"/>
      <c r="AM1362" s="284"/>
      <c r="AO1362" s="284"/>
      <c r="AR1362" s="284"/>
      <c r="AS1362" s="284"/>
      <c r="AT1362" s="284"/>
      <c r="AU1362" s="284"/>
      <c r="AV1362" s="284"/>
      <c r="AW1362" s="284"/>
      <c r="AX1362" s="284"/>
      <c r="AY1362" s="284"/>
      <c r="AZ1362" s="284"/>
      <c r="BA1362" s="284"/>
      <c r="BB1362" s="284"/>
      <c r="BC1362" s="284"/>
    </row>
    <row r="1363" spans="4:55">
      <c r="U1363" s="284"/>
      <c r="W1363" s="284"/>
      <c r="Y1363" s="284"/>
      <c r="AF1363" s="284"/>
      <c r="AI1363" s="284"/>
    </row>
    <row r="1364" spans="4:55">
      <c r="U1364" s="284"/>
      <c r="W1364" s="284"/>
      <c r="Z1364" s="284"/>
      <c r="AJ1364" s="284"/>
      <c r="AK1364" s="284"/>
      <c r="AM1364" s="284"/>
    </row>
    <row r="1365" spans="4:55">
      <c r="D1365" s="284"/>
      <c r="I1365" s="284"/>
      <c r="O1365" s="284"/>
      <c r="Q1365" s="284"/>
      <c r="S1365" s="284"/>
      <c r="V1365" s="284"/>
      <c r="Y1365" s="284"/>
      <c r="AA1365" s="284"/>
      <c r="AD1365" s="284"/>
      <c r="AK1365" s="284"/>
      <c r="AN1365" s="284"/>
    </row>
    <row r="1366" spans="4:55">
      <c r="H1366" s="284"/>
      <c r="Z1366" s="284"/>
      <c r="AA1366" s="284"/>
      <c r="AC1366" s="284"/>
      <c r="AD1366" s="284"/>
      <c r="AF1366" s="284"/>
    </row>
    <row r="1367" spans="4:55">
      <c r="M1367" s="284"/>
      <c r="O1367" s="284"/>
      <c r="Q1367" s="284"/>
      <c r="T1367" s="284"/>
      <c r="W1367" s="284"/>
      <c r="Z1367" s="284"/>
      <c r="AF1367" s="212"/>
      <c r="AG1367" s="284"/>
      <c r="AM1367" s="284"/>
      <c r="AT1367" s="284"/>
    </row>
    <row r="1368" spans="4:55">
      <c r="W1368" s="212"/>
      <c r="AB1368" s="284"/>
      <c r="AC1368" s="284"/>
      <c r="AD1368" s="284"/>
      <c r="AF1368" s="284"/>
      <c r="AK1368" s="284"/>
      <c r="AM1368" s="284"/>
      <c r="AN1368" s="284"/>
      <c r="AO1368" s="284"/>
      <c r="AP1368" s="284"/>
      <c r="AQ1368" s="284"/>
      <c r="AR1368" s="284"/>
      <c r="AS1368" s="284"/>
      <c r="AT1368" s="284"/>
      <c r="AU1368" s="284"/>
      <c r="AV1368" s="284"/>
      <c r="AW1368" s="284"/>
      <c r="AX1368" s="284"/>
      <c r="AY1368" s="284"/>
      <c r="AZ1368" s="284"/>
      <c r="BA1368" s="284"/>
      <c r="BB1368" s="284"/>
      <c r="BC1368" s="284"/>
    </row>
    <row r="1369" spans="4:55">
      <c r="E1369" s="284"/>
      <c r="O1369" s="284"/>
      <c r="Z1369" s="284"/>
      <c r="AA1369" s="284"/>
      <c r="AI1369" s="284"/>
      <c r="AP1369" s="284"/>
    </row>
    <row r="1370" spans="4:55">
      <c r="J1370" s="284"/>
      <c r="L1370" s="284"/>
      <c r="N1370" s="284"/>
      <c r="O1370" s="284"/>
      <c r="T1370" s="284"/>
      <c r="AD1370" s="284"/>
      <c r="AI1370" s="284"/>
      <c r="AK1370" s="284"/>
      <c r="AL1370" s="284"/>
      <c r="AM1370" s="284"/>
      <c r="AO1370" s="284"/>
      <c r="AP1370" s="284"/>
    </row>
    <row r="1371" spans="4:55">
      <c r="Y1371" s="284"/>
      <c r="Z1371" s="284"/>
      <c r="AA1371" s="284"/>
      <c r="AB1371" s="284"/>
      <c r="AC1371" s="284"/>
      <c r="AK1371" s="284"/>
      <c r="AL1371" s="284"/>
      <c r="AM1371" s="284"/>
      <c r="AN1371" s="284"/>
      <c r="AO1371" s="284"/>
      <c r="AP1371" s="284"/>
      <c r="AQ1371" s="284"/>
      <c r="AR1371" s="284"/>
      <c r="AS1371" s="284"/>
      <c r="AT1371" s="284"/>
      <c r="AU1371" s="284"/>
      <c r="AV1371" s="284"/>
      <c r="AW1371" s="284"/>
      <c r="AX1371" s="284"/>
      <c r="AY1371" s="284"/>
      <c r="AZ1371" s="284"/>
      <c r="BA1371" s="284"/>
      <c r="BB1371" s="284"/>
      <c r="BC1371" s="284"/>
    </row>
    <row r="1372" spans="4:55">
      <c r="D1372" s="284"/>
      <c r="L1372" s="284"/>
      <c r="T1372" s="284"/>
      <c r="V1372" s="284"/>
      <c r="X1372" s="284"/>
      <c r="Y1372" s="284"/>
      <c r="AA1372" s="284"/>
      <c r="AD1372" s="284"/>
      <c r="AI1372" s="284"/>
      <c r="AJ1372" s="284"/>
      <c r="AM1372" s="284"/>
    </row>
    <row r="1373" spans="4:55">
      <c r="I1373" s="284"/>
      <c r="P1373" s="284"/>
      <c r="U1373" s="284"/>
      <c r="AA1373" s="284"/>
      <c r="AB1373" s="284"/>
      <c r="AH1373" s="284"/>
    </row>
    <row r="1374" spans="4:55">
      <c r="N1374" s="284"/>
      <c r="O1374" s="284"/>
      <c r="V1374" s="284"/>
      <c r="W1374" s="284"/>
      <c r="AB1374" s="284"/>
      <c r="AD1374" s="284"/>
      <c r="AN1374" s="284"/>
    </row>
    <row r="1375" spans="4:55">
      <c r="L1375" s="284"/>
      <c r="N1375" s="284"/>
      <c r="S1375" s="284"/>
      <c r="Y1375" s="284"/>
      <c r="AH1375" s="284"/>
      <c r="AI1375" s="284"/>
      <c r="AL1375" s="284"/>
    </row>
    <row r="1376" spans="4:55">
      <c r="G1376" s="284"/>
      <c r="Q1376" s="284"/>
      <c r="AG1376" s="284"/>
    </row>
    <row r="1377" spans="5:55">
      <c r="H1377" s="284"/>
      <c r="O1377" s="284"/>
      <c r="V1377" s="284"/>
      <c r="X1377" s="284"/>
      <c r="Z1377" s="284"/>
      <c r="AA1377" s="284"/>
      <c r="AB1377" s="284"/>
      <c r="AJ1377" s="282"/>
      <c r="AK1377" s="284"/>
      <c r="AL1377" s="284"/>
      <c r="AM1377" s="284"/>
      <c r="AN1377" s="284"/>
      <c r="AO1377" s="284"/>
      <c r="AP1377" s="284"/>
      <c r="AQ1377" s="284"/>
      <c r="AR1377" s="284"/>
      <c r="AS1377" s="284"/>
      <c r="AT1377" s="284"/>
      <c r="AU1377" s="284"/>
      <c r="AV1377" s="284"/>
      <c r="AW1377" s="284"/>
      <c r="AX1377" s="284"/>
      <c r="AY1377" s="284"/>
      <c r="AZ1377" s="284"/>
      <c r="BA1377" s="284"/>
      <c r="BB1377" s="284"/>
      <c r="BC1377" s="284"/>
    </row>
    <row r="1378" spans="5:55">
      <c r="P1378" s="284"/>
      <c r="R1378" s="284"/>
      <c r="S1378" s="284"/>
      <c r="T1378" s="284"/>
      <c r="Y1378" s="284"/>
      <c r="AC1378" s="284"/>
      <c r="AK1378" s="284"/>
    </row>
    <row r="1379" spans="5:55">
      <c r="O1379" s="284"/>
      <c r="S1379" s="284"/>
      <c r="U1379" s="284"/>
      <c r="W1379" s="284"/>
      <c r="AA1379" s="284"/>
      <c r="AB1379" s="284"/>
      <c r="AF1379" s="284"/>
      <c r="AL1379" s="284"/>
      <c r="AO1379" s="284"/>
    </row>
    <row r="1380" spans="5:55">
      <c r="AA1380" s="284"/>
      <c r="AD1380" s="284"/>
      <c r="AG1380" s="284"/>
      <c r="AH1380" s="284"/>
      <c r="AK1380" s="284"/>
      <c r="AL1380" s="284"/>
      <c r="AO1380" s="284"/>
    </row>
    <row r="1381" spans="5:55">
      <c r="F1381" s="284"/>
      <c r="J1381" s="284"/>
      <c r="K1381" s="284"/>
      <c r="L1381" s="284"/>
      <c r="Y1381" s="284"/>
      <c r="AC1381" s="284"/>
      <c r="AD1381" s="284"/>
      <c r="AK1381" s="284"/>
      <c r="AP1381" s="284"/>
    </row>
    <row r="1382" spans="5:55">
      <c r="K1382" s="284"/>
      <c r="Q1382" s="284"/>
      <c r="T1382" s="284"/>
      <c r="W1382" s="284"/>
      <c r="X1382" s="284"/>
      <c r="AB1382" s="284"/>
      <c r="AD1382" s="284"/>
      <c r="AF1382" s="284"/>
      <c r="AH1382" s="284"/>
      <c r="AJ1382" s="284"/>
      <c r="AO1382" s="284"/>
    </row>
    <row r="1383" spans="5:55">
      <c r="Y1383" s="284"/>
      <c r="AE1383" s="284"/>
      <c r="AK1383" s="284"/>
    </row>
    <row r="1384" spans="5:55">
      <c r="Y1384" s="284"/>
      <c r="AC1384" s="284"/>
      <c r="AD1384" s="284"/>
      <c r="AH1384" s="284"/>
      <c r="AJ1384" s="284"/>
      <c r="AM1384" s="284"/>
      <c r="AQ1384" s="284"/>
    </row>
    <row r="1385" spans="5:55">
      <c r="E1385" s="284"/>
      <c r="Y1385" s="284"/>
      <c r="AA1385" s="284"/>
      <c r="AG1385" s="284"/>
      <c r="AI1385" s="284"/>
      <c r="AM1385" s="212"/>
      <c r="AO1385" s="284"/>
    </row>
    <row r="1386" spans="5:55">
      <c r="H1386" s="284"/>
      <c r="V1386" s="284"/>
      <c r="X1386" s="284"/>
      <c r="AC1386" s="284"/>
      <c r="AG1386" s="284"/>
      <c r="AI1386" s="284"/>
      <c r="AO1386" s="284"/>
      <c r="AP1386" s="284"/>
      <c r="AQ1386" s="284"/>
      <c r="AR1386" s="284"/>
      <c r="AS1386" s="284"/>
      <c r="AT1386" s="284"/>
      <c r="AU1386" s="284"/>
      <c r="AV1386" s="284"/>
      <c r="AW1386" s="284"/>
      <c r="AX1386" s="284"/>
      <c r="AY1386" s="284"/>
      <c r="AZ1386" s="284"/>
      <c r="BA1386" s="284"/>
      <c r="BB1386" s="284"/>
      <c r="BC1386" s="284"/>
    </row>
    <row r="1387" spans="5:55">
      <c r="J1387" s="284"/>
      <c r="N1387" s="284"/>
      <c r="Q1387" s="284"/>
      <c r="T1387" s="284"/>
      <c r="V1387" s="284"/>
      <c r="AE1387" s="284"/>
      <c r="AI1387" s="284"/>
      <c r="AK1387" s="284"/>
    </row>
    <row r="1388" spans="5:55">
      <c r="N1388" s="284"/>
      <c r="S1388" s="284"/>
      <c r="U1388" s="284"/>
      <c r="AD1388" s="284"/>
      <c r="AE1388" s="284"/>
      <c r="AJ1388" s="284"/>
      <c r="AK1388" s="284"/>
    </row>
    <row r="1389" spans="5:55">
      <c r="O1389" s="284"/>
      <c r="Q1389" s="284"/>
      <c r="R1389" s="284"/>
      <c r="S1389" s="284"/>
      <c r="V1389" s="284"/>
      <c r="Z1389" s="284"/>
      <c r="AD1389" s="284"/>
      <c r="AG1389" s="284"/>
      <c r="AI1389" s="284"/>
    </row>
    <row r="1390" spans="5:55">
      <c r="I1390" s="284"/>
      <c r="O1390" s="284"/>
      <c r="W1390" s="284"/>
      <c r="Y1390" s="284"/>
      <c r="Z1390" s="284"/>
      <c r="AG1390" s="284"/>
      <c r="AK1390" s="284"/>
      <c r="AL1390" s="284"/>
      <c r="AM1390" s="284"/>
      <c r="AN1390" s="284"/>
      <c r="AO1390" s="284"/>
      <c r="AP1390" s="284"/>
      <c r="AQ1390" s="284"/>
      <c r="AR1390" s="284"/>
      <c r="AS1390" s="284"/>
      <c r="AT1390" s="284"/>
      <c r="AU1390" s="284"/>
      <c r="AV1390" s="284"/>
      <c r="AW1390" s="284"/>
      <c r="AX1390" s="284"/>
      <c r="AY1390" s="284"/>
      <c r="AZ1390" s="284"/>
      <c r="BA1390" s="284"/>
      <c r="BB1390" s="284"/>
      <c r="BC1390" s="284"/>
    </row>
    <row r="1391" spans="5:55">
      <c r="V1391" s="284"/>
      <c r="W1391" s="284"/>
      <c r="X1391" s="284"/>
      <c r="AK1391" s="284"/>
    </row>
    <row r="1392" spans="5:55">
      <c r="F1392" s="284"/>
      <c r="O1392" s="284"/>
      <c r="P1392" s="284"/>
      <c r="Q1392" s="284"/>
      <c r="W1392" s="284"/>
      <c r="Z1392" s="284"/>
      <c r="AB1392" s="284"/>
      <c r="AD1392" s="284"/>
      <c r="AE1392" s="284"/>
      <c r="AF1392" s="284"/>
      <c r="AJ1392" s="284"/>
      <c r="AM1392" s="284"/>
    </row>
    <row r="1393" spans="4:55">
      <c r="Q1393" s="284"/>
      <c r="R1393" s="284"/>
      <c r="W1393" s="284"/>
      <c r="AP1393" s="284"/>
    </row>
    <row r="1394" spans="4:55">
      <c r="N1394" s="284"/>
      <c r="P1394" s="284"/>
      <c r="Q1394" s="284"/>
      <c r="W1394" s="284"/>
      <c r="Y1394" s="284"/>
      <c r="AD1394" s="284"/>
      <c r="AE1394" s="284"/>
      <c r="AI1394" s="284"/>
    </row>
    <row r="1395" spans="4:55">
      <c r="G1395" s="284"/>
      <c r="J1395" s="284"/>
      <c r="R1395" s="284"/>
      <c r="W1395" s="284"/>
      <c r="X1395" s="284"/>
      <c r="Z1395" s="284"/>
      <c r="AB1395" s="284"/>
      <c r="AN1395" s="284"/>
    </row>
    <row r="1396" spans="4:55">
      <c r="H1396" s="212"/>
      <c r="N1396" s="284"/>
      <c r="O1396" s="284"/>
      <c r="R1396" s="284"/>
      <c r="T1396" s="284"/>
      <c r="X1396" s="284"/>
      <c r="AD1396" s="284"/>
      <c r="AF1396" s="284"/>
      <c r="AI1396" s="284"/>
      <c r="AJ1396" s="284"/>
      <c r="AN1396" s="284"/>
    </row>
    <row r="1397" spans="4:55">
      <c r="N1397" s="284"/>
      <c r="Q1397" s="284"/>
      <c r="U1397" s="284"/>
      <c r="V1397" s="284"/>
      <c r="W1397" s="284"/>
      <c r="Y1397" s="284"/>
      <c r="AE1397" s="284"/>
      <c r="AF1397" s="284"/>
      <c r="AG1397" s="284"/>
      <c r="AH1397" s="284"/>
      <c r="AN1397" s="212"/>
      <c r="AO1397" s="212"/>
      <c r="AP1397" s="212"/>
      <c r="AQ1397" s="212"/>
      <c r="AR1397" s="212"/>
      <c r="AS1397" s="212"/>
      <c r="AT1397" s="212"/>
      <c r="AU1397" s="212"/>
      <c r="AV1397" s="212"/>
      <c r="AW1397" s="212"/>
      <c r="AX1397" s="212"/>
      <c r="AY1397" s="212"/>
      <c r="AZ1397" s="212"/>
      <c r="BA1397" s="212"/>
      <c r="BB1397" s="212"/>
      <c r="BC1397" s="212"/>
    </row>
    <row r="1398" spans="4:55">
      <c r="O1398" s="284"/>
      <c r="T1398" s="284"/>
      <c r="AA1398" s="284"/>
      <c r="AG1398" s="284"/>
      <c r="AL1398" s="284"/>
      <c r="AM1398" s="284"/>
      <c r="AN1398" s="284"/>
      <c r="AO1398" s="284"/>
    </row>
    <row r="1399" spans="4:55">
      <c r="M1399" s="284"/>
      <c r="Q1399" s="284"/>
      <c r="R1399" s="284"/>
      <c r="AA1399" s="284"/>
      <c r="AC1399" s="284"/>
      <c r="AD1399" s="284"/>
      <c r="AH1399" s="284"/>
    </row>
    <row r="1400" spans="4:55">
      <c r="K1400" s="284"/>
      <c r="M1400" s="284"/>
      <c r="Z1400" s="284"/>
      <c r="AB1400" s="284"/>
    </row>
    <row r="1401" spans="4:55">
      <c r="L1401" s="284"/>
      <c r="R1401" s="212"/>
      <c r="S1401" s="212"/>
      <c r="V1401" s="284"/>
      <c r="Y1401" s="284"/>
      <c r="AA1401" s="284"/>
      <c r="AR1401" s="284"/>
      <c r="AS1401" s="284"/>
      <c r="AT1401" s="284"/>
      <c r="AU1401" s="284"/>
      <c r="AV1401" s="284"/>
      <c r="AW1401" s="284"/>
      <c r="AX1401" s="284"/>
      <c r="AY1401" s="284"/>
      <c r="AZ1401" s="284"/>
      <c r="BA1401" s="284"/>
      <c r="BB1401" s="284"/>
      <c r="BC1401" s="284"/>
    </row>
    <row r="1402" spans="4:55">
      <c r="X1402" s="284"/>
      <c r="Z1402" s="284"/>
      <c r="AB1402" s="284"/>
      <c r="AD1402" s="284"/>
      <c r="AG1402" s="284"/>
      <c r="AH1402" s="284"/>
      <c r="AJ1402" s="284"/>
    </row>
    <row r="1403" spans="4:55">
      <c r="H1403" s="284"/>
      <c r="Z1403" s="284"/>
      <c r="AK1403" s="284"/>
    </row>
    <row r="1404" spans="4:55">
      <c r="I1404" s="284"/>
      <c r="N1404" s="284"/>
      <c r="U1404" s="284"/>
      <c r="X1404" s="284"/>
      <c r="AA1404" s="284"/>
      <c r="AI1404" s="284"/>
      <c r="AJ1404" s="284"/>
    </row>
    <row r="1405" spans="4:55">
      <c r="U1405" s="284"/>
      <c r="V1405" s="284"/>
      <c r="Z1405" s="284"/>
      <c r="AB1405" s="284"/>
      <c r="AC1405" s="284"/>
      <c r="AN1405" s="284"/>
      <c r="AO1405" s="284"/>
      <c r="AP1405" s="284"/>
      <c r="AQ1405" s="284"/>
      <c r="AR1405" s="284"/>
      <c r="AS1405" s="284"/>
      <c r="AT1405" s="284"/>
      <c r="AU1405" s="284"/>
      <c r="AV1405" s="284"/>
      <c r="AW1405" s="284"/>
      <c r="AX1405" s="284"/>
      <c r="AY1405" s="284"/>
      <c r="AZ1405" s="284"/>
      <c r="BA1405" s="284"/>
      <c r="BB1405" s="284"/>
      <c r="BC1405" s="284"/>
    </row>
    <row r="1406" spans="4:55">
      <c r="D1406" s="284"/>
      <c r="N1406" s="284"/>
      <c r="W1406" s="212"/>
      <c r="X1406" s="284"/>
      <c r="AA1406" s="284"/>
      <c r="AD1406" s="284"/>
      <c r="AE1406" s="284"/>
      <c r="AI1406" s="284"/>
      <c r="AM1406" s="284"/>
      <c r="AN1406" s="284"/>
      <c r="AO1406" s="284"/>
    </row>
    <row r="1407" spans="4:55">
      <c r="R1407" s="284"/>
      <c r="Z1407" s="284"/>
      <c r="AA1407" s="284"/>
      <c r="AD1407" s="284"/>
      <c r="AH1407" s="284"/>
    </row>
    <row r="1408" spans="4:55">
      <c r="K1408" s="284"/>
      <c r="X1408" s="284"/>
      <c r="Y1408" s="284"/>
      <c r="AA1408" s="284"/>
      <c r="AD1408" s="284"/>
      <c r="AE1408" s="284"/>
      <c r="AI1408" s="284"/>
    </row>
    <row r="1409" spans="6:55">
      <c r="F1409" s="284"/>
      <c r="K1409" s="284"/>
      <c r="S1409" s="284"/>
      <c r="U1409" s="284"/>
      <c r="W1409" s="284"/>
    </row>
    <row r="1410" spans="6:55">
      <c r="R1410" s="284"/>
      <c r="V1410" s="284"/>
      <c r="AK1410" s="284"/>
      <c r="AL1410" s="284"/>
    </row>
    <row r="1411" spans="6:55">
      <c r="H1411" s="284"/>
      <c r="L1411" s="284"/>
      <c r="M1411" s="284"/>
      <c r="Q1411" s="284"/>
      <c r="S1411" s="284"/>
      <c r="T1411" s="284"/>
      <c r="U1411" s="284"/>
      <c r="W1411" s="284"/>
      <c r="AA1411" s="284"/>
      <c r="AF1411" s="284"/>
      <c r="AG1411" s="284"/>
      <c r="AH1411" s="284"/>
      <c r="AR1411" s="284"/>
      <c r="AS1411" s="284"/>
      <c r="AT1411" s="284"/>
      <c r="AU1411" s="284"/>
      <c r="AV1411" s="284"/>
      <c r="AW1411" s="284"/>
      <c r="AX1411" s="284"/>
      <c r="AY1411" s="284"/>
      <c r="AZ1411" s="284"/>
      <c r="BA1411" s="284"/>
      <c r="BB1411" s="284"/>
      <c r="BC1411" s="284"/>
    </row>
    <row r="1412" spans="6:55">
      <c r="P1412" s="284"/>
      <c r="W1412" s="284"/>
      <c r="AA1412" s="284"/>
      <c r="AC1412" s="284"/>
      <c r="AD1412" s="284"/>
      <c r="AL1412" s="284"/>
      <c r="AM1412" s="284"/>
      <c r="AN1412" s="284"/>
      <c r="AO1412" s="284"/>
    </row>
    <row r="1413" spans="6:55">
      <c r="R1413" s="284"/>
      <c r="AA1413" s="284"/>
      <c r="AD1413" s="284"/>
      <c r="AG1413" s="284"/>
      <c r="AH1413" s="284"/>
      <c r="AI1413" s="284"/>
      <c r="AO1413" s="284"/>
      <c r="AQ1413" s="284"/>
    </row>
    <row r="1414" spans="6:55">
      <c r="I1414" s="284"/>
      <c r="R1414" s="284"/>
      <c r="U1414" s="284"/>
      <c r="V1414" s="284"/>
      <c r="X1414" s="284"/>
      <c r="Y1414" s="284"/>
      <c r="AA1414" s="284"/>
      <c r="AB1414" s="284"/>
      <c r="AC1414" s="284"/>
      <c r="AF1414" s="284"/>
      <c r="AH1414" s="284"/>
      <c r="AI1414" s="284"/>
    </row>
    <row r="1415" spans="6:55">
      <c r="G1415" s="284"/>
      <c r="L1415" s="284"/>
      <c r="R1415" s="284"/>
      <c r="S1415" s="284"/>
      <c r="AB1415" s="284"/>
      <c r="AC1415" s="284"/>
      <c r="AD1415" s="284"/>
      <c r="AH1415" s="284"/>
      <c r="AJ1415" s="284"/>
      <c r="AL1415" s="284"/>
      <c r="AM1415" s="284"/>
      <c r="AN1415" s="284"/>
      <c r="AO1415" s="284"/>
      <c r="AU1415" s="284"/>
      <c r="AV1415" s="284"/>
      <c r="AW1415" s="284"/>
      <c r="AX1415" s="284"/>
      <c r="AY1415" s="284"/>
      <c r="AZ1415" s="284"/>
      <c r="BA1415" s="284"/>
      <c r="BB1415" s="284"/>
      <c r="BC1415" s="284"/>
    </row>
    <row r="1416" spans="6:55">
      <c r="I1416" s="284"/>
      <c r="K1416" s="284"/>
      <c r="L1416" s="284"/>
      <c r="T1416" s="284"/>
      <c r="V1416" s="284"/>
      <c r="AG1416" s="284"/>
      <c r="AJ1416" s="284"/>
      <c r="AL1416" s="284"/>
      <c r="AM1416" s="284"/>
      <c r="AO1416" s="284"/>
    </row>
    <row r="1417" spans="6:55">
      <c r="M1417" s="284"/>
      <c r="N1417" s="284"/>
      <c r="S1417" s="284"/>
      <c r="T1417" s="284"/>
      <c r="U1417" s="284"/>
      <c r="V1417" s="284"/>
      <c r="AA1417" s="284"/>
      <c r="AB1417" s="284"/>
      <c r="AD1417" s="284"/>
      <c r="AH1417" s="284"/>
      <c r="AL1417" s="284"/>
    </row>
    <row r="1418" spans="6:55">
      <c r="Z1418" s="284"/>
      <c r="AD1418" s="284"/>
      <c r="AJ1418" s="284"/>
      <c r="AR1418" s="284"/>
      <c r="AS1418" s="284"/>
      <c r="AT1418" s="284"/>
      <c r="AU1418" s="284"/>
      <c r="AV1418" s="284"/>
      <c r="AW1418" s="284"/>
      <c r="AX1418" s="284"/>
      <c r="AY1418" s="284"/>
      <c r="AZ1418" s="284"/>
      <c r="BA1418" s="284"/>
      <c r="BB1418" s="284"/>
      <c r="BC1418" s="284"/>
    </row>
    <row r="1419" spans="6:55">
      <c r="Q1419" s="212"/>
      <c r="X1419" s="284"/>
      <c r="AK1419" s="284"/>
      <c r="AM1419" s="284"/>
      <c r="AQ1419" s="284"/>
    </row>
    <row r="1420" spans="6:55">
      <c r="O1420" s="284"/>
      <c r="Z1420" s="284"/>
      <c r="AA1420" s="284"/>
      <c r="AC1420" s="284"/>
      <c r="AG1420" s="284"/>
      <c r="AL1420" s="284"/>
    </row>
    <row r="1421" spans="6:55">
      <c r="I1421" s="284"/>
      <c r="M1421" s="284"/>
      <c r="T1421" s="284"/>
      <c r="V1421" s="284"/>
      <c r="W1421" s="284"/>
      <c r="AC1421" s="284"/>
      <c r="AD1421" s="284"/>
      <c r="AI1421" s="284"/>
    </row>
    <row r="1422" spans="6:55">
      <c r="L1422" s="284"/>
      <c r="R1422" s="284"/>
      <c r="T1422" s="284"/>
      <c r="AB1422" s="284"/>
      <c r="AE1422" s="284"/>
      <c r="AG1422" s="284"/>
      <c r="AH1422" s="284"/>
      <c r="AI1422" s="284"/>
      <c r="AN1422" s="284"/>
      <c r="AO1422" s="284"/>
    </row>
    <row r="1423" spans="6:55">
      <c r="F1423" s="284"/>
      <c r="N1423" s="284"/>
      <c r="S1423" s="284"/>
      <c r="U1423" s="284"/>
      <c r="Y1423" s="284"/>
      <c r="Z1423" s="284"/>
      <c r="AA1423" s="284"/>
      <c r="AB1423" s="284"/>
      <c r="AD1423" s="284"/>
      <c r="AF1423" s="284"/>
      <c r="AJ1423" s="284"/>
      <c r="AP1423" s="284"/>
    </row>
    <row r="1424" spans="6:55">
      <c r="O1424" s="284"/>
      <c r="X1424" s="284"/>
      <c r="Y1424" s="284"/>
      <c r="Z1424" s="284"/>
      <c r="AG1424" s="284"/>
      <c r="AJ1424" s="284"/>
    </row>
    <row r="1425" spans="6:55">
      <c r="J1425" s="284"/>
      <c r="M1425" s="284"/>
      <c r="P1425" s="284"/>
      <c r="R1425" s="284"/>
      <c r="S1425" s="284"/>
      <c r="T1425" s="284"/>
      <c r="U1425" s="284"/>
      <c r="V1425" s="284"/>
      <c r="AE1425" s="284"/>
      <c r="AF1425" s="284"/>
      <c r="AG1425" s="284"/>
      <c r="AO1425" s="284"/>
      <c r="AT1425" s="284"/>
    </row>
    <row r="1426" spans="6:55">
      <c r="K1426" s="284"/>
      <c r="O1426" s="284"/>
      <c r="V1426" s="284"/>
      <c r="W1426" s="284"/>
      <c r="AD1426" s="284"/>
      <c r="AK1426" s="284"/>
    </row>
    <row r="1427" spans="6:55">
      <c r="W1427" s="284"/>
      <c r="X1427" s="284"/>
      <c r="AA1427" s="284"/>
      <c r="AG1427" s="284"/>
      <c r="AL1427" s="284"/>
      <c r="AO1427" s="284"/>
    </row>
    <row r="1428" spans="6:55">
      <c r="R1428" s="284"/>
      <c r="AA1428" s="284"/>
      <c r="AD1428" s="284"/>
    </row>
    <row r="1429" spans="6:55">
      <c r="F1429" s="284"/>
      <c r="R1429" s="284"/>
      <c r="T1429" s="284"/>
      <c r="AD1429" s="284"/>
      <c r="AF1429" s="284"/>
      <c r="AG1429" s="284"/>
      <c r="AI1429" s="284"/>
      <c r="AJ1429" s="284"/>
      <c r="AM1429" s="284"/>
      <c r="AN1429" s="284"/>
      <c r="AP1429" s="284"/>
    </row>
    <row r="1430" spans="6:55">
      <c r="J1430" s="284"/>
      <c r="L1430" s="284"/>
      <c r="P1430" s="284"/>
      <c r="S1430" s="284"/>
      <c r="V1430" s="284"/>
      <c r="Z1430" s="284"/>
      <c r="AD1430" s="212"/>
      <c r="AF1430" s="284"/>
      <c r="AG1430" s="284"/>
      <c r="AJ1430" s="284"/>
      <c r="AK1430" s="284"/>
    </row>
    <row r="1431" spans="6:55">
      <c r="H1431" s="212"/>
      <c r="T1431" s="284"/>
      <c r="U1431" s="284"/>
      <c r="V1431" s="284"/>
      <c r="W1431" s="284"/>
      <c r="AA1431" s="284"/>
      <c r="AB1431" s="284"/>
      <c r="AD1431" s="284"/>
      <c r="AE1431" s="284"/>
    </row>
    <row r="1432" spans="6:55">
      <c r="G1432" s="284"/>
      <c r="Q1432" s="284"/>
      <c r="T1432" s="284"/>
      <c r="W1432" s="284"/>
      <c r="Y1432" s="284"/>
      <c r="AB1432" s="284"/>
    </row>
    <row r="1433" spans="6:55">
      <c r="K1433" s="284"/>
      <c r="P1433" s="284"/>
      <c r="Q1433" s="284"/>
      <c r="AF1433" s="282"/>
      <c r="AH1433" s="282"/>
      <c r="AK1433" s="284"/>
      <c r="AM1433" s="284"/>
      <c r="AN1433" s="284"/>
      <c r="AR1433" s="284"/>
      <c r="AS1433" s="284"/>
      <c r="AT1433" s="284"/>
      <c r="AU1433" s="284"/>
      <c r="AV1433" s="284"/>
      <c r="AW1433" s="284"/>
      <c r="AX1433" s="284"/>
      <c r="AY1433" s="284"/>
      <c r="AZ1433" s="284"/>
      <c r="BA1433" s="284"/>
      <c r="BB1433" s="284"/>
      <c r="BC1433" s="284"/>
    </row>
    <row r="1434" spans="6:55">
      <c r="O1434" s="284"/>
      <c r="V1434" s="284"/>
      <c r="Y1434" s="284"/>
      <c r="AA1434" s="284"/>
      <c r="AB1434" s="284"/>
      <c r="AC1434" s="284"/>
      <c r="AI1434" s="284"/>
      <c r="AL1434" s="284"/>
      <c r="AP1434" s="284"/>
      <c r="AQ1434" s="284"/>
      <c r="AR1434" s="284"/>
      <c r="AS1434" s="284"/>
      <c r="AT1434" s="284"/>
      <c r="AU1434" s="284"/>
      <c r="AV1434" s="284"/>
      <c r="AW1434" s="284"/>
      <c r="AX1434" s="284"/>
      <c r="AY1434" s="284"/>
      <c r="AZ1434" s="284"/>
      <c r="BA1434" s="284"/>
      <c r="BB1434" s="284"/>
      <c r="BC1434" s="284"/>
    </row>
    <row r="1435" spans="6:55">
      <c r="L1435" s="284"/>
      <c r="Q1435" s="284"/>
      <c r="W1435" s="284"/>
      <c r="AA1435" s="284"/>
      <c r="AD1435" s="284"/>
      <c r="AE1435" s="284"/>
      <c r="AI1435" s="284"/>
      <c r="AK1435" s="284"/>
    </row>
    <row r="1436" spans="6:55">
      <c r="L1436" s="284"/>
      <c r="P1436" s="284"/>
      <c r="S1436" s="284"/>
      <c r="V1436" s="284"/>
      <c r="AC1436" s="284"/>
      <c r="AF1436" s="284"/>
      <c r="AG1436" s="284"/>
      <c r="AH1436" s="284"/>
      <c r="AM1436" s="284"/>
    </row>
    <row r="1437" spans="6:55">
      <c r="F1437" s="284"/>
      <c r="J1437" s="212"/>
      <c r="L1437" s="284"/>
      <c r="P1437" s="284"/>
      <c r="V1437" s="284"/>
      <c r="X1437" s="284"/>
      <c r="AA1437" s="284"/>
      <c r="AB1437" s="284"/>
      <c r="AD1437" s="284"/>
      <c r="AH1437" s="284"/>
    </row>
    <row r="1438" spans="6:55">
      <c r="R1438" s="284"/>
      <c r="X1438" s="284"/>
      <c r="Y1438" s="284"/>
      <c r="AD1438" s="284"/>
      <c r="AG1438" s="284"/>
      <c r="AK1438" s="284"/>
      <c r="AP1438" s="284"/>
      <c r="AQ1438" s="284"/>
      <c r="AR1438" s="284"/>
      <c r="AS1438" s="284"/>
      <c r="AT1438" s="284"/>
      <c r="AU1438" s="284"/>
      <c r="AV1438" s="284"/>
      <c r="AW1438" s="284"/>
      <c r="AX1438" s="284"/>
      <c r="AY1438" s="284"/>
      <c r="AZ1438" s="284"/>
      <c r="BA1438" s="284"/>
      <c r="BB1438" s="284"/>
      <c r="BC1438" s="284"/>
    </row>
    <row r="1439" spans="6:55">
      <c r="G1439" s="284"/>
      <c r="M1439" s="284"/>
      <c r="U1439" s="284"/>
      <c r="AH1439" s="284"/>
      <c r="AK1439" s="284"/>
    </row>
    <row r="1440" spans="6:55">
      <c r="O1440" s="284"/>
      <c r="R1440" s="284"/>
      <c r="V1440" s="284"/>
      <c r="Y1440" s="284"/>
      <c r="AD1440" s="284"/>
      <c r="AI1440" s="284"/>
      <c r="AO1440" s="284"/>
    </row>
    <row r="1441" spans="2:55">
      <c r="I1441" s="212"/>
      <c r="O1441" s="284"/>
      <c r="U1441" s="284"/>
      <c r="Z1441" s="284"/>
      <c r="AB1441" s="284"/>
      <c r="AC1441" s="284"/>
      <c r="AE1441" s="284"/>
      <c r="AJ1441" s="284"/>
    </row>
    <row r="1442" spans="2:55">
      <c r="M1442" s="284"/>
      <c r="O1442" s="284"/>
      <c r="W1442" s="284"/>
      <c r="Y1442" s="284"/>
      <c r="AA1442" s="284"/>
      <c r="AD1442" s="284"/>
      <c r="AK1442" s="284"/>
    </row>
    <row r="1443" spans="2:55">
      <c r="W1443" s="284"/>
      <c r="X1443" s="284"/>
      <c r="AI1443" s="284"/>
      <c r="AJ1443" s="284"/>
      <c r="AT1443" s="284"/>
    </row>
    <row r="1444" spans="2:55">
      <c r="I1444" s="284"/>
      <c r="P1444" s="284"/>
      <c r="W1444" s="284"/>
      <c r="Y1444" s="284"/>
      <c r="Z1444" s="284"/>
      <c r="AH1444" s="284"/>
      <c r="AM1444" s="284"/>
    </row>
    <row r="1445" spans="2:55">
      <c r="C1445" s="284"/>
      <c r="O1445" s="284"/>
      <c r="R1445" s="284"/>
      <c r="AE1445" s="284"/>
      <c r="AG1445" s="284"/>
      <c r="AH1445" s="284"/>
      <c r="AK1445" s="284"/>
    </row>
    <row r="1446" spans="2:55">
      <c r="K1446" s="284"/>
      <c r="O1446" s="284"/>
      <c r="Q1446" s="284"/>
      <c r="W1446" s="284"/>
      <c r="AB1446" s="284"/>
      <c r="AC1446" s="284"/>
      <c r="AD1446" s="284"/>
      <c r="AE1446" s="284"/>
      <c r="AI1446" s="284"/>
      <c r="AM1446" s="284"/>
      <c r="AU1446" s="284"/>
      <c r="AV1446" s="284"/>
      <c r="AW1446" s="284"/>
      <c r="AX1446" s="284"/>
      <c r="AY1446" s="284"/>
      <c r="AZ1446" s="284"/>
      <c r="BA1446" s="284"/>
      <c r="BB1446" s="284"/>
      <c r="BC1446" s="284"/>
    </row>
    <row r="1447" spans="2:55">
      <c r="M1447" s="284"/>
      <c r="R1447" s="284"/>
      <c r="V1447" s="284"/>
      <c r="W1447" s="284"/>
      <c r="Y1447" s="284"/>
      <c r="AA1447" s="284"/>
      <c r="AB1447" s="284"/>
      <c r="AC1447" s="284"/>
      <c r="AD1447" s="284"/>
      <c r="AG1447" s="284"/>
      <c r="AI1447" s="284"/>
      <c r="AK1447" s="284"/>
    </row>
    <row r="1448" spans="2:55">
      <c r="J1448" s="284"/>
      <c r="M1448" s="284"/>
      <c r="Q1448" s="284"/>
      <c r="S1448" s="284"/>
      <c r="T1448" s="284"/>
      <c r="X1448" s="284"/>
      <c r="Z1448" s="284"/>
      <c r="AA1448" s="284"/>
      <c r="AK1448" s="284"/>
      <c r="AO1448" s="284"/>
    </row>
    <row r="1449" spans="2:55">
      <c r="C1449" s="284"/>
      <c r="I1449" s="284"/>
      <c r="Q1449" s="284"/>
      <c r="R1449" s="284"/>
      <c r="AB1449" s="284"/>
      <c r="AD1449" s="284"/>
      <c r="AH1449" s="284"/>
      <c r="AI1449" s="284"/>
      <c r="AJ1449" s="284"/>
      <c r="AL1449" s="284"/>
      <c r="AM1449" s="284"/>
      <c r="AN1449" s="284"/>
    </row>
    <row r="1450" spans="2:55">
      <c r="E1450" s="212"/>
      <c r="R1450" s="284"/>
      <c r="T1450" s="284"/>
      <c r="U1450" s="284"/>
      <c r="V1450" s="284"/>
      <c r="Y1450" s="284"/>
      <c r="AA1450" s="284"/>
      <c r="AD1450" s="284"/>
      <c r="AH1450" s="284"/>
      <c r="AJ1450" s="284"/>
      <c r="AK1450" s="284"/>
      <c r="AM1450" s="284"/>
    </row>
    <row r="1451" spans="2:55">
      <c r="G1451" s="284"/>
      <c r="V1451" s="284"/>
      <c r="AA1451" s="284"/>
      <c r="AC1451" s="284"/>
      <c r="AD1451" s="284"/>
      <c r="AI1451" s="284"/>
      <c r="AN1451" s="284"/>
      <c r="AR1451" s="284"/>
      <c r="AS1451" s="284"/>
      <c r="AT1451" s="284"/>
      <c r="AU1451" s="284"/>
      <c r="AV1451" s="284"/>
      <c r="AW1451" s="284"/>
      <c r="AX1451" s="284"/>
      <c r="AY1451" s="284"/>
      <c r="AZ1451" s="284"/>
      <c r="BA1451" s="284"/>
      <c r="BB1451" s="284"/>
      <c r="BC1451" s="284"/>
    </row>
    <row r="1452" spans="2:55">
      <c r="G1452" s="284"/>
      <c r="L1452" s="284"/>
      <c r="O1452" s="284"/>
      <c r="Q1452" s="284"/>
      <c r="S1452" s="284"/>
      <c r="T1452" s="284"/>
      <c r="V1452" s="284"/>
      <c r="AD1452" s="284"/>
      <c r="AH1452" s="284"/>
      <c r="AJ1452" s="284"/>
      <c r="AO1452" s="284"/>
      <c r="AP1452" s="284"/>
    </row>
    <row r="1453" spans="2:55">
      <c r="L1453" s="284"/>
      <c r="T1453" s="284"/>
      <c r="AB1453" s="284"/>
      <c r="AC1453" s="284"/>
      <c r="AF1453" s="284"/>
      <c r="AH1453" s="284"/>
      <c r="AJ1453" s="284"/>
      <c r="AR1453" s="284"/>
      <c r="AS1453" s="284"/>
      <c r="AT1453" s="284"/>
      <c r="AU1453" s="284"/>
      <c r="AV1453" s="284"/>
      <c r="AW1453" s="284"/>
      <c r="AX1453" s="284"/>
      <c r="AY1453" s="284"/>
      <c r="AZ1453" s="284"/>
      <c r="BA1453" s="284"/>
      <c r="BB1453" s="284"/>
      <c r="BC1453" s="284"/>
    </row>
    <row r="1454" spans="2:55">
      <c r="G1454" s="284"/>
      <c r="L1454" s="284"/>
      <c r="T1454" s="284"/>
      <c r="V1454" s="284"/>
      <c r="W1454" s="284"/>
      <c r="X1454" s="284"/>
      <c r="Z1454" s="284"/>
      <c r="AF1454" s="284"/>
      <c r="AI1454" s="284"/>
      <c r="AJ1454" s="284"/>
      <c r="AK1454" s="284"/>
      <c r="AU1454" s="284"/>
      <c r="AV1454" s="284"/>
      <c r="AW1454" s="284"/>
      <c r="AX1454" s="284"/>
      <c r="AY1454" s="284"/>
      <c r="AZ1454" s="284"/>
      <c r="BA1454" s="284"/>
      <c r="BB1454" s="284"/>
      <c r="BC1454" s="284"/>
    </row>
    <row r="1455" spans="2:55">
      <c r="M1455" s="284"/>
      <c r="S1455" s="284"/>
      <c r="U1455" s="284"/>
      <c r="Y1455" s="284"/>
      <c r="Z1455" s="284"/>
      <c r="AD1455" s="284"/>
      <c r="AK1455" s="284"/>
    </row>
    <row r="1456" spans="2:55">
      <c r="B1456" s="284"/>
      <c r="O1456" s="284"/>
      <c r="P1456" s="284"/>
      <c r="T1456" s="284"/>
      <c r="AG1456" s="284"/>
      <c r="AO1456" s="284"/>
      <c r="AP1456" s="284"/>
    </row>
    <row r="1457" spans="2:55">
      <c r="K1457" s="284"/>
      <c r="R1457" s="284"/>
      <c r="V1457" s="284"/>
      <c r="W1457" s="284"/>
      <c r="X1457" s="284"/>
      <c r="Y1457" s="284"/>
      <c r="AA1457" s="284"/>
      <c r="AP1457" s="284"/>
      <c r="AQ1457" s="284"/>
      <c r="AR1457" s="284"/>
      <c r="AS1457" s="284"/>
      <c r="AT1457" s="284"/>
      <c r="AU1457" s="284"/>
      <c r="AV1457" s="284"/>
      <c r="AW1457" s="284"/>
      <c r="AX1457" s="284"/>
      <c r="AY1457" s="284"/>
      <c r="AZ1457" s="284"/>
      <c r="BA1457" s="284"/>
      <c r="BB1457" s="284"/>
      <c r="BC1457" s="284"/>
    </row>
    <row r="1458" spans="2:55">
      <c r="K1458" s="284"/>
      <c r="O1458" s="212"/>
      <c r="V1458" s="284"/>
      <c r="AA1458" s="284"/>
      <c r="AD1458" s="284"/>
      <c r="AE1458" s="284"/>
      <c r="AL1458" s="284"/>
    </row>
    <row r="1459" spans="2:55">
      <c r="G1459" s="284"/>
      <c r="AA1459" s="284"/>
      <c r="AC1459" s="284"/>
      <c r="AD1459" s="284"/>
      <c r="AE1459" s="284"/>
      <c r="AM1459" s="284"/>
    </row>
    <row r="1460" spans="2:55">
      <c r="Y1460" s="284"/>
      <c r="AD1460" s="284"/>
      <c r="AI1460" s="284"/>
      <c r="AM1460" s="284"/>
      <c r="AP1460" s="284"/>
    </row>
    <row r="1461" spans="2:55">
      <c r="G1461" s="284"/>
      <c r="I1461" s="284"/>
      <c r="L1461" s="284"/>
      <c r="U1461" s="284"/>
      <c r="W1461" s="284"/>
      <c r="AG1461" s="284"/>
      <c r="AM1461" s="284"/>
      <c r="AN1461" s="284"/>
      <c r="AO1461" s="284"/>
    </row>
    <row r="1462" spans="2:55">
      <c r="K1462" s="284"/>
      <c r="O1462" s="284"/>
      <c r="V1462" s="284"/>
      <c r="X1462" s="284"/>
      <c r="Z1462" s="284"/>
      <c r="AA1462" s="284"/>
      <c r="AC1462" s="284"/>
      <c r="AL1462" s="284"/>
    </row>
    <row r="1463" spans="2:55">
      <c r="H1463" s="284"/>
      <c r="K1463" s="284"/>
      <c r="R1463" s="284"/>
      <c r="S1463" s="284"/>
      <c r="T1463" s="284"/>
      <c r="V1463" s="284"/>
      <c r="W1463" s="284"/>
      <c r="Z1463" s="284"/>
      <c r="AF1463" s="284"/>
      <c r="AJ1463" s="284"/>
      <c r="AK1463" s="284"/>
    </row>
    <row r="1464" spans="2:55">
      <c r="R1464" s="284"/>
      <c r="T1464" s="284"/>
      <c r="AF1464" s="284"/>
      <c r="AH1464" s="284"/>
    </row>
    <row r="1465" spans="2:55">
      <c r="G1465" s="284"/>
      <c r="O1465" s="212"/>
      <c r="S1465" s="284"/>
      <c r="T1465" s="284"/>
      <c r="AA1465" s="284"/>
      <c r="AD1465" s="284"/>
      <c r="AL1465" s="284"/>
      <c r="AP1465" s="284"/>
      <c r="AR1465" s="284"/>
      <c r="AS1465" s="284"/>
    </row>
    <row r="1466" spans="2:55">
      <c r="L1466" s="284"/>
      <c r="R1466" s="284"/>
      <c r="V1466" s="284"/>
      <c r="Y1466" s="284"/>
      <c r="AA1466" s="284"/>
      <c r="AC1466" s="284"/>
      <c r="AD1466" s="284"/>
      <c r="AF1466" s="284"/>
    </row>
    <row r="1467" spans="2:55">
      <c r="J1467" s="284"/>
      <c r="N1467" s="284"/>
      <c r="T1467" s="284"/>
      <c r="X1467" s="284"/>
      <c r="Y1467" s="284"/>
      <c r="AD1467" s="284"/>
      <c r="AH1467" s="284"/>
      <c r="AI1467" s="284"/>
    </row>
    <row r="1468" spans="2:55">
      <c r="B1468" s="284"/>
      <c r="W1468" s="284"/>
      <c r="Y1468" s="284"/>
      <c r="AB1468" s="284"/>
      <c r="AC1468" s="284"/>
    </row>
    <row r="1469" spans="2:55">
      <c r="O1469" s="284"/>
      <c r="R1469" s="284"/>
      <c r="T1469" s="284"/>
      <c r="V1469" s="284"/>
      <c r="Y1469" s="284"/>
      <c r="AC1469" s="284"/>
      <c r="AD1469" s="284"/>
      <c r="AU1469" s="284"/>
      <c r="AV1469" s="284"/>
      <c r="AW1469" s="284"/>
      <c r="AX1469" s="284"/>
      <c r="AY1469" s="284"/>
      <c r="AZ1469" s="284"/>
      <c r="BA1469" s="284"/>
      <c r="BB1469" s="284"/>
      <c r="BC1469" s="284"/>
    </row>
    <row r="1470" spans="2:55">
      <c r="G1470" s="284"/>
      <c r="AA1470" s="284"/>
      <c r="AL1470" s="284"/>
      <c r="AT1470" s="284"/>
    </row>
    <row r="1471" spans="2:55">
      <c r="P1471" s="284"/>
      <c r="U1471" s="284"/>
      <c r="Y1471" s="284"/>
      <c r="AU1471" s="284"/>
      <c r="AV1471" s="284"/>
      <c r="AW1471" s="284"/>
      <c r="AX1471" s="284"/>
      <c r="AY1471" s="284"/>
      <c r="AZ1471" s="284"/>
      <c r="BA1471" s="284"/>
      <c r="BB1471" s="284"/>
      <c r="BC1471" s="284"/>
    </row>
    <row r="1472" spans="2:55">
      <c r="C1472" s="284"/>
      <c r="H1472" s="284"/>
      <c r="K1472" s="282"/>
      <c r="AF1472" s="284"/>
      <c r="AI1472" s="284"/>
      <c r="AP1472" s="284"/>
    </row>
    <row r="1473" spans="4:55">
      <c r="I1473" s="284"/>
      <c r="N1473" s="284"/>
      <c r="Q1473" s="284"/>
      <c r="AA1473" s="284"/>
      <c r="AB1473" s="284"/>
      <c r="AC1473" s="284"/>
      <c r="AK1473" s="284"/>
      <c r="AM1473" s="284"/>
    </row>
    <row r="1474" spans="4:55">
      <c r="L1474" s="284"/>
      <c r="W1474" s="284"/>
      <c r="Y1474" s="284"/>
      <c r="AI1474" s="284"/>
      <c r="AL1474" s="284"/>
      <c r="AM1474" s="284"/>
    </row>
    <row r="1475" spans="4:55">
      <c r="G1475" s="284"/>
      <c r="L1475" s="284"/>
      <c r="W1475" s="284"/>
      <c r="Y1475" s="284"/>
      <c r="Z1475" s="284"/>
      <c r="AB1475" s="284"/>
      <c r="AF1475" s="284"/>
      <c r="AI1475" s="284"/>
      <c r="AT1475" s="284"/>
    </row>
    <row r="1476" spans="4:55">
      <c r="X1476" s="284"/>
      <c r="Y1476" s="284"/>
      <c r="Z1476" s="284"/>
      <c r="AI1476" s="284"/>
      <c r="AK1476" s="284"/>
    </row>
    <row r="1477" spans="4:55">
      <c r="T1477" s="284"/>
      <c r="AL1477" s="284"/>
      <c r="AQ1477" s="284"/>
    </row>
    <row r="1478" spans="4:55">
      <c r="N1478" s="284"/>
      <c r="R1478" s="284"/>
      <c r="X1478" s="212"/>
      <c r="Y1478" s="284"/>
      <c r="Z1478" s="284"/>
      <c r="AE1478" s="284"/>
      <c r="AL1478" s="284"/>
    </row>
    <row r="1479" spans="4:55">
      <c r="P1479" s="284"/>
      <c r="Z1479" s="284"/>
      <c r="AA1479" s="284"/>
      <c r="AD1479" s="284"/>
      <c r="AG1479" s="284"/>
      <c r="AJ1479" s="284"/>
      <c r="AM1479" s="284"/>
      <c r="AO1479" s="284"/>
    </row>
    <row r="1480" spans="4:55">
      <c r="G1480" s="284"/>
      <c r="H1480" s="284"/>
      <c r="I1480" s="284"/>
      <c r="L1480" s="284"/>
      <c r="X1480" s="284"/>
      <c r="Y1480" s="284"/>
      <c r="Z1480" s="284"/>
      <c r="AA1480" s="284"/>
      <c r="AD1480" s="284"/>
      <c r="AE1480" s="284"/>
    </row>
    <row r="1481" spans="4:55">
      <c r="O1481" s="284"/>
      <c r="R1481" s="284"/>
      <c r="S1481" s="284"/>
      <c r="Z1481" s="284"/>
      <c r="AF1481" s="284"/>
      <c r="AH1481" s="284"/>
      <c r="AI1481" s="284"/>
    </row>
    <row r="1482" spans="4:55">
      <c r="Q1482" s="284"/>
      <c r="U1482" s="284"/>
      <c r="X1482" s="284"/>
      <c r="AI1482" s="284"/>
      <c r="AJ1482" s="284"/>
    </row>
    <row r="1483" spans="4:55">
      <c r="F1483" s="284"/>
      <c r="M1483" s="284"/>
      <c r="R1483" s="284"/>
      <c r="X1483" s="284"/>
      <c r="AA1483" s="284"/>
      <c r="AD1483" s="284"/>
      <c r="AG1483" s="284"/>
      <c r="AJ1483" s="284"/>
      <c r="AK1483" s="284"/>
      <c r="AM1483" s="284"/>
      <c r="AN1483" s="284"/>
      <c r="AO1483" s="284"/>
    </row>
    <row r="1484" spans="4:55">
      <c r="G1484" s="284"/>
      <c r="N1484" s="284"/>
      <c r="O1484" s="284"/>
      <c r="P1484" s="284"/>
      <c r="S1484" s="284"/>
      <c r="AF1484" s="284"/>
      <c r="AO1484" s="284"/>
    </row>
    <row r="1485" spans="4:55">
      <c r="T1485" s="284"/>
      <c r="W1485" s="284"/>
      <c r="X1485" s="284"/>
      <c r="Y1485" s="284"/>
      <c r="AA1485" s="284"/>
      <c r="AJ1485" s="284"/>
      <c r="AL1485" s="284"/>
      <c r="AM1485" s="284"/>
    </row>
    <row r="1486" spans="4:55">
      <c r="M1486" s="284"/>
      <c r="P1486" s="284"/>
      <c r="AA1486" s="284"/>
      <c r="AC1486" s="284"/>
      <c r="AG1486" s="284"/>
      <c r="AK1486" s="284"/>
      <c r="AO1486" s="284"/>
      <c r="AU1486" s="284"/>
      <c r="AV1486" s="284"/>
      <c r="AW1486" s="284"/>
      <c r="AX1486" s="284"/>
      <c r="AY1486" s="284"/>
      <c r="AZ1486" s="284"/>
      <c r="BA1486" s="284"/>
      <c r="BB1486" s="284"/>
      <c r="BC1486" s="284"/>
    </row>
    <row r="1487" spans="4:55">
      <c r="M1487" s="284"/>
      <c r="V1487" s="284"/>
      <c r="W1487" s="284"/>
      <c r="X1487" s="284"/>
      <c r="AB1487" s="284"/>
      <c r="AD1487" s="284"/>
      <c r="AK1487" s="284"/>
    </row>
    <row r="1488" spans="4:55">
      <c r="D1488" s="284"/>
      <c r="I1488" s="284"/>
      <c r="N1488" s="284"/>
      <c r="R1488" s="284"/>
      <c r="S1488" s="284"/>
      <c r="W1488" s="284"/>
      <c r="AQ1488" s="284"/>
      <c r="AT1488" s="284"/>
    </row>
    <row r="1489" spans="6:55">
      <c r="F1489" s="284"/>
      <c r="G1489" s="284"/>
      <c r="M1489" s="284"/>
      <c r="N1489" s="284"/>
      <c r="Q1489" s="284"/>
      <c r="S1489" s="284"/>
      <c r="W1489" s="284"/>
      <c r="Y1489" s="284"/>
      <c r="AH1489" s="284"/>
      <c r="AI1489" s="284"/>
    </row>
    <row r="1490" spans="6:55">
      <c r="O1490" s="284"/>
      <c r="P1490" s="284"/>
      <c r="R1490" s="284"/>
      <c r="U1490" s="284"/>
      <c r="AA1490" s="284"/>
      <c r="AD1490" s="284"/>
      <c r="AF1490" s="284"/>
    </row>
    <row r="1491" spans="6:55">
      <c r="F1491" s="284"/>
      <c r="O1491" s="284"/>
      <c r="AA1491" s="284"/>
      <c r="AB1491" s="284"/>
      <c r="AF1491" s="284"/>
    </row>
    <row r="1492" spans="6:55">
      <c r="N1492" s="284"/>
      <c r="Z1492" s="284"/>
      <c r="AC1492" s="284"/>
      <c r="AG1492" s="284"/>
      <c r="AJ1492" s="284"/>
      <c r="AR1492" s="284"/>
      <c r="AS1492" s="284"/>
      <c r="AT1492" s="284"/>
      <c r="AU1492" s="284"/>
      <c r="AV1492" s="284"/>
      <c r="AW1492" s="284"/>
      <c r="AX1492" s="284"/>
      <c r="AY1492" s="284"/>
      <c r="AZ1492" s="284"/>
      <c r="BA1492" s="284"/>
      <c r="BB1492" s="284"/>
      <c r="BC1492" s="284"/>
    </row>
    <row r="1493" spans="6:55">
      <c r="K1493" s="284"/>
      <c r="N1493" s="284"/>
      <c r="V1493" s="284"/>
      <c r="W1493" s="284"/>
      <c r="AA1493" s="284"/>
      <c r="AD1493" s="284"/>
      <c r="AH1493" s="284"/>
      <c r="AI1493" s="284"/>
      <c r="AJ1493" s="284"/>
      <c r="AK1493" s="284"/>
      <c r="AM1493" s="284"/>
    </row>
    <row r="1494" spans="6:55">
      <c r="I1494" s="284"/>
      <c r="K1494" s="284"/>
      <c r="S1494" s="284"/>
      <c r="V1494" s="284"/>
      <c r="W1494" s="284"/>
      <c r="Z1494" s="284"/>
      <c r="AA1494" s="284"/>
      <c r="AI1494" s="284"/>
      <c r="AK1494" s="284"/>
      <c r="AU1494" s="284"/>
      <c r="AV1494" s="284"/>
      <c r="AW1494" s="284"/>
      <c r="AX1494" s="284"/>
      <c r="AY1494" s="284"/>
      <c r="AZ1494" s="284"/>
      <c r="BA1494" s="284"/>
      <c r="BB1494" s="284"/>
      <c r="BC1494" s="284"/>
    </row>
    <row r="1495" spans="6:55">
      <c r="F1495" s="284"/>
      <c r="K1495" s="284"/>
      <c r="R1495" s="284"/>
      <c r="S1495" s="284"/>
      <c r="AA1495" s="284"/>
      <c r="AD1495" s="284"/>
      <c r="AG1495" s="284"/>
      <c r="AO1495" s="284"/>
    </row>
    <row r="1496" spans="6:55">
      <c r="H1496" s="284"/>
      <c r="L1496" s="284"/>
      <c r="T1496" s="284"/>
      <c r="Z1496" s="284"/>
      <c r="AB1496" s="284"/>
      <c r="AD1496" s="284"/>
      <c r="AI1496" s="284"/>
      <c r="AL1496" s="284"/>
    </row>
    <row r="1497" spans="6:55">
      <c r="H1497" s="212"/>
      <c r="I1497" s="284"/>
      <c r="W1497" s="284"/>
      <c r="AC1497" s="284"/>
      <c r="AI1497" s="284"/>
      <c r="AK1497" s="284"/>
      <c r="AQ1497" s="284"/>
      <c r="AT1497" s="284"/>
    </row>
    <row r="1498" spans="6:55">
      <c r="I1498" s="284"/>
      <c r="K1498" s="284"/>
      <c r="Z1498" s="282"/>
      <c r="AC1498" s="284"/>
      <c r="AI1498" s="284"/>
    </row>
    <row r="1499" spans="6:55">
      <c r="L1499" s="284"/>
      <c r="R1499" s="284"/>
      <c r="U1499" s="284"/>
      <c r="Y1499" s="284"/>
      <c r="AA1499" s="284"/>
      <c r="AB1499" s="284"/>
      <c r="AC1499" s="284"/>
      <c r="AF1499" s="284"/>
      <c r="AK1499" s="284"/>
      <c r="AQ1499" s="284"/>
    </row>
    <row r="1500" spans="6:55">
      <c r="Q1500" s="284"/>
      <c r="X1500" s="284"/>
      <c r="AB1500" s="284"/>
      <c r="AC1500" s="284"/>
      <c r="AN1500" s="284"/>
      <c r="AP1500" s="284"/>
      <c r="AQ1500" s="284"/>
      <c r="AR1500" s="284"/>
      <c r="AS1500" s="284"/>
      <c r="AT1500" s="284"/>
      <c r="AU1500" s="284"/>
      <c r="AV1500" s="284"/>
      <c r="AW1500" s="284"/>
      <c r="AX1500" s="284"/>
      <c r="AY1500" s="284"/>
      <c r="AZ1500" s="284"/>
      <c r="BA1500" s="284"/>
      <c r="BB1500" s="284"/>
      <c r="BC1500" s="284"/>
    </row>
    <row r="1501" spans="6:55">
      <c r="R1501" s="284"/>
      <c r="AA1501" s="284"/>
      <c r="AC1501" s="284"/>
      <c r="AD1501" s="284"/>
      <c r="AF1501" s="284"/>
      <c r="AH1501" s="284"/>
      <c r="AN1501" s="284"/>
      <c r="AO1501" s="284"/>
      <c r="AP1501" s="284"/>
      <c r="AQ1501" s="284"/>
      <c r="AR1501" s="284"/>
      <c r="AS1501" s="284"/>
      <c r="AT1501" s="284"/>
      <c r="AU1501" s="284"/>
      <c r="AV1501" s="284"/>
      <c r="AW1501" s="284"/>
      <c r="AX1501" s="284"/>
      <c r="AY1501" s="284"/>
      <c r="AZ1501" s="284"/>
      <c r="BA1501" s="284"/>
      <c r="BB1501" s="284"/>
      <c r="BC1501" s="284"/>
    </row>
    <row r="1502" spans="6:55">
      <c r="R1502" s="284"/>
      <c r="V1502" s="284"/>
      <c r="AJ1502" s="284"/>
      <c r="AM1502" s="284"/>
      <c r="AO1502" s="284"/>
      <c r="AU1502" s="284"/>
      <c r="AV1502" s="284"/>
      <c r="AW1502" s="284"/>
      <c r="AX1502" s="284"/>
      <c r="AY1502" s="284"/>
      <c r="AZ1502" s="284"/>
      <c r="BA1502" s="284"/>
      <c r="BB1502" s="284"/>
      <c r="BC1502" s="284"/>
    </row>
    <row r="1503" spans="6:55">
      <c r="G1503" s="212"/>
      <c r="U1503" s="284"/>
      <c r="W1503" s="284"/>
      <c r="AA1503" s="284"/>
      <c r="AD1503" s="284"/>
      <c r="AG1503" s="284"/>
      <c r="AO1503" s="284"/>
    </row>
    <row r="1504" spans="6:55">
      <c r="F1504" s="284"/>
      <c r="K1504" s="284"/>
      <c r="L1504" s="284"/>
      <c r="N1504" s="284"/>
      <c r="O1504" s="284"/>
      <c r="Q1504" s="284"/>
      <c r="R1504" s="284"/>
      <c r="U1504" s="284"/>
      <c r="X1504" s="284"/>
      <c r="AA1504" s="284"/>
      <c r="AD1504" s="284"/>
      <c r="AF1504" s="284"/>
      <c r="AI1504" s="284"/>
      <c r="AK1504" s="284"/>
      <c r="AL1504" s="284"/>
    </row>
    <row r="1505" spans="3:55">
      <c r="E1505" s="212"/>
      <c r="I1505" s="284"/>
      <c r="Q1505" s="212"/>
      <c r="R1505" s="284"/>
      <c r="X1505" s="284"/>
      <c r="Y1505" s="284"/>
      <c r="AD1505" s="284"/>
      <c r="AH1505" s="284"/>
      <c r="AK1505" s="284"/>
    </row>
    <row r="1506" spans="3:55">
      <c r="C1506" s="212"/>
      <c r="K1506" s="284"/>
      <c r="M1506" s="284"/>
      <c r="O1506" s="284"/>
      <c r="R1506" s="284"/>
      <c r="S1506" s="284"/>
      <c r="AH1506" s="284"/>
      <c r="AL1506" s="284"/>
    </row>
    <row r="1507" spans="3:55">
      <c r="AA1507" s="284"/>
      <c r="AC1507" s="284"/>
      <c r="AF1507" s="284"/>
      <c r="AG1507" s="284"/>
      <c r="AK1507" s="284"/>
      <c r="AM1507" s="213"/>
    </row>
    <row r="1508" spans="3:55">
      <c r="V1508" s="284"/>
      <c r="W1508" s="284"/>
      <c r="AA1508" s="284"/>
      <c r="AD1508" s="284"/>
      <c r="AF1508" s="284"/>
      <c r="AK1508" s="284"/>
    </row>
    <row r="1509" spans="3:55">
      <c r="K1509" s="284"/>
      <c r="L1509" s="284"/>
      <c r="N1509" s="284"/>
      <c r="O1509" s="284"/>
      <c r="V1509" s="284"/>
      <c r="W1509" s="284"/>
      <c r="Z1509" s="284"/>
      <c r="AJ1509" s="284"/>
      <c r="AL1509" s="284"/>
      <c r="AO1509" s="284"/>
    </row>
    <row r="1510" spans="3:55">
      <c r="F1510" s="284"/>
      <c r="U1510" s="284"/>
      <c r="W1510" s="284"/>
      <c r="X1510" s="284"/>
      <c r="Z1510" s="284"/>
    </row>
    <row r="1511" spans="3:55">
      <c r="H1511" s="284"/>
      <c r="N1511" s="284"/>
      <c r="U1511" s="284"/>
      <c r="W1511" s="284"/>
      <c r="AE1511" s="284"/>
      <c r="AI1511" s="284"/>
    </row>
    <row r="1512" spans="3:55">
      <c r="G1512" s="284"/>
      <c r="K1512" s="284"/>
      <c r="V1512" s="284"/>
      <c r="W1512" s="284"/>
      <c r="X1512" s="284"/>
      <c r="AA1512" s="284"/>
      <c r="AK1512" s="284"/>
    </row>
    <row r="1513" spans="3:55">
      <c r="G1513" s="284"/>
      <c r="H1513" s="284"/>
      <c r="M1513" s="284"/>
      <c r="R1513" s="284"/>
      <c r="AD1513" s="284"/>
      <c r="AF1513" s="284"/>
      <c r="AH1513" s="284"/>
      <c r="AM1513" s="284"/>
      <c r="AP1513" s="284"/>
    </row>
    <row r="1514" spans="3:55">
      <c r="Q1514" s="284"/>
      <c r="V1514" s="284"/>
      <c r="AA1514" s="284"/>
      <c r="AC1514" s="284"/>
      <c r="AI1514" s="284"/>
    </row>
    <row r="1515" spans="3:55">
      <c r="E1515" s="284"/>
      <c r="J1515" s="212"/>
      <c r="P1515" s="284"/>
      <c r="R1515" s="284"/>
      <c r="T1515" s="284"/>
      <c r="X1515" s="284"/>
      <c r="AD1515" s="284"/>
      <c r="AL1515" s="284"/>
      <c r="AP1515" s="284"/>
    </row>
    <row r="1516" spans="3:55">
      <c r="H1516" s="284"/>
      <c r="Q1516" s="284"/>
      <c r="Y1516" s="284"/>
      <c r="AC1516" s="284"/>
      <c r="AD1516" s="284"/>
      <c r="AR1516" s="284"/>
      <c r="AS1516" s="284"/>
    </row>
    <row r="1517" spans="3:55">
      <c r="J1517" s="284"/>
      <c r="Q1517" s="284"/>
      <c r="S1517" s="284"/>
      <c r="X1517" s="284"/>
      <c r="AF1517" s="284"/>
      <c r="AL1517" s="284"/>
      <c r="AN1517" s="284"/>
    </row>
    <row r="1518" spans="3:55">
      <c r="P1518" s="284"/>
      <c r="Z1518" s="284"/>
      <c r="AC1518" s="284"/>
      <c r="AD1518" s="284"/>
      <c r="AF1518" s="284"/>
      <c r="AH1518" s="284"/>
      <c r="AN1518" s="284"/>
      <c r="AP1518" s="284"/>
      <c r="AQ1518" s="284"/>
      <c r="AR1518" s="284"/>
      <c r="AS1518" s="284"/>
      <c r="AT1518" s="284"/>
      <c r="AU1518" s="284"/>
      <c r="AV1518" s="284"/>
      <c r="AW1518" s="284"/>
      <c r="AX1518" s="284"/>
      <c r="AY1518" s="284"/>
      <c r="AZ1518" s="284"/>
      <c r="BA1518" s="284"/>
      <c r="BB1518" s="284"/>
      <c r="BC1518" s="284"/>
    </row>
    <row r="1519" spans="3:55">
      <c r="Y1519" s="284"/>
      <c r="AE1519" s="284"/>
      <c r="AG1519" s="284"/>
      <c r="AO1519" s="284"/>
    </row>
    <row r="1520" spans="3:55">
      <c r="X1520" s="284"/>
      <c r="Y1520" s="284"/>
      <c r="AD1520" s="284"/>
      <c r="AH1520" s="284"/>
      <c r="AM1520" s="284"/>
      <c r="AN1520" s="284"/>
      <c r="AO1520" s="284"/>
      <c r="AP1520" s="284"/>
      <c r="AQ1520" s="284"/>
      <c r="AR1520" s="284"/>
      <c r="AS1520" s="284"/>
      <c r="AT1520" s="284"/>
      <c r="AU1520" s="284"/>
      <c r="AV1520" s="284"/>
      <c r="AW1520" s="284"/>
      <c r="AX1520" s="284"/>
      <c r="AY1520" s="284"/>
      <c r="AZ1520" s="284"/>
      <c r="BA1520" s="284"/>
      <c r="BB1520" s="284"/>
      <c r="BC1520" s="284"/>
    </row>
    <row r="1521" spans="3:55">
      <c r="R1521" s="212"/>
      <c r="T1521" s="284"/>
      <c r="W1521" s="284"/>
      <c r="Y1521" s="284"/>
      <c r="AG1521" s="284"/>
      <c r="AI1521" s="284"/>
      <c r="AM1521" s="284"/>
      <c r="AP1521" s="284"/>
    </row>
    <row r="1522" spans="3:55">
      <c r="T1522" s="284"/>
      <c r="AK1522" s="284"/>
      <c r="AL1522" s="284"/>
      <c r="AM1522" s="284"/>
      <c r="AN1522" s="284"/>
      <c r="AO1522" s="284"/>
      <c r="AP1522" s="284"/>
      <c r="AQ1522" s="284"/>
      <c r="AR1522" s="284"/>
      <c r="AS1522" s="284"/>
      <c r="AT1522" s="284"/>
      <c r="AU1522" s="284"/>
      <c r="AV1522" s="284"/>
      <c r="AW1522" s="284"/>
      <c r="AX1522" s="284"/>
      <c r="AY1522" s="284"/>
      <c r="AZ1522" s="284"/>
      <c r="BA1522" s="284"/>
      <c r="BB1522" s="284"/>
      <c r="BC1522" s="284"/>
    </row>
    <row r="1523" spans="3:55">
      <c r="C1523" s="284"/>
      <c r="K1523" s="284"/>
      <c r="R1523" s="284"/>
      <c r="V1523" s="284"/>
      <c r="AE1523" s="284"/>
      <c r="AG1523" s="284"/>
      <c r="AH1523" s="284"/>
      <c r="AI1523" s="284"/>
      <c r="AK1523" s="284"/>
      <c r="AO1523" s="284"/>
    </row>
    <row r="1524" spans="3:55">
      <c r="K1524" s="284"/>
      <c r="N1524" s="284"/>
      <c r="V1524" s="284"/>
      <c r="AD1524" s="284"/>
      <c r="AJ1524" s="284"/>
      <c r="AL1524" s="284"/>
      <c r="AO1524" s="284"/>
      <c r="AQ1524" s="284"/>
    </row>
    <row r="1525" spans="3:55">
      <c r="K1525" s="212"/>
      <c r="W1525" s="284"/>
      <c r="AA1525" s="284"/>
      <c r="AP1525" s="284"/>
      <c r="AQ1525" s="284"/>
      <c r="AR1525" s="284"/>
      <c r="AS1525" s="284"/>
      <c r="AT1525" s="284"/>
      <c r="AU1525" s="284"/>
      <c r="AV1525" s="284"/>
      <c r="AW1525" s="284"/>
      <c r="AX1525" s="284"/>
      <c r="AY1525" s="284"/>
      <c r="AZ1525" s="284"/>
      <c r="BA1525" s="284"/>
      <c r="BB1525" s="284"/>
      <c r="BC1525" s="284"/>
    </row>
    <row r="1526" spans="3:55">
      <c r="K1526" s="284"/>
      <c r="V1526" s="284"/>
      <c r="W1526" s="284"/>
      <c r="Z1526" s="284"/>
      <c r="AB1526" s="284"/>
      <c r="AI1526" s="284"/>
    </row>
    <row r="1527" spans="3:55">
      <c r="D1527" s="284"/>
      <c r="J1527" s="284"/>
      <c r="K1527" s="284"/>
      <c r="T1527" s="284"/>
      <c r="W1527" s="284"/>
      <c r="X1527" s="284"/>
      <c r="Y1527" s="284"/>
      <c r="AL1527" s="284"/>
    </row>
    <row r="1528" spans="3:55">
      <c r="I1528" s="284"/>
      <c r="N1528" s="284"/>
      <c r="R1528" s="284"/>
      <c r="S1528" s="284"/>
      <c r="W1528" s="284"/>
      <c r="X1528" s="284"/>
      <c r="Y1528" s="284"/>
      <c r="AB1528" s="284"/>
      <c r="AC1528" s="284"/>
      <c r="AH1528" s="284"/>
      <c r="AJ1528" s="284"/>
    </row>
    <row r="1529" spans="3:55">
      <c r="J1529" s="284"/>
      <c r="P1529" s="284"/>
      <c r="AD1529" s="284"/>
      <c r="AF1529" s="284"/>
      <c r="AH1529" s="284"/>
    </row>
    <row r="1530" spans="3:55">
      <c r="D1530" s="284"/>
      <c r="N1530" s="284"/>
      <c r="S1530" s="284"/>
      <c r="AA1530" s="284"/>
      <c r="AD1530" s="284"/>
      <c r="AI1530" s="284"/>
      <c r="AJ1530" s="284"/>
      <c r="AP1530" s="284"/>
    </row>
    <row r="1531" spans="3:55">
      <c r="G1531" s="284"/>
      <c r="R1531" s="284"/>
      <c r="U1531" s="284"/>
      <c r="V1531" s="284"/>
      <c r="X1531" s="284"/>
      <c r="Y1531" s="284"/>
      <c r="Z1531" s="284"/>
      <c r="AA1531" s="284"/>
      <c r="AB1531" s="284"/>
      <c r="AC1531" s="284"/>
      <c r="AD1531" s="284"/>
    </row>
    <row r="1532" spans="3:55">
      <c r="H1532" s="284"/>
      <c r="K1532" s="284"/>
      <c r="O1532" s="284"/>
      <c r="S1532" s="284"/>
      <c r="AF1532" s="284"/>
      <c r="AK1532" s="284"/>
      <c r="AM1532" s="284"/>
    </row>
    <row r="1533" spans="3:55">
      <c r="H1533" s="284"/>
      <c r="J1533" s="284"/>
      <c r="N1533" s="284"/>
      <c r="V1533" s="284"/>
      <c r="AA1533" s="284"/>
      <c r="AB1533" s="284"/>
      <c r="AD1533" s="284"/>
      <c r="AF1533" s="284"/>
    </row>
    <row r="1534" spans="3:55">
      <c r="K1534" s="284"/>
      <c r="N1534" s="284"/>
      <c r="R1534" s="284"/>
      <c r="U1534" s="284"/>
      <c r="W1534" s="284"/>
      <c r="Y1534" s="284"/>
      <c r="AC1534" s="284"/>
      <c r="AE1534" s="284"/>
      <c r="AI1534" s="284"/>
      <c r="AK1534" s="284"/>
      <c r="AL1534" s="284"/>
      <c r="AM1534" s="284"/>
      <c r="AN1534" s="284"/>
      <c r="AO1534" s="284"/>
      <c r="AP1534" s="284"/>
      <c r="AQ1534" s="284"/>
      <c r="AR1534" s="284"/>
      <c r="AS1534" s="284"/>
      <c r="AT1534" s="284"/>
      <c r="AU1534" s="284"/>
      <c r="AV1534" s="284"/>
      <c r="AW1534" s="284"/>
      <c r="AX1534" s="284"/>
      <c r="AY1534" s="284"/>
      <c r="AZ1534" s="284"/>
      <c r="BA1534" s="284"/>
      <c r="BB1534" s="284"/>
      <c r="BC1534" s="284"/>
    </row>
    <row r="1535" spans="3:55">
      <c r="L1535" s="284"/>
      <c r="N1535" s="284"/>
      <c r="R1535" s="284"/>
      <c r="V1535" s="284"/>
      <c r="W1535" s="284"/>
      <c r="Y1535" s="212"/>
      <c r="AA1535" s="284"/>
      <c r="AB1535" s="284"/>
      <c r="AD1535" s="284"/>
      <c r="AE1535" s="284"/>
      <c r="AJ1535" s="284"/>
      <c r="AT1535" s="284"/>
    </row>
    <row r="1536" spans="3:55">
      <c r="K1536" s="284"/>
      <c r="T1536" s="284"/>
      <c r="U1536" s="284"/>
      <c r="X1536" s="284"/>
      <c r="AA1536" s="284"/>
      <c r="AF1536" s="284"/>
      <c r="AJ1536" s="284"/>
      <c r="AM1536" s="284"/>
      <c r="AQ1536" s="284"/>
    </row>
    <row r="1537" spans="5:55">
      <c r="K1537" s="284"/>
      <c r="Q1537" s="284"/>
      <c r="Y1537" s="284"/>
      <c r="AG1537" s="284"/>
      <c r="AJ1537" s="284"/>
    </row>
    <row r="1538" spans="5:55">
      <c r="E1538" s="284"/>
      <c r="F1538" s="284"/>
      <c r="T1538" s="284"/>
      <c r="X1538" s="284"/>
      <c r="AB1538" s="284"/>
      <c r="AD1538" s="284"/>
      <c r="AE1538" s="284"/>
      <c r="AN1538" s="284"/>
      <c r="AT1538" s="284"/>
    </row>
    <row r="1539" spans="5:55">
      <c r="E1539" s="284"/>
      <c r="N1539" s="284"/>
      <c r="AE1539" s="284"/>
      <c r="AF1539" s="284"/>
      <c r="AI1539" s="284"/>
      <c r="AT1539" s="284"/>
    </row>
    <row r="1540" spans="5:55">
      <c r="H1540" s="284"/>
      <c r="I1540" s="284"/>
      <c r="L1540" s="284"/>
      <c r="N1540" s="284"/>
      <c r="O1540" s="284"/>
      <c r="P1540" s="284"/>
      <c r="T1540" s="284"/>
      <c r="X1540" s="284"/>
      <c r="AB1540" s="284"/>
      <c r="AD1540" s="284"/>
      <c r="AF1540" s="284"/>
      <c r="AI1540" s="284"/>
      <c r="AK1540" s="284"/>
      <c r="AT1540" s="284"/>
    </row>
    <row r="1541" spans="5:55">
      <c r="N1541" s="284"/>
      <c r="Q1541" s="284"/>
      <c r="W1541" s="284"/>
      <c r="X1541" s="284"/>
      <c r="AC1541" s="284"/>
      <c r="AD1541" s="284"/>
      <c r="AI1541" s="284"/>
      <c r="AN1541" s="284"/>
      <c r="AP1541" s="284"/>
    </row>
    <row r="1542" spans="5:55">
      <c r="S1542" s="284"/>
      <c r="X1542" s="284"/>
      <c r="Y1542" s="284"/>
      <c r="AB1542" s="284"/>
      <c r="AD1542" s="284"/>
    </row>
    <row r="1543" spans="5:55">
      <c r="K1543" s="284"/>
      <c r="L1543" s="284"/>
      <c r="R1543" s="284"/>
      <c r="T1543" s="284"/>
      <c r="Z1543" s="284"/>
      <c r="AA1543" s="284"/>
      <c r="AD1543" s="284"/>
      <c r="AK1543" s="284"/>
      <c r="AL1543" s="284"/>
    </row>
    <row r="1544" spans="5:55">
      <c r="AI1544" s="284"/>
      <c r="AT1544" s="284"/>
    </row>
    <row r="1545" spans="5:55">
      <c r="K1545" s="284"/>
      <c r="S1545" s="284"/>
      <c r="T1545" s="284"/>
      <c r="U1545" s="284"/>
      <c r="W1545" s="284"/>
      <c r="AB1545" s="284"/>
      <c r="AC1545" s="284"/>
      <c r="AJ1545" s="284"/>
      <c r="AK1545" s="284"/>
      <c r="AL1545" s="284"/>
      <c r="AM1545" s="284"/>
      <c r="AN1545" s="284"/>
      <c r="AO1545" s="284"/>
      <c r="AP1545" s="284"/>
      <c r="AQ1545" s="284"/>
      <c r="AR1545" s="284"/>
      <c r="AS1545" s="284"/>
      <c r="AT1545" s="284"/>
      <c r="AU1545" s="284"/>
      <c r="AV1545" s="284"/>
      <c r="AW1545" s="284"/>
      <c r="AX1545" s="284"/>
      <c r="AY1545" s="284"/>
      <c r="AZ1545" s="284"/>
      <c r="BA1545" s="284"/>
      <c r="BB1545" s="284"/>
      <c r="BC1545" s="284"/>
    </row>
    <row r="1546" spans="5:55">
      <c r="P1546" s="284"/>
      <c r="S1546" s="282"/>
      <c r="W1546" s="284"/>
      <c r="Y1546" s="284"/>
      <c r="AF1546" s="284"/>
      <c r="AO1546" s="284"/>
    </row>
    <row r="1547" spans="5:55">
      <c r="I1547" s="284"/>
      <c r="K1547" s="284"/>
      <c r="N1547" s="284"/>
      <c r="O1547" s="284"/>
      <c r="P1547" s="284"/>
      <c r="R1547" s="284"/>
      <c r="T1547" s="284"/>
      <c r="W1547" s="284"/>
      <c r="Y1547" s="284"/>
      <c r="AB1547" s="284"/>
      <c r="AC1547" s="284"/>
      <c r="AI1547" s="284"/>
      <c r="AL1547" s="284"/>
      <c r="AM1547" s="284"/>
      <c r="AT1547" s="284"/>
    </row>
    <row r="1548" spans="5:55">
      <c r="K1548" s="284"/>
      <c r="L1548" s="284"/>
      <c r="R1548" s="284"/>
      <c r="W1548" s="284"/>
      <c r="X1548" s="284"/>
      <c r="AA1548" s="284"/>
      <c r="AD1548" s="284"/>
      <c r="AE1548" s="284"/>
      <c r="AG1548" s="284"/>
    </row>
    <row r="1549" spans="5:55">
      <c r="F1549" s="284"/>
      <c r="X1549" s="284"/>
      <c r="AA1549" s="284"/>
      <c r="AI1549" s="284"/>
      <c r="AO1549" s="284"/>
      <c r="AT1549" s="284"/>
    </row>
    <row r="1550" spans="5:55">
      <c r="E1550" s="284"/>
      <c r="I1550" s="284"/>
      <c r="N1550" s="284"/>
      <c r="R1550" s="284"/>
      <c r="T1550" s="284"/>
      <c r="W1550" s="284"/>
      <c r="AC1550" s="284"/>
      <c r="AF1550" s="284"/>
      <c r="AM1550" s="284"/>
    </row>
    <row r="1551" spans="5:55">
      <c r="T1551" s="284"/>
      <c r="AC1551" s="284"/>
      <c r="AD1551" s="284"/>
      <c r="AI1551" s="284"/>
      <c r="AL1551" s="284"/>
      <c r="AM1551" s="284"/>
    </row>
    <row r="1552" spans="5:55">
      <c r="S1552" s="284"/>
      <c r="W1552" s="284"/>
      <c r="X1552" s="284"/>
      <c r="Z1552" s="284"/>
      <c r="AA1552" s="284"/>
      <c r="AD1552" s="284"/>
      <c r="AP1552" s="284"/>
      <c r="AQ1552" s="284"/>
    </row>
    <row r="1553" spans="3:46">
      <c r="I1553" s="284"/>
      <c r="S1553" s="284"/>
      <c r="AB1553" s="284"/>
      <c r="AC1553" s="284"/>
      <c r="AG1553" s="284"/>
      <c r="AH1553" s="284"/>
      <c r="AI1553" s="284"/>
      <c r="AK1553" s="284"/>
      <c r="AP1553" s="284"/>
      <c r="AT1553" s="284"/>
    </row>
    <row r="1554" spans="3:46">
      <c r="S1554" s="284"/>
      <c r="Y1554" s="284"/>
      <c r="AA1554" s="284"/>
      <c r="AG1554" s="284"/>
      <c r="AK1554" s="284"/>
    </row>
    <row r="1555" spans="3:46">
      <c r="H1555" s="284"/>
      <c r="N1555" s="284"/>
      <c r="R1555" s="284"/>
      <c r="T1555" s="284"/>
      <c r="Y1555" s="284"/>
      <c r="AB1555" s="284"/>
      <c r="AH1555" s="284"/>
    </row>
    <row r="1556" spans="3:46">
      <c r="O1556" s="284"/>
      <c r="U1556" s="284"/>
      <c r="W1556" s="284"/>
      <c r="AA1556" s="284"/>
      <c r="AD1556" s="284"/>
    </row>
    <row r="1557" spans="3:46">
      <c r="Z1557" s="284"/>
      <c r="AA1557" s="284"/>
      <c r="AD1557" s="284"/>
      <c r="AF1557" s="284"/>
    </row>
    <row r="1558" spans="3:46">
      <c r="V1558" s="284"/>
      <c r="W1558" s="284"/>
    </row>
    <row r="1559" spans="3:46">
      <c r="J1559" s="284"/>
      <c r="N1559" s="284"/>
      <c r="T1559" s="284"/>
      <c r="V1559" s="284"/>
      <c r="W1559" s="284"/>
      <c r="AA1559" s="284"/>
    </row>
    <row r="1560" spans="3:46">
      <c r="G1560" s="284"/>
      <c r="L1560" s="284"/>
      <c r="S1560" s="284"/>
      <c r="X1560" s="212"/>
      <c r="Y1560" s="284"/>
      <c r="Z1560" s="284"/>
      <c r="AK1560" s="284"/>
    </row>
    <row r="1561" spans="3:46">
      <c r="K1561" s="284"/>
      <c r="R1561" s="284"/>
      <c r="V1561" s="284"/>
      <c r="AH1561" s="284"/>
    </row>
    <row r="1562" spans="3:46">
      <c r="I1562" s="284"/>
      <c r="P1562" s="284"/>
      <c r="Q1562" s="284"/>
      <c r="R1562" s="284"/>
      <c r="S1562" s="284"/>
      <c r="U1562" s="212"/>
      <c r="X1562" s="284"/>
      <c r="Y1562" s="284"/>
      <c r="AB1562" s="284"/>
      <c r="AH1562" s="284"/>
      <c r="AI1562" s="284"/>
      <c r="AK1562" s="284"/>
    </row>
    <row r="1563" spans="3:46">
      <c r="H1563" s="284"/>
      <c r="O1563" s="284"/>
      <c r="T1563" s="284"/>
      <c r="W1563" s="284"/>
      <c r="AB1563" s="284"/>
      <c r="AC1563" s="284"/>
      <c r="AD1563" s="284"/>
      <c r="AJ1563" s="284"/>
      <c r="AK1563" s="284"/>
    </row>
    <row r="1564" spans="3:46">
      <c r="T1564" s="284"/>
      <c r="U1564" s="284"/>
      <c r="V1564" s="284"/>
      <c r="W1564" s="284"/>
      <c r="AC1564" s="284"/>
      <c r="AF1564" s="284"/>
      <c r="AG1564" s="284"/>
      <c r="AH1564" s="284"/>
      <c r="AK1564" s="284"/>
      <c r="AM1564" s="284"/>
      <c r="AO1564" s="284"/>
    </row>
    <row r="1565" spans="3:46">
      <c r="S1565" s="284"/>
      <c r="Z1565" s="284"/>
      <c r="AK1565" s="284"/>
    </row>
    <row r="1566" spans="3:46">
      <c r="O1566" s="284"/>
      <c r="P1566" s="284"/>
      <c r="R1566" s="284"/>
      <c r="S1566" s="284"/>
      <c r="W1566" s="284"/>
      <c r="Y1566" s="284"/>
      <c r="AF1566" s="284"/>
      <c r="AG1566" s="284"/>
      <c r="AI1566" s="284"/>
      <c r="AJ1566" s="284"/>
      <c r="AK1566" s="284"/>
      <c r="AM1566" s="284"/>
    </row>
    <row r="1567" spans="3:46">
      <c r="C1567" s="212"/>
      <c r="K1567" s="284"/>
      <c r="O1567" s="284"/>
      <c r="V1567" s="284"/>
      <c r="W1567" s="284"/>
      <c r="Y1567" s="284"/>
      <c r="AJ1567" s="284"/>
      <c r="AL1567" s="284"/>
      <c r="AM1567" s="284"/>
      <c r="AO1567" s="284"/>
    </row>
    <row r="1568" spans="3:46">
      <c r="AC1568" s="284"/>
      <c r="AG1568" s="284"/>
      <c r="AH1568" s="284"/>
      <c r="AT1568" s="284"/>
    </row>
    <row r="1569" spans="4:55">
      <c r="O1569" s="284"/>
      <c r="S1569" s="284"/>
      <c r="Y1569" s="284"/>
      <c r="Z1569" s="284"/>
      <c r="AB1569" s="284"/>
      <c r="AC1569" s="284"/>
      <c r="AI1569" s="284"/>
    </row>
    <row r="1570" spans="4:55">
      <c r="D1570" s="284"/>
      <c r="P1570" s="284"/>
      <c r="Z1570" s="284"/>
      <c r="AJ1570" s="284"/>
      <c r="AK1570" s="284"/>
    </row>
    <row r="1571" spans="4:55">
      <c r="K1571" s="284"/>
      <c r="Q1571" s="284"/>
      <c r="R1571" s="284"/>
      <c r="T1571" s="284"/>
      <c r="V1571" s="282"/>
      <c r="W1571" s="284"/>
      <c r="AA1571" s="284"/>
      <c r="AB1571" s="284"/>
      <c r="AI1571" s="284"/>
      <c r="AJ1571" s="284"/>
      <c r="AU1571" s="284"/>
      <c r="AV1571" s="284"/>
      <c r="AW1571" s="284"/>
      <c r="AX1571" s="284"/>
      <c r="AY1571" s="284"/>
      <c r="AZ1571" s="284"/>
      <c r="BA1571" s="284"/>
      <c r="BB1571" s="284"/>
      <c r="BC1571" s="284"/>
    </row>
    <row r="1572" spans="4:55">
      <c r="D1572" s="284"/>
      <c r="I1572" s="284"/>
      <c r="N1572" s="284"/>
      <c r="S1572" s="284"/>
      <c r="V1572" s="284"/>
      <c r="W1572" s="284"/>
      <c r="AA1572" s="284"/>
      <c r="AP1572" s="284"/>
      <c r="AQ1572" s="284"/>
    </row>
    <row r="1573" spans="4:55">
      <c r="Q1573" s="284"/>
      <c r="R1573" s="284"/>
      <c r="V1573" s="284"/>
      <c r="Y1573" s="284"/>
    </row>
    <row r="1574" spans="4:55">
      <c r="I1574" s="284"/>
      <c r="K1574" s="284"/>
      <c r="N1574" s="284"/>
      <c r="O1574" s="284"/>
      <c r="Q1574" s="284"/>
      <c r="S1574" s="284"/>
      <c r="T1574" s="284"/>
      <c r="U1574" s="284"/>
      <c r="W1574" s="284"/>
      <c r="Y1574" s="284"/>
      <c r="AB1574" s="284"/>
      <c r="AF1574" s="284"/>
      <c r="AG1574" s="284"/>
      <c r="AO1574" s="284"/>
    </row>
    <row r="1575" spans="4:55">
      <c r="L1575" s="284"/>
      <c r="V1575" s="284"/>
      <c r="X1575" s="284"/>
      <c r="Y1575" s="284"/>
      <c r="AA1575" s="284"/>
    </row>
    <row r="1576" spans="4:55">
      <c r="D1576" s="284"/>
      <c r="P1576" s="284"/>
      <c r="R1576" s="284"/>
      <c r="S1576" s="284"/>
      <c r="U1576" s="284"/>
      <c r="AB1576" s="284"/>
      <c r="AE1576" s="284"/>
      <c r="AK1576" s="284"/>
      <c r="AL1576" s="284"/>
      <c r="AM1576" s="284"/>
      <c r="AN1576" s="284"/>
      <c r="AO1576" s="284"/>
      <c r="AP1576" s="284"/>
      <c r="AQ1576" s="284"/>
      <c r="AR1576" s="284"/>
      <c r="AS1576" s="284"/>
      <c r="AT1576" s="284"/>
      <c r="AU1576" s="284"/>
      <c r="AV1576" s="284"/>
      <c r="AW1576" s="284"/>
      <c r="AX1576" s="284"/>
      <c r="AY1576" s="284"/>
      <c r="AZ1576" s="284"/>
      <c r="BA1576" s="284"/>
      <c r="BB1576" s="284"/>
      <c r="BC1576" s="284"/>
    </row>
    <row r="1577" spans="4:55">
      <c r="R1577" s="284"/>
      <c r="U1577" s="284"/>
      <c r="V1577" s="284"/>
      <c r="W1577" s="284"/>
      <c r="X1577" s="284"/>
      <c r="AD1577" s="284"/>
      <c r="AL1577" s="284"/>
    </row>
    <row r="1578" spans="4:55">
      <c r="K1578" s="284"/>
      <c r="R1578" s="284"/>
      <c r="S1578" s="284"/>
      <c r="T1578" s="284"/>
      <c r="X1578" s="284"/>
      <c r="AB1578" s="284"/>
      <c r="AD1578" s="284"/>
    </row>
    <row r="1579" spans="4:55">
      <c r="F1579" s="284"/>
      <c r="Q1579" s="284"/>
      <c r="R1579" s="284"/>
      <c r="X1579" s="284"/>
      <c r="Z1579" s="284"/>
      <c r="AB1579" s="284"/>
      <c r="AD1579" s="284"/>
      <c r="AK1579" s="284"/>
    </row>
    <row r="1580" spans="4:55">
      <c r="F1580" s="284"/>
      <c r="M1580" s="284"/>
      <c r="R1580" s="284"/>
      <c r="U1580" s="284"/>
      <c r="W1580" s="284"/>
      <c r="Y1580" s="284"/>
      <c r="Z1580" s="284"/>
      <c r="AB1580" s="284"/>
      <c r="AC1580" s="284"/>
      <c r="AD1580" s="284"/>
      <c r="AG1580" s="284"/>
      <c r="AN1580" s="284"/>
    </row>
    <row r="1581" spans="4:55">
      <c r="J1581" s="284"/>
      <c r="M1581" s="284"/>
      <c r="N1581" s="284"/>
      <c r="AF1581" s="284"/>
      <c r="AI1581" s="284"/>
      <c r="AM1581" s="284"/>
    </row>
    <row r="1582" spans="4:55">
      <c r="G1582" s="284"/>
      <c r="X1582" s="284"/>
      <c r="Y1582" s="284"/>
      <c r="AB1582" s="284"/>
      <c r="AD1582" s="284"/>
      <c r="AT1582" s="284"/>
    </row>
    <row r="1583" spans="4:55">
      <c r="N1583" s="284"/>
      <c r="S1583" s="284"/>
      <c r="U1583" s="284"/>
      <c r="V1583" s="284"/>
      <c r="AC1583" s="284"/>
      <c r="AI1583" s="284"/>
    </row>
    <row r="1584" spans="4:55">
      <c r="J1584" s="284"/>
      <c r="Q1584" s="284"/>
      <c r="X1584" s="284"/>
      <c r="Y1584" s="284"/>
      <c r="Z1584" s="284"/>
      <c r="AD1584" s="284"/>
      <c r="AL1584" s="284"/>
      <c r="AT1584" s="284"/>
    </row>
    <row r="1585" spans="5:55">
      <c r="E1585" s="282"/>
      <c r="H1585" s="284"/>
      <c r="L1585" s="284"/>
      <c r="O1585" s="284"/>
      <c r="Q1585" s="284"/>
      <c r="S1585" s="284"/>
      <c r="Y1585" s="284"/>
      <c r="Z1585" s="284"/>
      <c r="AA1585" s="212"/>
      <c r="AC1585" s="284"/>
      <c r="AI1585" s="284"/>
      <c r="AN1585" s="284"/>
    </row>
    <row r="1586" spans="5:55">
      <c r="P1586" s="284"/>
      <c r="R1586" s="284"/>
      <c r="S1586" s="284"/>
      <c r="Y1586" s="284"/>
      <c r="Z1586" s="284"/>
      <c r="AH1586" s="284"/>
      <c r="AI1586" s="284"/>
      <c r="AM1586" s="284"/>
    </row>
    <row r="1587" spans="5:55">
      <c r="U1587" s="284"/>
      <c r="Y1587" s="284"/>
      <c r="AA1587" s="284"/>
      <c r="AC1587" s="284"/>
      <c r="AK1587" s="284"/>
      <c r="AL1587" s="284"/>
      <c r="AM1587" s="284"/>
      <c r="AN1587" s="284"/>
      <c r="AO1587" s="284"/>
      <c r="AP1587" s="284"/>
      <c r="AQ1587" s="284"/>
      <c r="AR1587" s="284"/>
      <c r="AS1587" s="284"/>
      <c r="AT1587" s="284"/>
      <c r="AU1587" s="284"/>
      <c r="AV1587" s="284"/>
      <c r="AW1587" s="284"/>
      <c r="AX1587" s="284"/>
      <c r="AY1587" s="284"/>
      <c r="AZ1587" s="284"/>
      <c r="BA1587" s="284"/>
      <c r="BB1587" s="284"/>
      <c r="BC1587" s="284"/>
    </row>
    <row r="1588" spans="5:55">
      <c r="K1588" s="284"/>
      <c r="S1588" s="284"/>
      <c r="W1588" s="284"/>
    </row>
    <row r="1589" spans="5:55">
      <c r="E1589" s="284"/>
      <c r="O1589" s="284"/>
      <c r="Q1589" s="284"/>
      <c r="Y1589" s="284"/>
      <c r="AG1589" s="284"/>
      <c r="AH1589" s="284"/>
      <c r="AM1589" s="284"/>
      <c r="AO1589" s="284"/>
    </row>
    <row r="1590" spans="5:55">
      <c r="X1590" s="284"/>
      <c r="Y1590" s="284"/>
      <c r="AH1590" s="212"/>
      <c r="AR1590" s="284"/>
      <c r="AS1590" s="284"/>
      <c r="AT1590" s="284"/>
      <c r="AU1590" s="284"/>
      <c r="AV1590" s="284"/>
      <c r="AW1590" s="284"/>
      <c r="AX1590" s="284"/>
      <c r="AY1590" s="284"/>
      <c r="AZ1590" s="284"/>
      <c r="BA1590" s="284"/>
      <c r="BB1590" s="284"/>
      <c r="BC1590" s="284"/>
    </row>
    <row r="1591" spans="5:55">
      <c r="V1591" s="284"/>
      <c r="X1591" s="284"/>
      <c r="AB1591" s="284"/>
      <c r="AD1591" s="284"/>
      <c r="AE1591" s="284"/>
      <c r="AI1591" s="284"/>
      <c r="AQ1591" s="284"/>
    </row>
    <row r="1592" spans="5:55">
      <c r="O1592" s="284"/>
      <c r="P1592" s="284"/>
      <c r="S1592" s="284"/>
      <c r="X1592" s="284"/>
      <c r="Y1592" s="284"/>
      <c r="AB1592" s="284"/>
      <c r="AJ1592" s="284"/>
      <c r="AK1592" s="284"/>
      <c r="AL1592" s="284"/>
      <c r="AM1592" s="284"/>
      <c r="AN1592" s="284"/>
      <c r="AO1592" s="284"/>
      <c r="AP1592" s="284"/>
      <c r="AQ1592" s="284"/>
      <c r="AR1592" s="284"/>
      <c r="AS1592" s="284"/>
      <c r="AT1592" s="284"/>
      <c r="AU1592" s="284"/>
      <c r="AV1592" s="284"/>
      <c r="AW1592" s="284"/>
      <c r="AX1592" s="284"/>
      <c r="AY1592" s="284"/>
      <c r="AZ1592" s="284"/>
      <c r="BA1592" s="284"/>
      <c r="BB1592" s="284"/>
      <c r="BC1592" s="284"/>
    </row>
    <row r="1593" spans="5:55">
      <c r="J1593" s="284"/>
      <c r="O1593" s="284"/>
      <c r="Q1593" s="284"/>
      <c r="S1593" s="284"/>
      <c r="V1593" s="284"/>
      <c r="AF1593" s="284"/>
      <c r="AO1593" s="284"/>
      <c r="AP1593" s="284"/>
      <c r="AQ1593" s="284"/>
      <c r="AR1593" s="284"/>
      <c r="AS1593" s="284"/>
      <c r="AT1593" s="284"/>
      <c r="AU1593" s="284"/>
      <c r="AV1593" s="284"/>
      <c r="AW1593" s="284"/>
      <c r="AX1593" s="284"/>
      <c r="AY1593" s="284"/>
      <c r="AZ1593" s="284"/>
      <c r="BA1593" s="284"/>
      <c r="BB1593" s="284"/>
      <c r="BC1593" s="284"/>
    </row>
    <row r="1594" spans="5:55">
      <c r="V1594" s="284"/>
      <c r="W1594" s="284"/>
      <c r="AA1594" s="284"/>
      <c r="AC1594" s="284"/>
      <c r="AF1594" s="284"/>
      <c r="AJ1594" s="284"/>
      <c r="AL1594" s="284"/>
    </row>
    <row r="1595" spans="5:55">
      <c r="I1595" s="284"/>
      <c r="M1595" s="284"/>
      <c r="R1595" s="284"/>
      <c r="U1595" s="284"/>
      <c r="W1595" s="284"/>
      <c r="Y1595" s="284"/>
      <c r="Z1595" s="284"/>
      <c r="AH1595" s="284"/>
    </row>
    <row r="1596" spans="5:55">
      <c r="J1596" s="284"/>
      <c r="X1596" s="284"/>
      <c r="Y1596" s="284"/>
      <c r="AM1596" s="284"/>
    </row>
    <row r="1597" spans="5:55">
      <c r="N1597" s="284"/>
      <c r="S1597" s="284"/>
      <c r="W1597" s="284"/>
      <c r="X1597" s="284"/>
      <c r="Z1597" s="284"/>
      <c r="AA1597" s="284"/>
      <c r="AD1597" s="284"/>
      <c r="AM1597" s="284"/>
    </row>
    <row r="1598" spans="5:55">
      <c r="K1598" s="284"/>
      <c r="L1598" s="284"/>
      <c r="P1598" s="284"/>
      <c r="S1598" s="284"/>
      <c r="V1598" s="284"/>
      <c r="Y1598" s="284"/>
      <c r="AQ1598" s="284"/>
      <c r="AT1598" s="284"/>
    </row>
    <row r="1599" spans="5:55">
      <c r="P1599" s="284"/>
      <c r="R1599" s="284"/>
      <c r="S1599" s="212"/>
      <c r="V1599" s="284"/>
      <c r="W1599" s="284"/>
      <c r="X1599" s="284"/>
      <c r="Y1599" s="284"/>
      <c r="Z1599" s="284"/>
      <c r="AA1599" s="284"/>
      <c r="AM1599" s="284"/>
    </row>
    <row r="1600" spans="5:55">
      <c r="K1600" s="284"/>
      <c r="S1600" s="284"/>
      <c r="AB1600" s="284"/>
      <c r="AE1600" s="284"/>
    </row>
    <row r="1601" spans="6:55">
      <c r="Q1601" s="284"/>
      <c r="R1601" s="284"/>
      <c r="T1601" s="284"/>
      <c r="Y1601" s="284"/>
      <c r="AC1601" s="284"/>
      <c r="AD1601" s="284"/>
      <c r="AL1601" s="284"/>
      <c r="AM1601" s="284"/>
    </row>
    <row r="1602" spans="6:55">
      <c r="G1602" s="284"/>
      <c r="L1602" s="284"/>
      <c r="X1602" s="284"/>
      <c r="AF1602" s="284"/>
      <c r="AG1602" s="284"/>
      <c r="AH1602" s="284"/>
      <c r="AJ1602" s="284"/>
    </row>
    <row r="1603" spans="6:55">
      <c r="P1603" s="284"/>
      <c r="Y1603" s="284"/>
      <c r="Z1603" s="284"/>
      <c r="AA1603" s="284"/>
      <c r="AC1603" s="284"/>
      <c r="AK1603" s="284"/>
      <c r="AL1603" s="284"/>
      <c r="AM1603" s="284"/>
      <c r="AN1603" s="284"/>
      <c r="AO1603" s="284"/>
      <c r="AP1603" s="284"/>
      <c r="AQ1603" s="284"/>
      <c r="AR1603" s="284"/>
      <c r="AS1603" s="284"/>
      <c r="AT1603" s="284"/>
      <c r="AU1603" s="284"/>
      <c r="AV1603" s="284"/>
      <c r="AW1603" s="284"/>
      <c r="AX1603" s="284"/>
      <c r="AY1603" s="284"/>
      <c r="AZ1603" s="284"/>
      <c r="BA1603" s="284"/>
      <c r="BB1603" s="284"/>
      <c r="BC1603" s="284"/>
    </row>
    <row r="1604" spans="6:55">
      <c r="S1604" s="284"/>
      <c r="V1604" s="284"/>
      <c r="AI1604" s="284"/>
      <c r="AT1604" s="284"/>
    </row>
    <row r="1605" spans="6:55">
      <c r="Q1605" s="284"/>
      <c r="W1605" s="284"/>
      <c r="Z1605" s="284"/>
      <c r="AB1605" s="284"/>
      <c r="AD1605" s="284"/>
      <c r="AF1605" s="284"/>
      <c r="AH1605" s="284"/>
      <c r="AK1605" s="284"/>
      <c r="AL1605" s="284"/>
      <c r="AM1605" s="284"/>
      <c r="AN1605" s="284"/>
      <c r="AO1605" s="284"/>
      <c r="AP1605" s="284"/>
      <c r="AQ1605" s="284"/>
      <c r="AR1605" s="284"/>
      <c r="AS1605" s="284"/>
      <c r="AT1605" s="284"/>
      <c r="AU1605" s="284"/>
      <c r="AV1605" s="284"/>
      <c r="AW1605" s="284"/>
      <c r="AX1605" s="284"/>
      <c r="AY1605" s="284"/>
      <c r="AZ1605" s="284"/>
      <c r="BA1605" s="284"/>
      <c r="BB1605" s="284"/>
      <c r="BC1605" s="284"/>
    </row>
    <row r="1606" spans="6:55">
      <c r="J1606" s="212"/>
      <c r="X1606" s="284"/>
      <c r="AO1606" s="284"/>
    </row>
    <row r="1607" spans="6:55">
      <c r="N1607" s="284"/>
      <c r="Q1607" s="284"/>
      <c r="V1607" s="284"/>
      <c r="W1607" s="284"/>
      <c r="Y1607" s="284"/>
      <c r="AA1607" s="284"/>
      <c r="AH1607" s="284"/>
    </row>
    <row r="1608" spans="6:55">
      <c r="K1608" s="284"/>
      <c r="P1608" s="284"/>
      <c r="R1608" s="284"/>
      <c r="T1608" s="284"/>
      <c r="W1608" s="284"/>
      <c r="AI1608" s="284"/>
      <c r="AJ1608" s="284"/>
      <c r="AK1608" s="284"/>
      <c r="AL1608" s="284"/>
      <c r="AM1608" s="284"/>
      <c r="AN1608" s="284"/>
      <c r="AO1608" s="284"/>
      <c r="AP1608" s="284"/>
      <c r="AQ1608" s="284"/>
      <c r="AR1608" s="284"/>
      <c r="AS1608" s="284"/>
      <c r="AT1608" s="284"/>
      <c r="AU1608" s="284"/>
      <c r="AV1608" s="284"/>
      <c r="AW1608" s="284"/>
      <c r="AX1608" s="284"/>
      <c r="AY1608" s="284"/>
      <c r="AZ1608" s="284"/>
      <c r="BA1608" s="284"/>
      <c r="BB1608" s="284"/>
      <c r="BC1608" s="284"/>
    </row>
    <row r="1609" spans="6:55">
      <c r="L1609" s="284"/>
      <c r="R1609" s="284"/>
      <c r="W1609" s="284"/>
      <c r="X1609" s="284"/>
      <c r="Y1609" s="284"/>
      <c r="AB1609" s="284"/>
      <c r="AD1609" s="284"/>
      <c r="AE1609" s="284"/>
      <c r="AK1609" s="284"/>
      <c r="AL1609" s="284"/>
      <c r="AM1609" s="284"/>
      <c r="AN1609" s="284"/>
      <c r="AO1609" s="284"/>
      <c r="AP1609" s="284"/>
      <c r="AQ1609" s="284"/>
      <c r="AR1609" s="284"/>
      <c r="AS1609" s="284"/>
      <c r="AT1609" s="284"/>
      <c r="AU1609" s="284"/>
      <c r="AV1609" s="284"/>
      <c r="AW1609" s="284"/>
      <c r="AX1609" s="284"/>
      <c r="AY1609" s="284"/>
      <c r="AZ1609" s="284"/>
      <c r="BA1609" s="284"/>
      <c r="BB1609" s="284"/>
      <c r="BC1609" s="284"/>
    </row>
    <row r="1610" spans="6:55">
      <c r="S1610" s="284"/>
      <c r="AF1610" s="284"/>
      <c r="AH1610" s="284"/>
      <c r="AI1610" s="284"/>
      <c r="AM1610" s="284"/>
    </row>
    <row r="1611" spans="6:55">
      <c r="G1611" s="284"/>
      <c r="J1611" s="284"/>
      <c r="N1611" s="284"/>
      <c r="O1611" s="284"/>
      <c r="S1611" s="284"/>
      <c r="W1611" s="284"/>
      <c r="X1611" s="284"/>
      <c r="Y1611" s="284"/>
      <c r="AB1611" s="284"/>
      <c r="AC1611" s="284"/>
      <c r="AG1611" s="284"/>
      <c r="AM1611" s="284"/>
      <c r="AP1611" s="284"/>
    </row>
    <row r="1612" spans="6:55">
      <c r="F1612" s="284"/>
      <c r="AA1612" s="284"/>
      <c r="AB1612" s="284"/>
      <c r="AK1612" s="284"/>
      <c r="AN1612" s="284"/>
    </row>
    <row r="1613" spans="6:55">
      <c r="H1613" s="284"/>
      <c r="T1613" s="284"/>
      <c r="X1613" s="284"/>
    </row>
    <row r="1614" spans="6:55">
      <c r="K1614" s="284"/>
      <c r="U1614" s="284"/>
      <c r="Y1614" s="284"/>
      <c r="AI1614" s="284"/>
      <c r="AP1614" s="284"/>
    </row>
    <row r="1615" spans="6:55">
      <c r="G1615" s="284"/>
      <c r="O1615" s="284"/>
      <c r="R1615" s="284"/>
      <c r="U1615" s="284"/>
      <c r="AT1615" s="284"/>
    </row>
    <row r="1616" spans="6:55">
      <c r="K1616" s="284"/>
      <c r="O1616" s="284"/>
      <c r="T1616" s="284"/>
      <c r="U1616" s="284"/>
      <c r="V1616" s="284"/>
      <c r="AA1616" s="284"/>
      <c r="AC1616" s="284"/>
      <c r="AJ1616" s="284"/>
      <c r="AL1616" s="284"/>
    </row>
    <row r="1617" spans="3:55">
      <c r="C1617" s="284"/>
      <c r="L1617" s="284"/>
      <c r="R1617" s="284"/>
      <c r="U1617" s="284"/>
      <c r="W1617" s="284"/>
      <c r="AC1617" s="284"/>
      <c r="AE1617" s="284"/>
      <c r="AJ1617" s="284"/>
      <c r="AO1617" s="284"/>
      <c r="AU1617" s="284"/>
      <c r="AV1617" s="284"/>
      <c r="AW1617" s="284"/>
      <c r="AX1617" s="284"/>
      <c r="AY1617" s="284"/>
      <c r="AZ1617" s="284"/>
      <c r="BA1617" s="284"/>
      <c r="BB1617" s="284"/>
      <c r="BC1617" s="284"/>
    </row>
    <row r="1618" spans="3:55">
      <c r="Q1618" s="284"/>
      <c r="R1618" s="284"/>
      <c r="U1618" s="284"/>
      <c r="AH1618" s="284"/>
    </row>
    <row r="1619" spans="3:55">
      <c r="F1619" s="284"/>
      <c r="I1619" s="284"/>
      <c r="M1619" s="284"/>
      <c r="T1619" s="284"/>
      <c r="V1619" s="284"/>
      <c r="X1619" s="284"/>
      <c r="AF1619" s="284"/>
      <c r="AK1619" s="284"/>
      <c r="AM1619" s="284"/>
    </row>
    <row r="1620" spans="3:55">
      <c r="J1620" s="284"/>
      <c r="M1620" s="284"/>
      <c r="O1620" s="284"/>
      <c r="V1620" s="284"/>
      <c r="X1620" s="284"/>
      <c r="Z1620" s="284"/>
      <c r="AI1620" s="284"/>
      <c r="AO1620" s="284"/>
    </row>
    <row r="1621" spans="3:55">
      <c r="S1621" s="284"/>
      <c r="Z1621" s="284"/>
      <c r="AA1621" s="284"/>
    </row>
    <row r="1622" spans="3:55">
      <c r="O1622" s="284"/>
      <c r="Y1622" s="284"/>
      <c r="AF1622" s="284"/>
      <c r="AH1622" s="284"/>
      <c r="AM1622" s="284"/>
    </row>
    <row r="1623" spans="3:55">
      <c r="F1623" s="284"/>
      <c r="S1623" s="284"/>
      <c r="Y1623" s="284"/>
      <c r="AA1623" s="284"/>
      <c r="AG1623" s="284"/>
      <c r="AH1623" s="212"/>
      <c r="AJ1623" s="284"/>
      <c r="AK1623" s="284"/>
      <c r="AN1623" s="284"/>
    </row>
    <row r="1624" spans="3:55">
      <c r="J1624" s="284"/>
      <c r="K1624" s="282"/>
      <c r="W1624" s="284"/>
      <c r="X1624" s="284"/>
      <c r="Y1624" s="284"/>
      <c r="AA1624" s="284"/>
      <c r="AB1624" s="284"/>
    </row>
    <row r="1625" spans="3:55">
      <c r="M1625" s="284"/>
      <c r="N1625" s="284"/>
      <c r="Q1625" s="284"/>
      <c r="S1625" s="284"/>
      <c r="W1625" s="284"/>
      <c r="X1625" s="284"/>
      <c r="Y1625" s="284"/>
      <c r="Z1625" s="284"/>
      <c r="AB1625" s="284"/>
      <c r="AC1625" s="284"/>
      <c r="AG1625" s="284"/>
      <c r="AK1625" s="284"/>
      <c r="AM1625" s="284"/>
      <c r="AP1625" s="284"/>
      <c r="AQ1625" s="284"/>
      <c r="AR1625" s="284"/>
      <c r="AS1625" s="284"/>
      <c r="AT1625" s="284"/>
      <c r="AU1625" s="284"/>
      <c r="AV1625" s="284"/>
      <c r="AW1625" s="284"/>
      <c r="AX1625" s="284"/>
      <c r="AY1625" s="284"/>
      <c r="AZ1625" s="284"/>
      <c r="BA1625" s="284"/>
      <c r="BB1625" s="284"/>
      <c r="BC1625" s="284"/>
    </row>
    <row r="1626" spans="3:55">
      <c r="H1626" s="284"/>
      <c r="S1626" s="284"/>
      <c r="T1626" s="284"/>
      <c r="Y1626" s="284"/>
      <c r="AK1626" s="284"/>
      <c r="AL1626" s="284"/>
      <c r="AM1626" s="284"/>
    </row>
    <row r="1627" spans="3:55">
      <c r="G1627" s="284"/>
      <c r="J1627" s="284"/>
      <c r="P1627" s="284"/>
      <c r="T1627" s="284"/>
      <c r="U1627" s="284"/>
      <c r="W1627" s="284"/>
      <c r="X1627" s="284"/>
      <c r="Y1627" s="284"/>
      <c r="Z1627" s="284"/>
      <c r="AC1627" s="284"/>
      <c r="AK1627" s="284"/>
      <c r="AL1627" s="284"/>
      <c r="AM1627" s="284"/>
      <c r="AN1627" s="284"/>
      <c r="AO1627" s="284"/>
      <c r="AP1627" s="284"/>
      <c r="AQ1627" s="284"/>
      <c r="AR1627" s="284"/>
      <c r="AS1627" s="284"/>
      <c r="AT1627" s="284"/>
      <c r="AU1627" s="284"/>
      <c r="AV1627" s="284"/>
      <c r="AW1627" s="284"/>
      <c r="AX1627" s="284"/>
      <c r="AY1627" s="284"/>
      <c r="AZ1627" s="284"/>
      <c r="BA1627" s="284"/>
      <c r="BB1627" s="284"/>
      <c r="BC1627" s="284"/>
    </row>
    <row r="1628" spans="3:55">
      <c r="H1628" s="284"/>
      <c r="I1628" s="284"/>
      <c r="O1628" s="284"/>
      <c r="U1628" s="284"/>
      <c r="X1628" s="284"/>
      <c r="AI1628" s="284"/>
      <c r="AP1628" s="284"/>
      <c r="AQ1628" s="284"/>
    </row>
    <row r="1629" spans="3:55">
      <c r="R1629" s="284"/>
      <c r="S1629" s="284"/>
      <c r="V1629" s="284"/>
      <c r="W1629" s="284"/>
      <c r="AT1629" s="284"/>
    </row>
    <row r="1630" spans="3:55">
      <c r="F1630" s="284"/>
      <c r="K1630" s="284"/>
      <c r="N1630" s="284"/>
      <c r="R1630" s="284"/>
      <c r="U1630" s="284"/>
      <c r="AA1630" s="284"/>
      <c r="AI1630" s="284"/>
      <c r="AJ1630" s="284"/>
    </row>
    <row r="1631" spans="3:55">
      <c r="N1631" s="284"/>
      <c r="P1631" s="284"/>
      <c r="R1631" s="284"/>
      <c r="AA1631" s="284"/>
      <c r="AB1631" s="284"/>
      <c r="AC1631" s="284"/>
      <c r="AD1631" s="284"/>
      <c r="AF1631" s="284"/>
      <c r="AK1631" s="284"/>
      <c r="AL1631" s="284"/>
      <c r="AM1631" s="284"/>
      <c r="AN1631" s="284"/>
      <c r="AO1631" s="284"/>
      <c r="AP1631" s="284"/>
      <c r="AQ1631" s="284"/>
      <c r="AR1631" s="284"/>
      <c r="AS1631" s="284"/>
      <c r="AT1631" s="284"/>
      <c r="AU1631" s="284"/>
      <c r="AV1631" s="284"/>
      <c r="AW1631" s="284"/>
      <c r="AX1631" s="284"/>
      <c r="AY1631" s="284"/>
      <c r="AZ1631" s="284"/>
      <c r="BA1631" s="284"/>
      <c r="BB1631" s="284"/>
      <c r="BC1631" s="284"/>
    </row>
    <row r="1632" spans="3:55">
      <c r="H1632" s="284"/>
      <c r="K1632" s="284"/>
      <c r="P1632" s="284"/>
      <c r="V1632" s="284"/>
      <c r="Z1632" s="284"/>
      <c r="AA1632" s="284"/>
      <c r="AH1632" s="284"/>
      <c r="AI1632" s="284"/>
      <c r="AL1632" s="284"/>
      <c r="AO1632" s="284"/>
    </row>
    <row r="1633" spans="4:55">
      <c r="K1633" s="284"/>
      <c r="AJ1633" s="284"/>
    </row>
    <row r="1634" spans="4:55">
      <c r="G1634" s="284"/>
      <c r="K1634" s="284"/>
      <c r="N1634" s="284"/>
      <c r="T1634" s="284"/>
      <c r="Y1634" s="284"/>
      <c r="Z1634" s="284"/>
      <c r="AF1634" s="284"/>
      <c r="AI1634" s="284"/>
      <c r="AL1634" s="284"/>
      <c r="AQ1634" s="284"/>
    </row>
    <row r="1635" spans="4:55">
      <c r="I1635" s="284"/>
      <c r="V1635" s="284"/>
      <c r="W1635" s="284"/>
      <c r="X1635" s="284"/>
      <c r="AG1635" s="284"/>
      <c r="AK1635" s="284"/>
      <c r="AO1635" s="284"/>
    </row>
    <row r="1636" spans="4:55">
      <c r="E1636" s="284"/>
      <c r="O1636" s="284"/>
      <c r="R1636" s="284"/>
      <c r="AA1636" s="284"/>
      <c r="AE1636" s="284"/>
      <c r="AG1636" s="284"/>
      <c r="AO1636" s="284"/>
    </row>
    <row r="1637" spans="4:55">
      <c r="T1637" s="284"/>
      <c r="W1637" s="284"/>
      <c r="X1637" s="284"/>
      <c r="Y1637" s="284"/>
      <c r="AD1637" s="284"/>
      <c r="AM1637" s="284"/>
      <c r="AQ1637" s="284"/>
    </row>
    <row r="1638" spans="4:55">
      <c r="R1638" s="284"/>
      <c r="X1638" s="284"/>
      <c r="Y1638" s="284"/>
      <c r="AE1638" s="284"/>
      <c r="AJ1638" s="284"/>
      <c r="AK1638" s="284"/>
      <c r="AT1638" s="284"/>
    </row>
    <row r="1639" spans="4:55">
      <c r="S1639" s="284"/>
      <c r="Y1639" s="284"/>
      <c r="AA1639" s="284"/>
      <c r="AC1639" s="284"/>
      <c r="AE1639" s="212"/>
      <c r="AQ1639" s="284"/>
    </row>
    <row r="1640" spans="4:55">
      <c r="R1640" s="284"/>
      <c r="AB1640" s="284"/>
      <c r="AC1640" s="284"/>
      <c r="AF1640" s="284"/>
      <c r="AK1640" s="284"/>
    </row>
    <row r="1641" spans="4:55">
      <c r="E1641" s="284"/>
      <c r="K1641" s="284"/>
      <c r="N1641" s="284"/>
      <c r="AD1641" s="284"/>
      <c r="AI1641" s="284"/>
    </row>
    <row r="1642" spans="4:55">
      <c r="P1642" s="284"/>
      <c r="AA1642" s="284"/>
      <c r="AC1642" s="284"/>
      <c r="AI1642" s="284"/>
      <c r="AK1642" s="284"/>
      <c r="AL1642" s="284"/>
      <c r="AM1642" s="284"/>
      <c r="AN1642" s="284"/>
      <c r="AO1642" s="284"/>
      <c r="AP1642" s="284"/>
      <c r="AQ1642" s="284"/>
      <c r="AR1642" s="284"/>
      <c r="AS1642" s="284"/>
      <c r="AT1642" s="284"/>
      <c r="AU1642" s="284"/>
      <c r="AV1642" s="284"/>
      <c r="AW1642" s="284"/>
      <c r="AX1642" s="284"/>
      <c r="AY1642" s="284"/>
      <c r="AZ1642" s="284"/>
      <c r="BA1642" s="284"/>
      <c r="BB1642" s="284"/>
      <c r="BC1642" s="284"/>
    </row>
    <row r="1643" spans="4:55">
      <c r="F1643" s="284"/>
      <c r="O1643" s="284"/>
      <c r="R1643" s="212"/>
      <c r="S1643" s="284"/>
      <c r="X1643" s="284"/>
      <c r="Z1643" s="284"/>
      <c r="AA1643" s="284"/>
      <c r="AF1643" s="284"/>
      <c r="AJ1643" s="284"/>
      <c r="AO1643" s="284"/>
    </row>
    <row r="1644" spans="4:55">
      <c r="G1644" s="284"/>
      <c r="H1644" s="284"/>
      <c r="K1644" s="284"/>
      <c r="AE1644" s="284"/>
      <c r="AF1644" s="284"/>
      <c r="AH1644" s="284"/>
      <c r="AK1644" s="284"/>
      <c r="AL1644" s="284"/>
      <c r="AM1644" s="284"/>
      <c r="AN1644" s="284"/>
      <c r="AO1644" s="284"/>
      <c r="AP1644" s="284"/>
      <c r="AQ1644" s="284"/>
      <c r="AR1644" s="284"/>
      <c r="AS1644" s="284"/>
      <c r="AT1644" s="284"/>
      <c r="AU1644" s="284"/>
      <c r="AV1644" s="284"/>
      <c r="AW1644" s="284"/>
      <c r="AX1644" s="284"/>
      <c r="AY1644" s="284"/>
      <c r="AZ1644" s="284"/>
      <c r="BA1644" s="284"/>
      <c r="BB1644" s="284"/>
      <c r="BC1644" s="284"/>
    </row>
    <row r="1645" spans="4:55">
      <c r="J1645" s="284"/>
      <c r="T1645" s="284"/>
      <c r="V1645" s="284"/>
      <c r="W1645" s="284"/>
      <c r="X1645" s="284"/>
      <c r="Y1645" s="284"/>
      <c r="AC1645" s="284"/>
      <c r="AI1645" s="284"/>
    </row>
    <row r="1646" spans="4:55">
      <c r="P1646" s="284"/>
      <c r="U1646" s="284"/>
      <c r="W1646" s="284"/>
      <c r="Y1646" s="284"/>
      <c r="AB1646" s="284"/>
      <c r="AF1646" s="284"/>
      <c r="AM1646" s="284"/>
      <c r="AP1646" s="284"/>
    </row>
    <row r="1647" spans="4:55">
      <c r="D1647" s="284"/>
      <c r="G1647" s="282"/>
      <c r="N1647" s="284"/>
      <c r="S1647" s="284"/>
      <c r="AF1647" s="284"/>
      <c r="AG1647" s="284"/>
      <c r="AM1647" s="284"/>
      <c r="AQ1647" s="284"/>
    </row>
    <row r="1648" spans="4:55">
      <c r="G1648" s="284"/>
      <c r="J1648" s="284"/>
      <c r="Q1648" s="284"/>
      <c r="R1648" s="284"/>
      <c r="S1648" s="284"/>
      <c r="W1648" s="284"/>
      <c r="Y1648" s="284"/>
      <c r="AA1648" s="284"/>
      <c r="AT1648" s="284"/>
    </row>
    <row r="1649" spans="4:46">
      <c r="D1649" s="284"/>
      <c r="V1649" s="284"/>
      <c r="AF1649" s="284"/>
      <c r="AG1649" s="284"/>
      <c r="AT1649" s="284"/>
    </row>
    <row r="1650" spans="4:46">
      <c r="G1650" s="284"/>
      <c r="O1650" s="284"/>
      <c r="P1650" s="284"/>
      <c r="AC1650" s="284"/>
      <c r="AF1650" s="284"/>
      <c r="AH1650" s="284"/>
      <c r="AJ1650" s="284"/>
      <c r="AT1650" s="284"/>
    </row>
    <row r="1651" spans="4:46">
      <c r="Y1651" s="284"/>
      <c r="AB1651" s="284"/>
      <c r="AK1651" s="284"/>
      <c r="AO1651" s="284"/>
      <c r="AQ1651" s="284"/>
    </row>
    <row r="1652" spans="4:46">
      <c r="L1652" s="284"/>
      <c r="N1652" s="284"/>
      <c r="O1652" s="284"/>
      <c r="V1652" s="284"/>
      <c r="W1652" s="284"/>
      <c r="AB1652" s="284"/>
      <c r="AG1652" s="284"/>
      <c r="AP1652" s="284"/>
    </row>
    <row r="1653" spans="4:46">
      <c r="D1653" s="284"/>
      <c r="M1653" s="284"/>
      <c r="Q1653" s="284"/>
      <c r="S1653" s="284"/>
      <c r="T1653" s="284"/>
      <c r="X1653" s="282"/>
      <c r="Y1653" s="284"/>
      <c r="AG1653" s="284"/>
      <c r="AI1653" s="284"/>
      <c r="AQ1653" s="284"/>
    </row>
    <row r="1654" spans="4:46">
      <c r="S1654" s="284"/>
      <c r="W1654" s="284"/>
      <c r="AB1654" s="284"/>
      <c r="AD1654" s="284"/>
      <c r="AM1654" s="284"/>
    </row>
    <row r="1655" spans="4:46">
      <c r="O1655" s="212"/>
      <c r="P1655" s="284"/>
      <c r="X1655" s="284"/>
      <c r="Y1655" s="284"/>
      <c r="AA1655" s="284"/>
      <c r="AC1655" s="284"/>
      <c r="AG1655" s="284"/>
    </row>
    <row r="1656" spans="4:46">
      <c r="K1656" s="212"/>
      <c r="S1656" s="284"/>
      <c r="X1656" s="284"/>
      <c r="AA1656" s="284"/>
      <c r="AF1656" s="284"/>
      <c r="AH1656" s="284"/>
    </row>
    <row r="1657" spans="4:46">
      <c r="O1657" s="284"/>
      <c r="Q1657" s="284"/>
      <c r="T1657" s="284"/>
      <c r="W1657" s="284"/>
      <c r="AD1657" s="284"/>
      <c r="AG1657" s="284"/>
      <c r="AH1657" s="284"/>
      <c r="AJ1657" s="284"/>
    </row>
    <row r="1658" spans="4:46">
      <c r="I1658" s="284"/>
      <c r="M1658" s="284"/>
      <c r="P1658" s="284"/>
      <c r="AH1658" s="284"/>
      <c r="AI1658" s="284"/>
      <c r="AQ1658" s="284"/>
    </row>
    <row r="1659" spans="4:46">
      <c r="F1659" s="282"/>
      <c r="I1659" s="284"/>
      <c r="R1659" s="284"/>
      <c r="V1659" s="284"/>
      <c r="AK1659" s="284"/>
      <c r="AM1659" s="284"/>
    </row>
    <row r="1660" spans="4:46">
      <c r="J1660" s="284"/>
      <c r="L1660" s="284"/>
      <c r="P1660" s="284"/>
      <c r="Q1660" s="284"/>
      <c r="V1660" s="284"/>
      <c r="X1660" s="284"/>
      <c r="Y1660" s="284"/>
      <c r="AC1660" s="284"/>
      <c r="AG1660" s="284"/>
      <c r="AO1660" s="284"/>
      <c r="AT1660" s="284"/>
    </row>
    <row r="1661" spans="4:46">
      <c r="J1661" s="284"/>
      <c r="V1661" s="284"/>
      <c r="Z1661" s="284"/>
      <c r="AC1661" s="284"/>
      <c r="AI1661" s="284"/>
      <c r="AK1661" s="284"/>
      <c r="AL1661" s="284"/>
    </row>
    <row r="1662" spans="4:46">
      <c r="AA1662" s="284"/>
      <c r="AB1662" s="284"/>
      <c r="AC1662" s="284"/>
      <c r="AP1662" s="284"/>
    </row>
    <row r="1663" spans="4:46">
      <c r="J1663" s="284"/>
      <c r="N1663" s="284"/>
      <c r="O1663" s="284"/>
      <c r="W1663" s="284"/>
      <c r="AC1663" s="284"/>
      <c r="AD1663" s="284"/>
      <c r="AJ1663" s="284"/>
      <c r="AK1663" s="284"/>
    </row>
    <row r="1664" spans="4:46">
      <c r="G1664" s="284"/>
      <c r="I1664" s="284"/>
      <c r="Y1664" s="284"/>
      <c r="Z1664" s="284"/>
      <c r="AA1664" s="284"/>
      <c r="AG1664" s="284"/>
      <c r="AI1664" s="284"/>
      <c r="AK1664" s="284"/>
    </row>
    <row r="1665" spans="4:55">
      <c r="I1665" s="284"/>
      <c r="Q1665" s="284"/>
      <c r="S1665" s="284"/>
      <c r="V1665" s="284"/>
      <c r="Z1665" s="284"/>
    </row>
    <row r="1666" spans="4:55">
      <c r="J1666" s="284"/>
      <c r="K1666" s="284"/>
      <c r="R1666" s="284"/>
      <c r="W1666" s="284"/>
      <c r="X1666" s="284"/>
      <c r="AA1666" s="284"/>
      <c r="AB1666" s="284"/>
      <c r="AD1666" s="284"/>
      <c r="AH1666" s="284"/>
    </row>
    <row r="1667" spans="4:55">
      <c r="L1667" s="284"/>
      <c r="S1667" s="284"/>
      <c r="Z1667" s="284"/>
      <c r="AC1667" s="282"/>
      <c r="AE1667" s="284"/>
      <c r="AH1667" s="284"/>
      <c r="AI1667" s="284"/>
      <c r="AK1667" s="284"/>
    </row>
    <row r="1668" spans="4:55">
      <c r="J1668" s="284"/>
      <c r="T1668" s="284"/>
      <c r="X1668" s="284"/>
      <c r="AL1668" s="284"/>
    </row>
    <row r="1669" spans="4:55">
      <c r="I1669" s="284"/>
      <c r="K1669" s="284"/>
      <c r="Q1669" s="284"/>
      <c r="T1669" s="284"/>
      <c r="W1669" s="284"/>
      <c r="AB1669" s="284"/>
      <c r="AG1669" s="284"/>
      <c r="AH1669" s="284"/>
      <c r="AI1669" s="284"/>
      <c r="AK1669" s="284"/>
      <c r="AL1669" s="284"/>
      <c r="AO1669" s="284"/>
      <c r="AT1669" s="284"/>
    </row>
    <row r="1670" spans="4:55">
      <c r="R1670" s="284"/>
      <c r="AA1670" s="284"/>
      <c r="AD1670" s="284"/>
      <c r="AF1670" s="284"/>
      <c r="AH1670" s="284"/>
      <c r="AJ1670" s="284"/>
      <c r="AK1670" s="284"/>
      <c r="AL1670" s="284"/>
    </row>
    <row r="1671" spans="4:55">
      <c r="N1671" s="284"/>
      <c r="O1671" s="284"/>
      <c r="S1671" s="284"/>
      <c r="W1671" s="284"/>
      <c r="X1671" s="284"/>
      <c r="AA1671" s="284"/>
      <c r="AE1671" s="284"/>
      <c r="AH1671" s="284"/>
      <c r="AJ1671" s="284"/>
      <c r="AL1671" s="284"/>
      <c r="AM1671" s="284"/>
    </row>
    <row r="1672" spans="4:55">
      <c r="D1672" s="284"/>
      <c r="F1672" s="284"/>
      <c r="K1672" s="284"/>
      <c r="X1672" s="284"/>
      <c r="Y1672" s="284"/>
      <c r="AL1672" s="284"/>
      <c r="AN1672" s="284"/>
      <c r="AT1672" s="284"/>
    </row>
    <row r="1673" spans="4:55">
      <c r="S1673" s="284"/>
      <c r="W1673" s="284"/>
      <c r="AH1673" s="284"/>
      <c r="AN1673" s="284"/>
    </row>
    <row r="1674" spans="4:55">
      <c r="H1674" s="284"/>
      <c r="X1674" s="284"/>
      <c r="Y1674" s="284"/>
      <c r="Z1674" s="284"/>
      <c r="AH1674" s="284"/>
      <c r="AK1674" s="284"/>
      <c r="AO1674" s="284"/>
      <c r="AP1674" s="284"/>
      <c r="AQ1674" s="284"/>
      <c r="AR1674" s="284"/>
      <c r="AS1674" s="284"/>
      <c r="AT1674" s="284"/>
      <c r="AU1674" s="284"/>
      <c r="AV1674" s="284"/>
      <c r="AW1674" s="284"/>
      <c r="AX1674" s="284"/>
      <c r="AY1674" s="284"/>
      <c r="AZ1674" s="284"/>
      <c r="BA1674" s="284"/>
      <c r="BB1674" s="284"/>
      <c r="BC1674" s="284"/>
    </row>
    <row r="1675" spans="4:55">
      <c r="L1675" s="284"/>
      <c r="U1675" s="284"/>
      <c r="W1675" s="284"/>
      <c r="AE1675" s="284"/>
      <c r="AI1675" s="284"/>
      <c r="AK1675" s="284"/>
    </row>
    <row r="1676" spans="4:55">
      <c r="I1676" s="284"/>
      <c r="S1676" s="284"/>
      <c r="Y1676" s="284"/>
      <c r="Z1676" s="284"/>
      <c r="AI1676" s="284"/>
    </row>
    <row r="1677" spans="4:55">
      <c r="O1677" s="284"/>
      <c r="X1677" s="284"/>
      <c r="Y1677" s="284"/>
      <c r="AD1677" s="284"/>
      <c r="AE1677" s="284"/>
      <c r="AF1677" s="284"/>
      <c r="AG1677" s="284"/>
      <c r="AI1677" s="284"/>
    </row>
    <row r="1678" spans="4:55">
      <c r="AA1678" s="284"/>
      <c r="AI1678" s="284"/>
    </row>
    <row r="1679" spans="4:55">
      <c r="N1679" s="284"/>
      <c r="O1679" s="284"/>
      <c r="T1679" s="284"/>
      <c r="U1679" s="284"/>
      <c r="W1679" s="284"/>
      <c r="AA1679" s="284"/>
      <c r="AD1679" s="284"/>
      <c r="AG1679" s="284"/>
      <c r="AI1679" s="284"/>
      <c r="AL1679" s="284"/>
      <c r="AM1679" s="284"/>
      <c r="AN1679" s="284"/>
      <c r="AO1679" s="284"/>
      <c r="AP1679" s="284"/>
      <c r="AQ1679" s="284"/>
      <c r="AR1679" s="284"/>
      <c r="AS1679" s="284"/>
      <c r="AT1679" s="284"/>
      <c r="AU1679" s="284"/>
      <c r="AV1679" s="284"/>
      <c r="AW1679" s="284"/>
      <c r="AX1679" s="284"/>
      <c r="AY1679" s="284"/>
      <c r="AZ1679" s="284"/>
      <c r="BA1679" s="284"/>
      <c r="BB1679" s="284"/>
      <c r="BC1679" s="284"/>
    </row>
    <row r="1680" spans="4:55">
      <c r="G1680" s="284"/>
      <c r="J1680" s="284"/>
      <c r="K1680" s="284"/>
      <c r="O1680" s="284"/>
      <c r="R1680" s="284"/>
      <c r="AG1680" s="284"/>
    </row>
    <row r="1681" spans="3:46">
      <c r="J1681" s="284"/>
      <c r="R1681" s="284"/>
      <c r="Z1681" s="284"/>
      <c r="AJ1681" s="284"/>
      <c r="AN1681" s="284"/>
    </row>
    <row r="1682" spans="3:46">
      <c r="C1682" s="212"/>
      <c r="H1682" s="284"/>
      <c r="L1682" s="284"/>
      <c r="M1682" s="284"/>
      <c r="N1682" s="284"/>
      <c r="R1682" s="284"/>
      <c r="S1682" s="284"/>
      <c r="U1682" s="284"/>
      <c r="W1682" s="284"/>
      <c r="X1682" s="284"/>
    </row>
    <row r="1683" spans="3:46">
      <c r="J1683" s="284"/>
      <c r="AB1683" s="284"/>
      <c r="AE1683" s="284"/>
      <c r="AM1683" s="284"/>
      <c r="AN1683" s="284"/>
    </row>
    <row r="1684" spans="3:46">
      <c r="D1684" s="284"/>
      <c r="R1684" s="284"/>
      <c r="S1684" s="284"/>
      <c r="U1684" s="284"/>
      <c r="W1684" s="284"/>
      <c r="X1684" s="284"/>
      <c r="Y1684" s="284"/>
      <c r="AD1684" s="284"/>
      <c r="AF1684" s="284"/>
    </row>
    <row r="1685" spans="3:46">
      <c r="J1685" s="284"/>
      <c r="O1685" s="284"/>
      <c r="P1685" s="284"/>
      <c r="R1685" s="284"/>
      <c r="S1685" s="284"/>
      <c r="Y1685" s="284"/>
      <c r="AA1685" s="284"/>
      <c r="AD1685" s="284"/>
      <c r="AG1685" s="284"/>
      <c r="AI1685" s="284"/>
      <c r="AM1685" s="284"/>
      <c r="AO1685" s="284"/>
      <c r="AT1685" s="284"/>
    </row>
    <row r="1686" spans="3:46">
      <c r="F1686" s="284"/>
      <c r="K1686" s="284"/>
      <c r="S1686" s="284"/>
      <c r="X1686" s="284"/>
      <c r="Z1686" s="284"/>
      <c r="AA1686" s="284"/>
      <c r="AH1686" s="284"/>
      <c r="AI1686" s="284"/>
      <c r="AM1686" s="284"/>
    </row>
    <row r="1687" spans="3:46">
      <c r="S1687" s="284"/>
      <c r="T1687" s="284"/>
      <c r="X1687" s="284"/>
      <c r="Y1687" s="284"/>
      <c r="AD1687" s="284"/>
      <c r="AF1687" s="284"/>
      <c r="AJ1687" s="284"/>
      <c r="AO1687" s="284"/>
    </row>
    <row r="1688" spans="3:46">
      <c r="W1688" s="284"/>
      <c r="X1688" s="284"/>
      <c r="AE1688" s="284"/>
      <c r="AG1688" s="284"/>
      <c r="AI1688" s="284"/>
      <c r="AJ1688" s="284"/>
    </row>
    <row r="1689" spans="3:46">
      <c r="H1689" s="284"/>
      <c r="P1689" s="284"/>
      <c r="S1689" s="284"/>
      <c r="U1689" s="284"/>
      <c r="X1689" s="284"/>
      <c r="Y1689" s="284"/>
      <c r="AI1689" s="284"/>
      <c r="AJ1689" s="284"/>
      <c r="AM1689" s="284"/>
    </row>
    <row r="1690" spans="3:46">
      <c r="R1690" s="284"/>
      <c r="V1690" s="284"/>
      <c r="AD1690" s="284"/>
      <c r="AF1690" s="284"/>
      <c r="AH1690" s="284"/>
      <c r="AK1690" s="284"/>
    </row>
    <row r="1691" spans="3:46">
      <c r="J1691" s="284"/>
      <c r="S1691" s="284"/>
      <c r="W1691" s="284"/>
      <c r="X1691" s="284"/>
      <c r="Z1691" s="284"/>
      <c r="AA1691" s="284"/>
      <c r="AC1691" s="284"/>
      <c r="AD1691" s="284"/>
      <c r="AQ1691" s="284"/>
    </row>
    <row r="1692" spans="3:46">
      <c r="N1692" s="284"/>
      <c r="O1692" s="284"/>
      <c r="P1692" s="284"/>
      <c r="Q1692" s="284"/>
      <c r="T1692" s="284"/>
      <c r="X1692" s="284"/>
      <c r="Y1692" s="284"/>
      <c r="AB1692" s="284"/>
      <c r="AC1692" s="284"/>
      <c r="AF1692" s="284"/>
      <c r="AT1692" s="284"/>
    </row>
    <row r="1693" spans="3:46">
      <c r="F1693" s="284"/>
      <c r="T1693" s="284"/>
      <c r="Y1693" s="284"/>
      <c r="AA1693" s="284"/>
      <c r="AF1693" s="284"/>
      <c r="AI1693" s="284"/>
    </row>
    <row r="1694" spans="3:46">
      <c r="O1694" s="284"/>
      <c r="S1694" s="284"/>
      <c r="X1694" s="284"/>
    </row>
    <row r="1695" spans="3:46">
      <c r="F1695" s="284"/>
      <c r="R1695" s="284"/>
      <c r="T1695" s="284"/>
      <c r="Y1695" s="284"/>
      <c r="AL1695" s="284"/>
    </row>
    <row r="1696" spans="3:46">
      <c r="F1696" s="284"/>
      <c r="K1696" s="284"/>
      <c r="Q1696" s="284"/>
      <c r="R1696" s="284"/>
      <c r="V1696" s="284"/>
      <c r="Y1696" s="284"/>
      <c r="AH1696" s="284"/>
      <c r="AI1696" s="284"/>
      <c r="AK1696" s="284"/>
    </row>
    <row r="1697" spans="3:55">
      <c r="N1697" s="282"/>
      <c r="S1697" s="284"/>
      <c r="AA1697" s="284"/>
      <c r="AC1697" s="212"/>
      <c r="AK1697" s="284"/>
      <c r="AT1697" s="284"/>
    </row>
    <row r="1698" spans="3:55">
      <c r="K1698" s="284"/>
      <c r="N1698" s="284"/>
      <c r="O1698" s="282"/>
      <c r="R1698" s="284"/>
      <c r="Y1698" s="284"/>
      <c r="AD1698" s="284"/>
      <c r="AI1698" s="284"/>
      <c r="AJ1698" s="284"/>
      <c r="AN1698" s="284"/>
    </row>
    <row r="1699" spans="3:55">
      <c r="C1699" s="284"/>
      <c r="N1699" s="284"/>
      <c r="S1699" s="284"/>
      <c r="T1699" s="284"/>
      <c r="W1699" s="284"/>
      <c r="X1699" s="284"/>
      <c r="AB1699" s="284"/>
      <c r="AC1699" s="284"/>
      <c r="AI1699" s="284"/>
      <c r="AK1699" s="284"/>
      <c r="AL1699" s="212"/>
      <c r="AM1699" s="284"/>
      <c r="AN1699" s="284"/>
      <c r="AO1699" s="284"/>
      <c r="AP1699" s="284"/>
      <c r="AQ1699" s="284"/>
      <c r="AR1699" s="284"/>
      <c r="AS1699" s="284"/>
      <c r="AT1699" s="284"/>
      <c r="AU1699" s="284"/>
      <c r="AV1699" s="284"/>
      <c r="AW1699" s="284"/>
      <c r="AX1699" s="284"/>
      <c r="AY1699" s="284"/>
      <c r="AZ1699" s="284"/>
      <c r="BA1699" s="284"/>
      <c r="BB1699" s="284"/>
      <c r="BC1699" s="284"/>
    </row>
    <row r="1700" spans="3:55">
      <c r="D1700" s="284"/>
      <c r="X1700" s="284"/>
      <c r="Y1700" s="284"/>
      <c r="AA1700" s="284"/>
      <c r="AO1700" s="284"/>
      <c r="AQ1700" s="284"/>
    </row>
    <row r="1701" spans="3:55">
      <c r="K1701" s="284"/>
      <c r="V1701" s="284"/>
      <c r="X1701" s="284"/>
      <c r="Y1701" s="284"/>
      <c r="AG1701" s="284"/>
      <c r="AJ1701" s="284"/>
      <c r="AK1701" s="284"/>
    </row>
    <row r="1702" spans="3:55">
      <c r="L1702" s="284"/>
      <c r="AO1702" s="284"/>
      <c r="AT1702" s="284"/>
    </row>
    <row r="1703" spans="3:55">
      <c r="O1703" s="284"/>
      <c r="Q1703" s="284"/>
      <c r="R1703" s="284"/>
      <c r="T1703" s="284"/>
      <c r="Z1703" s="284"/>
      <c r="AA1703" s="284"/>
      <c r="AI1703" s="284"/>
      <c r="AL1703" s="284"/>
      <c r="AN1703" s="284"/>
      <c r="AO1703" s="284"/>
      <c r="AP1703" s="284"/>
      <c r="AQ1703" s="284"/>
      <c r="AR1703" s="284"/>
      <c r="AS1703" s="284"/>
      <c r="AT1703" s="284"/>
      <c r="AU1703" s="284"/>
      <c r="AV1703" s="284"/>
      <c r="AW1703" s="284"/>
      <c r="AX1703" s="284"/>
      <c r="AY1703" s="284"/>
      <c r="AZ1703" s="284"/>
      <c r="BA1703" s="284"/>
      <c r="BB1703" s="284"/>
      <c r="BC1703" s="284"/>
    </row>
    <row r="1704" spans="3:55">
      <c r="F1704" s="284"/>
      <c r="AA1704" s="284"/>
      <c r="AG1704" s="284"/>
      <c r="AQ1704" s="284"/>
    </row>
    <row r="1705" spans="3:55">
      <c r="R1705" s="284"/>
      <c r="T1705" s="284"/>
      <c r="U1705" s="284"/>
      <c r="V1705" s="284"/>
      <c r="W1705" s="284"/>
      <c r="Z1705" s="284"/>
      <c r="AI1705" s="284"/>
      <c r="AL1705" s="284"/>
    </row>
    <row r="1706" spans="3:55">
      <c r="P1706" s="284"/>
      <c r="T1706" s="284"/>
      <c r="Y1706" s="284"/>
      <c r="AB1706" s="284"/>
      <c r="AC1706" s="284"/>
      <c r="AD1706" s="284"/>
      <c r="AG1706" s="284"/>
    </row>
    <row r="1707" spans="3:55">
      <c r="U1707" s="284"/>
      <c r="V1707" s="284"/>
      <c r="W1707" s="284"/>
      <c r="Y1707" s="284"/>
    </row>
    <row r="1708" spans="3:55">
      <c r="K1708" s="284"/>
      <c r="O1708" s="284"/>
      <c r="R1708" s="284"/>
      <c r="V1708" s="284"/>
      <c r="AI1708" s="284"/>
      <c r="AK1708" s="284"/>
    </row>
    <row r="1709" spans="3:55">
      <c r="R1709" s="284"/>
      <c r="S1709" s="284"/>
      <c r="Y1709" s="284"/>
      <c r="AE1709" s="284"/>
      <c r="AG1709" s="284"/>
      <c r="AI1709" s="284"/>
    </row>
    <row r="1710" spans="3:55">
      <c r="H1710" s="284"/>
      <c r="O1710" s="284"/>
      <c r="X1710" s="284"/>
      <c r="AF1710" s="284"/>
      <c r="AI1710" s="284"/>
    </row>
    <row r="1711" spans="3:55">
      <c r="K1711" s="284"/>
      <c r="R1711" s="284"/>
      <c r="U1711" s="284"/>
      <c r="X1711" s="284"/>
      <c r="Y1711" s="284"/>
      <c r="AI1711" s="284"/>
      <c r="AK1711" s="284"/>
      <c r="AM1711" s="284"/>
    </row>
    <row r="1712" spans="3:55">
      <c r="M1712" s="284"/>
      <c r="O1712" s="284"/>
      <c r="R1712" s="284"/>
      <c r="Z1712" s="284"/>
    </row>
    <row r="1713" spans="5:55">
      <c r="L1713" s="284"/>
      <c r="Q1713" s="284"/>
      <c r="X1713" s="284"/>
      <c r="Y1713" s="284"/>
      <c r="AA1713" s="284"/>
      <c r="AD1713" s="284"/>
      <c r="AG1713" s="284"/>
      <c r="AT1713" s="284"/>
    </row>
    <row r="1714" spans="5:55">
      <c r="V1714" s="284"/>
      <c r="Z1714" s="284"/>
      <c r="AD1714" s="284"/>
      <c r="AE1714" s="284"/>
      <c r="AG1714" s="284"/>
    </row>
    <row r="1715" spans="5:55">
      <c r="I1715" s="284"/>
      <c r="O1715" s="284"/>
      <c r="Q1715" s="284"/>
      <c r="Y1715" s="284"/>
      <c r="AB1715" s="284"/>
      <c r="AC1715" s="284"/>
      <c r="AF1715" s="284"/>
      <c r="AG1715" s="284"/>
      <c r="AK1715" s="284"/>
    </row>
    <row r="1716" spans="5:55">
      <c r="E1716" s="284"/>
      <c r="L1716" s="284"/>
      <c r="R1716" s="284"/>
      <c r="X1716" s="284"/>
      <c r="AA1716" s="284"/>
      <c r="AC1716" s="284"/>
      <c r="AF1716" s="284"/>
      <c r="AK1716" s="284"/>
      <c r="AO1716" s="284"/>
    </row>
    <row r="1717" spans="5:55">
      <c r="J1717" s="284"/>
      <c r="L1717" s="284"/>
      <c r="N1717" s="284"/>
      <c r="AA1717" s="284"/>
      <c r="AG1717" s="284"/>
      <c r="AI1717" s="284"/>
      <c r="AQ1717" s="284"/>
    </row>
    <row r="1718" spans="5:55">
      <c r="N1718" s="284"/>
      <c r="W1718" s="284"/>
      <c r="X1718" s="284"/>
      <c r="AA1718" s="284"/>
      <c r="AB1718" s="284"/>
      <c r="AO1718" s="284"/>
    </row>
    <row r="1719" spans="5:55">
      <c r="T1719" s="284"/>
      <c r="X1719" s="284"/>
      <c r="AB1719" s="284"/>
      <c r="AF1719" s="284"/>
      <c r="AI1719" s="284"/>
      <c r="AJ1719" s="284"/>
      <c r="AK1719" s="284"/>
    </row>
    <row r="1720" spans="5:55">
      <c r="M1720" s="284"/>
      <c r="S1720" s="284"/>
      <c r="X1720" s="284"/>
      <c r="AB1720" s="284"/>
      <c r="AK1720" s="284"/>
    </row>
    <row r="1721" spans="5:55">
      <c r="X1721" s="284"/>
      <c r="AB1721" s="284"/>
      <c r="AD1721" s="284"/>
      <c r="AJ1721" s="284"/>
      <c r="AM1721" s="284"/>
      <c r="AN1721" s="284"/>
      <c r="AO1721" s="284"/>
      <c r="AP1721" s="284"/>
      <c r="AQ1721" s="284"/>
      <c r="AR1721" s="284"/>
      <c r="AS1721" s="284"/>
      <c r="AT1721" s="284"/>
      <c r="AU1721" s="284"/>
      <c r="AV1721" s="284"/>
      <c r="AW1721" s="284"/>
      <c r="AX1721" s="284"/>
      <c r="AY1721" s="284"/>
      <c r="AZ1721" s="284"/>
      <c r="BA1721" s="284"/>
      <c r="BB1721" s="284"/>
      <c r="BC1721" s="284"/>
    </row>
    <row r="1722" spans="5:55">
      <c r="T1722" s="284"/>
      <c r="U1722" s="284"/>
      <c r="AI1722" s="284"/>
      <c r="AJ1722" s="284"/>
      <c r="AQ1722" s="284"/>
    </row>
    <row r="1723" spans="5:55">
      <c r="S1723" s="284"/>
      <c r="T1723" s="284"/>
      <c r="U1723" s="284"/>
      <c r="X1723" s="284"/>
      <c r="AD1723" s="284"/>
      <c r="AE1723" s="284"/>
      <c r="AH1723" s="284"/>
      <c r="AT1723" s="284"/>
    </row>
    <row r="1724" spans="5:55">
      <c r="S1724" s="284"/>
      <c r="Y1724" s="284"/>
      <c r="AF1724" s="284"/>
      <c r="AI1724" s="284"/>
      <c r="AJ1724" s="284"/>
      <c r="AQ1724" s="284"/>
      <c r="AT1724" s="284"/>
    </row>
    <row r="1725" spans="5:55">
      <c r="F1725" s="284"/>
      <c r="R1725" s="284"/>
      <c r="S1725" s="284"/>
      <c r="U1725" s="284"/>
      <c r="Y1725" s="284"/>
      <c r="AD1725" s="284"/>
      <c r="AP1725" s="284"/>
      <c r="AQ1725" s="284"/>
      <c r="AR1725" s="284"/>
      <c r="AS1725" s="284"/>
      <c r="AT1725" s="284"/>
      <c r="AU1725" s="284"/>
      <c r="AV1725" s="284"/>
      <c r="AW1725" s="284"/>
      <c r="AX1725" s="284"/>
      <c r="AY1725" s="284"/>
      <c r="AZ1725" s="284"/>
      <c r="BA1725" s="284"/>
      <c r="BB1725" s="284"/>
      <c r="BC1725" s="284"/>
    </row>
    <row r="1726" spans="5:55">
      <c r="N1726" s="284"/>
      <c r="Q1726" s="284"/>
      <c r="X1726" s="284"/>
      <c r="Z1726" s="284"/>
      <c r="AE1726" s="284"/>
      <c r="AG1726" s="284"/>
      <c r="AJ1726" s="284"/>
    </row>
    <row r="1727" spans="5:55">
      <c r="O1727" s="284"/>
      <c r="S1727" s="284"/>
      <c r="U1727" s="284"/>
      <c r="W1727" s="284"/>
      <c r="Z1727" s="284"/>
      <c r="AD1727" s="284"/>
      <c r="AE1727" s="284"/>
      <c r="AG1727" s="284"/>
      <c r="AH1727" s="284"/>
      <c r="AQ1727" s="284"/>
    </row>
    <row r="1728" spans="5:55">
      <c r="S1728" s="284"/>
      <c r="AD1728" s="284"/>
      <c r="AH1728" s="284"/>
      <c r="AK1728" s="284"/>
      <c r="AT1728" s="284"/>
    </row>
    <row r="1729" spans="2:55">
      <c r="F1729" s="284"/>
      <c r="L1729" s="284"/>
      <c r="T1729" s="284"/>
      <c r="V1729" s="284"/>
      <c r="X1729" s="284"/>
      <c r="Y1729" s="284"/>
      <c r="AA1729" s="282"/>
      <c r="AO1729" s="284"/>
      <c r="AQ1729" s="284"/>
    </row>
    <row r="1730" spans="2:55">
      <c r="K1730" s="284"/>
      <c r="X1730" s="284"/>
      <c r="Y1730" s="284"/>
      <c r="AG1730" s="284"/>
    </row>
    <row r="1731" spans="2:55">
      <c r="K1731" s="284"/>
      <c r="L1731" s="284"/>
      <c r="Y1731" s="284"/>
      <c r="AA1731" s="284"/>
      <c r="AB1731" s="282"/>
      <c r="AD1731" s="284"/>
      <c r="AH1731" s="284"/>
      <c r="AI1731" s="284"/>
      <c r="AO1731" s="284"/>
    </row>
    <row r="1732" spans="2:55">
      <c r="K1732" s="284"/>
      <c r="O1732" s="284"/>
      <c r="T1732" s="284"/>
      <c r="U1732" s="284"/>
      <c r="AG1732" s="284"/>
      <c r="AH1732" s="284"/>
      <c r="AM1732" s="284"/>
      <c r="AO1732" s="284"/>
      <c r="AP1732" s="284"/>
      <c r="AQ1732" s="284"/>
      <c r="AR1732" s="284"/>
      <c r="AS1732" s="284"/>
      <c r="AT1732" s="284"/>
      <c r="AU1732" s="284"/>
      <c r="AV1732" s="284"/>
      <c r="AW1732" s="284"/>
      <c r="AX1732" s="284"/>
      <c r="AY1732" s="284"/>
      <c r="AZ1732" s="284"/>
      <c r="BA1732" s="284"/>
      <c r="BB1732" s="284"/>
      <c r="BC1732" s="284"/>
    </row>
    <row r="1733" spans="2:55">
      <c r="M1733" s="284"/>
      <c r="R1733" s="284"/>
      <c r="U1733" s="284"/>
      <c r="AA1733" s="284"/>
      <c r="AD1733" s="284"/>
      <c r="AE1733" s="284"/>
    </row>
    <row r="1734" spans="2:55">
      <c r="H1734" s="284"/>
      <c r="O1734" s="284"/>
      <c r="X1734" s="284"/>
      <c r="AD1734" s="284"/>
      <c r="AF1734" s="284"/>
      <c r="AG1734" s="284"/>
      <c r="AJ1734" s="284"/>
      <c r="AK1734" s="284"/>
      <c r="AO1734" s="284"/>
    </row>
    <row r="1735" spans="2:55">
      <c r="E1735" s="284"/>
      <c r="F1735" s="284"/>
      <c r="M1735" s="284"/>
      <c r="Q1735" s="284"/>
      <c r="U1735" s="212"/>
      <c r="W1735" s="284"/>
      <c r="AF1735" s="284"/>
      <c r="AG1735" s="284"/>
      <c r="AH1735" s="284"/>
      <c r="AJ1735" s="284"/>
      <c r="AL1735" s="284"/>
      <c r="AN1735" s="284"/>
      <c r="AT1735" s="284"/>
    </row>
    <row r="1736" spans="2:55">
      <c r="Z1736" s="284"/>
      <c r="AG1736" s="284"/>
      <c r="AI1736" s="284"/>
      <c r="AJ1736" s="284"/>
      <c r="AT1736" s="284"/>
    </row>
    <row r="1737" spans="2:55">
      <c r="C1737" s="212"/>
      <c r="P1737" s="284"/>
      <c r="T1737" s="284"/>
      <c r="AE1737" s="284"/>
      <c r="AH1737" s="284"/>
      <c r="AJ1737" s="284"/>
      <c r="AM1737" s="284"/>
      <c r="AQ1737" s="284"/>
    </row>
    <row r="1738" spans="2:55">
      <c r="X1738" s="284"/>
      <c r="Y1738" s="284"/>
      <c r="AA1738" s="284"/>
      <c r="AG1738" s="284"/>
      <c r="AK1738" s="284"/>
    </row>
    <row r="1739" spans="2:55">
      <c r="P1739" s="284"/>
      <c r="S1739" s="284"/>
      <c r="V1739" s="284"/>
      <c r="AA1739" s="284"/>
      <c r="AC1739" s="284"/>
      <c r="AD1739" s="284"/>
      <c r="AG1739" s="284"/>
      <c r="AJ1739" s="284"/>
      <c r="AO1739" s="284"/>
      <c r="AR1739" s="284"/>
      <c r="AS1739" s="284"/>
      <c r="AT1739" s="284"/>
    </row>
    <row r="1740" spans="2:55">
      <c r="D1740" s="284"/>
      <c r="F1740" s="212"/>
      <c r="U1740" s="284"/>
      <c r="AG1740" s="284"/>
      <c r="AJ1740" s="284"/>
    </row>
    <row r="1741" spans="2:55">
      <c r="E1741" s="284"/>
      <c r="J1741" s="284"/>
      <c r="Y1741" s="284"/>
      <c r="AM1741" s="284"/>
      <c r="AO1741" s="284"/>
      <c r="AQ1741" s="284"/>
    </row>
    <row r="1742" spans="2:55">
      <c r="U1742" s="284"/>
      <c r="AA1742" s="284"/>
      <c r="AE1742" s="284"/>
      <c r="AG1742" s="284"/>
      <c r="AJ1742" s="284"/>
    </row>
    <row r="1743" spans="2:55">
      <c r="B1743" s="284"/>
      <c r="F1743" s="284"/>
      <c r="M1743" s="284"/>
      <c r="O1743" s="284"/>
      <c r="P1743" s="284"/>
      <c r="R1743" s="284"/>
      <c r="S1743" s="284"/>
      <c r="T1743" s="284"/>
      <c r="AA1743" s="284"/>
      <c r="AD1743" s="284"/>
      <c r="AI1743" s="284"/>
    </row>
    <row r="1744" spans="2:55">
      <c r="J1744" s="284"/>
      <c r="U1744" s="284"/>
      <c r="W1744" s="284"/>
      <c r="AD1744" s="284"/>
      <c r="AG1744" s="284"/>
    </row>
    <row r="1745" spans="3:55">
      <c r="F1745" s="284"/>
      <c r="H1745" s="284"/>
      <c r="X1745" s="284"/>
      <c r="Z1745" s="212"/>
      <c r="AA1745" s="284"/>
      <c r="AH1745" s="284"/>
      <c r="AK1745" s="284"/>
    </row>
    <row r="1746" spans="3:55">
      <c r="R1746" s="284"/>
      <c r="X1746" s="284"/>
      <c r="AC1746" s="284"/>
      <c r="AE1746" s="284"/>
      <c r="AH1746" s="284"/>
      <c r="AI1746" s="284"/>
    </row>
    <row r="1747" spans="3:55">
      <c r="L1747" s="284"/>
      <c r="V1747" s="284"/>
      <c r="Y1747" s="284"/>
      <c r="Z1747" s="284"/>
      <c r="AA1747" s="284"/>
      <c r="AC1747" s="284"/>
      <c r="AI1747" s="284"/>
    </row>
    <row r="1748" spans="3:55">
      <c r="O1748" s="284"/>
      <c r="U1748" s="284"/>
      <c r="Y1748" s="284"/>
      <c r="AD1748" s="284"/>
      <c r="AQ1748" s="284"/>
    </row>
    <row r="1749" spans="3:55">
      <c r="M1749" s="284"/>
      <c r="AC1749" s="284"/>
      <c r="AJ1749" s="284"/>
      <c r="AM1749" s="284"/>
      <c r="AN1749" s="284"/>
      <c r="AO1749" s="284"/>
      <c r="AP1749" s="284"/>
      <c r="AQ1749" s="284"/>
      <c r="AR1749" s="284"/>
      <c r="AS1749" s="284"/>
      <c r="AT1749" s="284"/>
      <c r="AU1749" s="284"/>
      <c r="AV1749" s="284"/>
      <c r="AW1749" s="284"/>
      <c r="AX1749" s="284"/>
      <c r="AY1749" s="284"/>
      <c r="AZ1749" s="284"/>
      <c r="BA1749" s="284"/>
      <c r="BB1749" s="284"/>
      <c r="BC1749" s="284"/>
    </row>
    <row r="1750" spans="3:55">
      <c r="N1750" s="284"/>
      <c r="S1750" s="284"/>
      <c r="U1750" s="284"/>
      <c r="W1750" s="284"/>
      <c r="X1750" s="284"/>
      <c r="AD1750" s="284"/>
      <c r="AG1750" s="284"/>
      <c r="AJ1750" s="284"/>
      <c r="AK1750" s="284"/>
    </row>
    <row r="1751" spans="3:55">
      <c r="H1751" s="284"/>
      <c r="O1751" s="284"/>
      <c r="U1751" s="284"/>
      <c r="AC1751" s="284"/>
      <c r="AI1751" s="284"/>
      <c r="AL1751" s="284"/>
      <c r="AQ1751" s="284"/>
    </row>
    <row r="1752" spans="3:55">
      <c r="C1752" s="284"/>
      <c r="K1752" s="284"/>
      <c r="N1752" s="284"/>
      <c r="AA1752" s="284"/>
      <c r="AD1752" s="284"/>
      <c r="AF1752" s="284"/>
      <c r="AH1752" s="284"/>
      <c r="AJ1752" s="284"/>
      <c r="AP1752" s="284"/>
      <c r="AQ1752" s="284"/>
      <c r="AR1752" s="284"/>
      <c r="AS1752" s="284"/>
      <c r="AT1752" s="284"/>
      <c r="AU1752" s="284"/>
      <c r="AV1752" s="284"/>
      <c r="AW1752" s="284"/>
      <c r="AX1752" s="284"/>
      <c r="AY1752" s="284"/>
      <c r="AZ1752" s="284"/>
      <c r="BA1752" s="284"/>
      <c r="BB1752" s="284"/>
      <c r="BC1752" s="284"/>
    </row>
    <row r="1753" spans="3:55">
      <c r="R1753" s="284"/>
      <c r="X1753" s="284"/>
      <c r="AG1753" s="284"/>
      <c r="AJ1753" s="284"/>
      <c r="AK1753" s="284"/>
      <c r="AM1753" s="284"/>
    </row>
    <row r="1754" spans="3:55">
      <c r="I1754" s="284"/>
      <c r="M1754" s="284"/>
      <c r="S1754" s="284"/>
      <c r="U1754" s="284"/>
      <c r="X1754" s="284"/>
      <c r="Y1754" s="284"/>
      <c r="AG1754" s="284"/>
      <c r="AI1754" s="284"/>
      <c r="AK1754" s="284"/>
      <c r="AL1754" s="284"/>
      <c r="AT1754" s="284"/>
    </row>
    <row r="1755" spans="3:55">
      <c r="Y1755" s="284"/>
      <c r="AG1755" s="284"/>
      <c r="AI1755" s="284"/>
      <c r="AJ1755" s="284"/>
      <c r="AM1755" s="284"/>
      <c r="AO1755" s="284"/>
    </row>
    <row r="1756" spans="3:55">
      <c r="H1756" s="284"/>
      <c r="I1756" s="284"/>
      <c r="L1756" s="284"/>
      <c r="N1756" s="284"/>
      <c r="O1756" s="284"/>
      <c r="S1756" s="284"/>
      <c r="U1756" s="284"/>
      <c r="AG1756" s="284"/>
      <c r="AM1756" s="284"/>
      <c r="AQ1756" s="284"/>
    </row>
    <row r="1757" spans="3:55">
      <c r="F1757" s="284"/>
      <c r="N1757" s="284"/>
      <c r="Q1757" s="284"/>
      <c r="U1757" s="284"/>
      <c r="AA1757" s="284"/>
      <c r="AB1757" s="284"/>
      <c r="AI1757" s="284"/>
      <c r="AK1757" s="284"/>
      <c r="AO1757" s="284"/>
    </row>
    <row r="1758" spans="3:55">
      <c r="D1758" s="284"/>
      <c r="E1758" s="284"/>
      <c r="G1758" s="284"/>
      <c r="H1758" s="284"/>
      <c r="X1758" s="284"/>
      <c r="AF1758" s="284"/>
      <c r="AG1758" s="284"/>
      <c r="AK1758" s="284"/>
      <c r="AO1758" s="284"/>
    </row>
    <row r="1759" spans="3:55">
      <c r="J1759" s="284"/>
      <c r="K1759" s="284"/>
      <c r="U1759" s="284"/>
      <c r="V1759" s="284"/>
      <c r="X1759" s="284"/>
      <c r="AE1759" s="284"/>
      <c r="AI1759" s="284"/>
      <c r="AP1759" s="284"/>
      <c r="AQ1759" s="284"/>
      <c r="AR1759" s="284"/>
      <c r="AS1759" s="284"/>
      <c r="AT1759" s="284"/>
      <c r="AU1759" s="284"/>
      <c r="AV1759" s="284"/>
      <c r="AW1759" s="284"/>
      <c r="AX1759" s="284"/>
      <c r="AY1759" s="284"/>
      <c r="AZ1759" s="284"/>
      <c r="BA1759" s="284"/>
      <c r="BB1759" s="284"/>
      <c r="BC1759" s="284"/>
    </row>
    <row r="1760" spans="3:55">
      <c r="L1760" s="284"/>
      <c r="Y1760" s="284"/>
      <c r="AA1760" s="284"/>
      <c r="AG1760" s="284"/>
      <c r="AJ1760" s="284"/>
      <c r="AO1760" s="284"/>
      <c r="AP1760" s="212"/>
    </row>
    <row r="1761" spans="3:55">
      <c r="H1761" s="284"/>
      <c r="K1761" s="284"/>
      <c r="L1761" s="284"/>
      <c r="M1761" s="284"/>
      <c r="Q1761" s="284"/>
      <c r="R1761" s="284"/>
      <c r="W1761" s="284"/>
      <c r="AA1761" s="284"/>
      <c r="AC1761" s="284"/>
      <c r="AD1761" s="284"/>
      <c r="AE1761" s="284"/>
      <c r="AJ1761" s="284"/>
    </row>
    <row r="1762" spans="3:55">
      <c r="M1762" s="284"/>
      <c r="N1762" s="284"/>
      <c r="U1762" s="284"/>
      <c r="V1762" s="284"/>
      <c r="AD1762" s="284"/>
      <c r="AK1762" s="284"/>
      <c r="AP1762" s="284"/>
      <c r="AQ1762" s="284"/>
      <c r="AR1762" s="284"/>
      <c r="AS1762" s="284"/>
      <c r="AT1762" s="284"/>
      <c r="AU1762" s="284"/>
      <c r="AV1762" s="284"/>
      <c r="AW1762" s="284"/>
      <c r="AX1762" s="284"/>
      <c r="AY1762" s="284"/>
      <c r="AZ1762" s="284"/>
      <c r="BA1762" s="284"/>
      <c r="BB1762" s="284"/>
      <c r="BC1762" s="284"/>
    </row>
    <row r="1763" spans="3:55">
      <c r="D1763" s="284"/>
      <c r="J1763" s="284"/>
      <c r="V1763" s="284"/>
      <c r="AG1763" s="284"/>
      <c r="AJ1763" s="284"/>
    </row>
    <row r="1764" spans="3:55">
      <c r="O1764" s="284"/>
      <c r="Q1764" s="284"/>
      <c r="S1764" s="282"/>
      <c r="U1764" s="284"/>
      <c r="W1764" s="284"/>
      <c r="Y1764" s="284"/>
      <c r="Z1764" s="284"/>
    </row>
    <row r="1765" spans="3:55">
      <c r="M1765" s="284"/>
      <c r="Q1765" s="284"/>
      <c r="T1765" s="284"/>
      <c r="W1765" s="284"/>
      <c r="Z1765" s="284"/>
      <c r="AD1765" s="284"/>
      <c r="AI1765" s="284"/>
      <c r="AJ1765" s="284"/>
      <c r="AP1765" s="284"/>
      <c r="AQ1765" s="284"/>
      <c r="AR1765" s="284"/>
      <c r="AS1765" s="284"/>
      <c r="AT1765" s="284"/>
      <c r="AU1765" s="284"/>
      <c r="AV1765" s="284"/>
      <c r="AW1765" s="284"/>
      <c r="AX1765" s="284"/>
      <c r="AY1765" s="284"/>
      <c r="AZ1765" s="284"/>
      <c r="BA1765" s="284"/>
      <c r="BB1765" s="284"/>
      <c r="BC1765" s="284"/>
    </row>
    <row r="1766" spans="3:55">
      <c r="H1766" s="284"/>
      <c r="Q1766" s="284"/>
      <c r="S1766" s="284"/>
      <c r="Y1766" s="284"/>
      <c r="Z1766" s="284"/>
      <c r="AA1766" s="284"/>
      <c r="AC1766" s="284"/>
      <c r="AE1766" s="284"/>
      <c r="AJ1766" s="284"/>
      <c r="AT1766" s="284"/>
    </row>
    <row r="1767" spans="3:55">
      <c r="O1767" s="284"/>
      <c r="R1767" s="284"/>
      <c r="V1767" s="284"/>
      <c r="X1767" s="284"/>
      <c r="AC1767" s="284"/>
      <c r="AI1767" s="284"/>
      <c r="AK1767" s="284"/>
    </row>
    <row r="1768" spans="3:55">
      <c r="U1768" s="284"/>
      <c r="X1768" s="284"/>
      <c r="Y1768" s="284"/>
      <c r="Z1768" s="284"/>
      <c r="AD1768" s="284"/>
      <c r="AG1768" s="212"/>
      <c r="AH1768" s="284"/>
      <c r="AI1768" s="284"/>
      <c r="AK1768" s="284"/>
    </row>
    <row r="1769" spans="3:55">
      <c r="C1769" s="212"/>
      <c r="I1769" s="284"/>
      <c r="O1769" s="284"/>
      <c r="Q1769" s="284"/>
      <c r="S1769" s="212"/>
      <c r="X1769" s="284"/>
      <c r="AB1769" s="284"/>
      <c r="AG1769" s="284"/>
    </row>
    <row r="1770" spans="3:55">
      <c r="L1770" s="284"/>
      <c r="Q1770" s="284"/>
      <c r="U1770" s="282"/>
      <c r="V1770" s="284"/>
      <c r="Z1770" s="284"/>
      <c r="AB1770" s="284"/>
      <c r="AG1770" s="284"/>
      <c r="AJ1770" s="284"/>
      <c r="AO1770" s="284"/>
      <c r="AQ1770" s="284"/>
      <c r="AT1770" s="284"/>
    </row>
    <row r="1771" spans="3:55">
      <c r="F1771" s="212"/>
      <c r="K1771" s="284"/>
      <c r="T1771" s="284"/>
      <c r="X1771" s="282"/>
      <c r="Z1771" s="284"/>
      <c r="AA1771" s="284"/>
      <c r="AD1771" s="284"/>
      <c r="AG1771" s="284"/>
      <c r="AQ1771" s="284"/>
    </row>
    <row r="1772" spans="3:55">
      <c r="L1772" s="284"/>
      <c r="M1772" s="284"/>
      <c r="N1772" s="284"/>
      <c r="S1772" s="284"/>
      <c r="W1772" s="284"/>
      <c r="Z1772" s="284"/>
      <c r="AA1772" s="284"/>
      <c r="AB1772" s="284"/>
      <c r="AI1772" s="284"/>
      <c r="AO1772" s="284"/>
    </row>
    <row r="1773" spans="3:55">
      <c r="I1773" s="284"/>
      <c r="Q1773" s="284"/>
      <c r="T1773" s="284"/>
      <c r="U1773" s="284"/>
      <c r="V1773" s="284"/>
      <c r="X1773" s="284"/>
      <c r="Y1773" s="284"/>
      <c r="AJ1773" s="284"/>
      <c r="AK1773" s="284"/>
      <c r="AQ1773" s="284"/>
    </row>
    <row r="1774" spans="3:55">
      <c r="K1774" s="284"/>
      <c r="Q1774" s="284"/>
      <c r="AA1774" s="284"/>
    </row>
    <row r="1775" spans="3:55">
      <c r="T1775" s="284"/>
      <c r="X1775" s="284"/>
      <c r="AC1775" s="284"/>
      <c r="AF1775" s="284"/>
      <c r="AI1775" s="284"/>
    </row>
    <row r="1776" spans="3:55">
      <c r="H1776" s="212"/>
      <c r="X1776" s="284"/>
      <c r="Y1776" s="284"/>
      <c r="AA1776" s="284"/>
      <c r="AB1776" s="284"/>
      <c r="AD1776" s="284"/>
      <c r="AI1776" s="284"/>
      <c r="AJ1776" s="284"/>
    </row>
    <row r="1777" spans="3:55">
      <c r="F1777" s="284"/>
      <c r="S1777" s="284"/>
      <c r="V1777" s="284"/>
      <c r="Y1777" s="284"/>
      <c r="AJ1777" s="284"/>
      <c r="AK1777" s="284"/>
    </row>
    <row r="1778" spans="3:55">
      <c r="D1778" s="284"/>
      <c r="F1778" s="284"/>
      <c r="Q1778" s="284"/>
      <c r="X1778" s="284"/>
      <c r="AH1778" s="284"/>
      <c r="AJ1778" s="284"/>
    </row>
    <row r="1779" spans="3:55">
      <c r="M1779" s="284"/>
      <c r="Q1779" s="284"/>
      <c r="U1779" s="284"/>
      <c r="W1779" s="284"/>
      <c r="AI1779" s="284"/>
      <c r="AM1779" s="284"/>
      <c r="AQ1779" s="284"/>
    </row>
    <row r="1780" spans="3:55">
      <c r="H1780" s="284"/>
      <c r="W1780" s="284"/>
      <c r="X1780" s="284"/>
      <c r="Z1780" s="284"/>
      <c r="AC1780" s="284"/>
      <c r="AF1780" s="284"/>
      <c r="AJ1780" s="284"/>
      <c r="AO1780" s="284"/>
      <c r="AP1780" s="284"/>
      <c r="AQ1780" s="284"/>
      <c r="AR1780" s="284"/>
      <c r="AS1780" s="284"/>
      <c r="AT1780" s="284"/>
      <c r="AU1780" s="284"/>
      <c r="AV1780" s="284"/>
      <c r="AW1780" s="284"/>
      <c r="AX1780" s="284"/>
      <c r="AY1780" s="284"/>
      <c r="AZ1780" s="284"/>
      <c r="BA1780" s="284"/>
      <c r="BB1780" s="284"/>
      <c r="BC1780" s="284"/>
    </row>
    <row r="1781" spans="3:55">
      <c r="M1781" s="282"/>
      <c r="Q1781" s="284"/>
      <c r="Y1781" s="284"/>
      <c r="AG1781" s="284"/>
      <c r="AH1781" s="284"/>
      <c r="AN1781" s="284"/>
      <c r="AO1781" s="284"/>
      <c r="AP1781" s="284"/>
      <c r="AQ1781" s="284"/>
      <c r="AR1781" s="284"/>
      <c r="AS1781" s="284"/>
      <c r="AT1781" s="284"/>
      <c r="AU1781" s="284"/>
      <c r="AV1781" s="284"/>
      <c r="AW1781" s="284"/>
      <c r="AX1781" s="284"/>
      <c r="AY1781" s="284"/>
      <c r="AZ1781" s="284"/>
      <c r="BA1781" s="284"/>
      <c r="BB1781" s="284"/>
      <c r="BC1781" s="284"/>
    </row>
    <row r="1782" spans="3:55">
      <c r="F1782" s="284"/>
      <c r="K1782" s="284"/>
      <c r="P1782" s="284"/>
      <c r="Q1782" s="284"/>
      <c r="U1782" s="284"/>
      <c r="V1782" s="284"/>
      <c r="W1782" s="284"/>
      <c r="Y1782" s="284"/>
      <c r="Z1782" s="284"/>
      <c r="AA1782" s="284"/>
      <c r="AB1782" s="284"/>
      <c r="AG1782" s="284"/>
      <c r="AJ1782" s="284"/>
      <c r="AT1782" s="284"/>
    </row>
    <row r="1783" spans="3:55">
      <c r="C1783" s="284"/>
      <c r="Q1783" s="284"/>
      <c r="W1783" s="284"/>
      <c r="X1783" s="284"/>
      <c r="Y1783" s="284"/>
      <c r="Z1783" s="284"/>
      <c r="AC1783" s="284"/>
      <c r="AE1783" s="284"/>
      <c r="AM1783" s="284"/>
      <c r="AT1783" s="284"/>
    </row>
    <row r="1784" spans="3:55">
      <c r="M1784" s="284"/>
      <c r="P1784" s="284"/>
      <c r="V1784" s="284"/>
      <c r="W1784" s="284"/>
      <c r="Y1784" s="284"/>
      <c r="AA1784" s="284"/>
      <c r="AD1784" s="284"/>
      <c r="AJ1784" s="284"/>
      <c r="AN1784" s="284"/>
      <c r="AP1784" s="284"/>
      <c r="AQ1784" s="284"/>
      <c r="AR1784" s="284"/>
      <c r="AS1784" s="284"/>
      <c r="AT1784" s="284"/>
      <c r="AU1784" s="284"/>
      <c r="AV1784" s="284"/>
      <c r="AW1784" s="284"/>
      <c r="AX1784" s="284"/>
      <c r="AY1784" s="284"/>
      <c r="AZ1784" s="284"/>
      <c r="BA1784" s="284"/>
      <c r="BB1784" s="284"/>
      <c r="BC1784" s="284"/>
    </row>
    <row r="1785" spans="3:55">
      <c r="F1785" s="284"/>
      <c r="I1785" s="284"/>
      <c r="O1785" s="284"/>
      <c r="U1785" s="284"/>
      <c r="V1785" s="284"/>
      <c r="X1785" s="284"/>
      <c r="Y1785" s="284"/>
      <c r="AI1785" s="284"/>
      <c r="AJ1785" s="284"/>
    </row>
    <row r="1786" spans="3:55">
      <c r="G1786" s="284"/>
      <c r="H1786" s="284"/>
      <c r="K1786" s="284"/>
      <c r="T1786" s="284"/>
      <c r="X1786" s="284"/>
      <c r="Y1786" s="212"/>
      <c r="Z1786" s="284"/>
      <c r="AK1786" s="284"/>
      <c r="AP1786" s="284"/>
      <c r="AQ1786" s="284"/>
      <c r="AR1786" s="284"/>
      <c r="AS1786" s="284"/>
      <c r="AT1786" s="284"/>
      <c r="AU1786" s="284"/>
      <c r="AV1786" s="284"/>
      <c r="AW1786" s="284"/>
      <c r="AX1786" s="284"/>
      <c r="AY1786" s="284"/>
      <c r="AZ1786" s="284"/>
      <c r="BA1786" s="284"/>
      <c r="BB1786" s="284"/>
      <c r="BC1786" s="284"/>
    </row>
    <row r="1787" spans="3:55">
      <c r="M1787" s="284"/>
      <c r="O1787" s="284"/>
      <c r="Q1787" s="284"/>
      <c r="T1787" s="284"/>
      <c r="W1787" s="284"/>
      <c r="AJ1787" s="284"/>
      <c r="AL1787" s="284"/>
    </row>
    <row r="1788" spans="3:55">
      <c r="Q1788" s="284"/>
      <c r="AC1788" s="284"/>
      <c r="AD1788" s="284"/>
    </row>
    <row r="1789" spans="3:55">
      <c r="F1789" s="284"/>
      <c r="W1789" s="284"/>
      <c r="Y1789" s="284"/>
      <c r="Z1789" s="284"/>
      <c r="AB1789" s="284"/>
      <c r="AQ1789" s="284"/>
    </row>
    <row r="1790" spans="3:55">
      <c r="J1790" s="284"/>
      <c r="T1790" s="284"/>
      <c r="Y1790" s="284"/>
      <c r="AA1790" s="284"/>
      <c r="AD1790" s="284"/>
      <c r="AI1790" s="284"/>
      <c r="AP1790" s="284"/>
      <c r="AQ1790" s="284"/>
      <c r="AR1790" s="284"/>
      <c r="AS1790" s="284"/>
      <c r="AT1790" s="284"/>
      <c r="AU1790" s="284"/>
      <c r="AV1790" s="284"/>
      <c r="AW1790" s="284"/>
      <c r="AX1790" s="284"/>
      <c r="AY1790" s="284"/>
      <c r="AZ1790" s="284"/>
      <c r="BA1790" s="284"/>
      <c r="BB1790" s="284"/>
      <c r="BC1790" s="284"/>
    </row>
    <row r="1791" spans="3:55">
      <c r="H1791" s="284"/>
      <c r="M1791" s="284"/>
      <c r="S1791" s="284"/>
      <c r="Z1791" s="284"/>
      <c r="AG1791" s="284"/>
      <c r="AT1791" s="284"/>
    </row>
    <row r="1792" spans="3:55">
      <c r="H1792" s="284"/>
      <c r="P1792" s="212"/>
      <c r="V1792" s="284"/>
      <c r="AA1792" s="284"/>
      <c r="AB1792" s="284"/>
      <c r="AD1792" s="284"/>
      <c r="AJ1792" s="284"/>
    </row>
    <row r="1793" spans="3:46">
      <c r="O1793" s="284"/>
      <c r="Q1793" s="284"/>
      <c r="R1793" s="284"/>
      <c r="U1793" s="284"/>
      <c r="X1793" s="284"/>
      <c r="AA1793" s="284"/>
      <c r="AK1793" s="284"/>
      <c r="AO1793" s="284"/>
      <c r="AT1793" s="284"/>
    </row>
    <row r="1794" spans="3:46">
      <c r="R1794" s="284"/>
      <c r="AA1794" s="284"/>
      <c r="AN1794" s="284"/>
    </row>
    <row r="1795" spans="3:46">
      <c r="U1795" s="284"/>
      <c r="X1795" s="284"/>
      <c r="Z1795" s="284"/>
      <c r="AI1795" s="284"/>
    </row>
    <row r="1796" spans="3:46">
      <c r="G1796" s="284"/>
      <c r="M1796" s="284"/>
      <c r="Y1796" s="284"/>
    </row>
    <row r="1797" spans="3:46">
      <c r="I1797" s="284"/>
      <c r="R1797" s="284"/>
      <c r="U1797" s="284"/>
      <c r="Z1797" s="284"/>
      <c r="AC1797" s="284"/>
      <c r="AE1797" s="284"/>
      <c r="AH1797" s="284"/>
      <c r="AI1797" s="284"/>
    </row>
    <row r="1798" spans="3:46">
      <c r="I1798" s="284"/>
      <c r="J1798" s="284"/>
      <c r="M1798" s="284"/>
      <c r="N1798" s="284"/>
      <c r="O1798" s="284"/>
      <c r="S1798" s="284"/>
      <c r="T1798" s="284"/>
      <c r="U1798" s="284"/>
      <c r="W1798" s="284"/>
      <c r="X1798" s="284"/>
      <c r="AA1798" s="284"/>
      <c r="AB1798" s="284"/>
      <c r="AC1798" s="284"/>
      <c r="AD1798" s="284"/>
      <c r="AE1798" s="284"/>
      <c r="AI1798" s="284"/>
      <c r="AL1798" s="284"/>
      <c r="AQ1798" s="284"/>
    </row>
    <row r="1799" spans="3:46">
      <c r="H1799" s="284"/>
      <c r="N1799" s="284"/>
      <c r="O1799" s="284"/>
      <c r="U1799" s="284"/>
      <c r="V1799" s="284"/>
      <c r="AC1799" s="284"/>
      <c r="AF1799" s="284"/>
    </row>
    <row r="1800" spans="3:46">
      <c r="M1800" s="284"/>
      <c r="V1800" s="284"/>
      <c r="X1800" s="284"/>
      <c r="AA1800" s="284"/>
      <c r="AC1800" s="284"/>
      <c r="AG1800" s="284"/>
      <c r="AN1800" s="284"/>
      <c r="AO1800" s="284"/>
    </row>
    <row r="1801" spans="3:46">
      <c r="J1801" s="284"/>
      <c r="W1801" s="284"/>
      <c r="X1801" s="284"/>
      <c r="Y1801" s="284"/>
      <c r="AI1801" s="284"/>
      <c r="AJ1801" s="284"/>
      <c r="AK1801" s="284"/>
      <c r="AQ1801" s="284"/>
    </row>
    <row r="1802" spans="3:46">
      <c r="S1802" s="284"/>
      <c r="AA1802" s="284"/>
      <c r="AB1802" s="284"/>
      <c r="AC1802" s="284"/>
      <c r="AE1802" s="284"/>
      <c r="AK1802" s="284"/>
    </row>
    <row r="1803" spans="3:46">
      <c r="N1803" s="284"/>
      <c r="Q1803" s="284"/>
      <c r="R1803" s="284"/>
      <c r="W1803" s="284"/>
      <c r="X1803" s="284"/>
      <c r="AA1803" s="284"/>
      <c r="AG1803" s="284"/>
      <c r="AQ1803" s="284"/>
    </row>
    <row r="1804" spans="3:46">
      <c r="W1804" s="284"/>
      <c r="AA1804" s="284"/>
      <c r="AG1804" s="284"/>
      <c r="AJ1804" s="284"/>
      <c r="AO1804" s="284"/>
    </row>
    <row r="1805" spans="3:46">
      <c r="J1805" s="284"/>
      <c r="U1805" s="284"/>
      <c r="Z1805" s="284"/>
      <c r="AC1805" s="284"/>
      <c r="AD1805" s="284"/>
      <c r="AO1805" s="284"/>
    </row>
    <row r="1806" spans="3:46">
      <c r="N1806" s="284"/>
      <c r="R1806" s="284"/>
      <c r="Y1806" s="284"/>
    </row>
    <row r="1807" spans="3:46">
      <c r="C1807" s="284"/>
      <c r="G1807" s="284"/>
      <c r="K1807" s="284"/>
      <c r="M1807" s="284"/>
      <c r="R1807" s="284"/>
      <c r="T1807" s="284"/>
      <c r="V1807" s="284"/>
      <c r="W1807" s="284"/>
      <c r="AB1807" s="284"/>
      <c r="AK1807" s="284"/>
    </row>
    <row r="1808" spans="3:46">
      <c r="W1808" s="284"/>
      <c r="X1808" s="284"/>
      <c r="AB1808" s="284"/>
      <c r="AC1808" s="284"/>
      <c r="AD1808" s="284"/>
      <c r="AJ1808" s="284"/>
    </row>
    <row r="1809" spans="3:55">
      <c r="M1809" s="284"/>
      <c r="P1809" s="284"/>
      <c r="U1809" s="284"/>
      <c r="X1809" s="212"/>
      <c r="Y1809" s="284"/>
      <c r="AA1809" s="284"/>
      <c r="AD1809" s="284"/>
      <c r="AG1809" s="284"/>
      <c r="AP1809" s="284"/>
      <c r="AQ1809" s="284"/>
      <c r="AR1809" s="284"/>
      <c r="AS1809" s="284"/>
      <c r="AT1809" s="284"/>
      <c r="AU1809" s="284"/>
      <c r="AV1809" s="284"/>
      <c r="AW1809" s="284"/>
      <c r="AX1809" s="284"/>
      <c r="AY1809" s="284"/>
      <c r="AZ1809" s="284"/>
      <c r="BA1809" s="284"/>
      <c r="BB1809" s="284"/>
      <c r="BC1809" s="284"/>
    </row>
    <row r="1810" spans="3:55">
      <c r="H1810" s="284"/>
      <c r="L1810" s="284"/>
      <c r="N1810" s="212"/>
      <c r="Z1810" s="284"/>
      <c r="AB1810" s="284"/>
      <c r="AK1810" s="284"/>
    </row>
    <row r="1811" spans="3:55">
      <c r="V1811" s="284"/>
      <c r="AC1811" s="284"/>
      <c r="AG1811" s="284"/>
    </row>
    <row r="1812" spans="3:55">
      <c r="R1812" s="284"/>
      <c r="T1812" s="284"/>
      <c r="AC1812" s="284"/>
      <c r="AK1812" s="284"/>
    </row>
    <row r="1813" spans="3:55">
      <c r="N1813" s="284"/>
      <c r="Z1813" s="284"/>
      <c r="AA1813" s="284"/>
      <c r="AD1813" s="284"/>
      <c r="AN1813" s="284"/>
    </row>
    <row r="1814" spans="3:55">
      <c r="K1814" s="284"/>
      <c r="Q1814" s="284"/>
      <c r="U1814" s="284"/>
      <c r="AB1814" s="284"/>
      <c r="AF1814" s="284"/>
      <c r="AI1814" s="284"/>
      <c r="AJ1814" s="284"/>
      <c r="AM1814" s="284"/>
      <c r="AT1814" s="284"/>
    </row>
    <row r="1815" spans="3:55">
      <c r="U1815" s="284"/>
      <c r="Y1815" s="284"/>
      <c r="Z1815" s="284"/>
      <c r="AC1815" s="284"/>
      <c r="AE1815" s="284"/>
      <c r="AI1815" s="284"/>
      <c r="AJ1815" s="284"/>
      <c r="AN1815" s="284"/>
    </row>
    <row r="1816" spans="3:55">
      <c r="K1816" s="284"/>
      <c r="N1816" s="284"/>
      <c r="O1816" s="284"/>
      <c r="Q1816" s="284"/>
      <c r="X1816" s="284"/>
      <c r="AP1816" s="284"/>
      <c r="AQ1816" s="284"/>
      <c r="AR1816" s="284"/>
      <c r="AS1816" s="284"/>
      <c r="AT1816" s="284"/>
      <c r="AU1816" s="284"/>
      <c r="AV1816" s="284"/>
      <c r="AW1816" s="284"/>
      <c r="AX1816" s="284"/>
      <c r="AY1816" s="284"/>
      <c r="AZ1816" s="284"/>
      <c r="BA1816" s="284"/>
      <c r="BB1816" s="284"/>
      <c r="BC1816" s="284"/>
    </row>
    <row r="1817" spans="3:55">
      <c r="W1817" s="284"/>
      <c r="AD1817" s="284"/>
      <c r="AE1817" s="284"/>
      <c r="AG1817" s="284"/>
      <c r="AJ1817" s="284"/>
    </row>
    <row r="1818" spans="3:55">
      <c r="G1818" s="284"/>
      <c r="S1818" s="284"/>
      <c r="W1818" s="284"/>
      <c r="X1818" s="284"/>
      <c r="Y1818" s="284"/>
      <c r="AD1818" s="284"/>
      <c r="AM1818" s="284"/>
      <c r="AT1818" s="284"/>
    </row>
    <row r="1819" spans="3:55">
      <c r="N1819" s="284"/>
      <c r="P1819" s="284"/>
      <c r="V1819" s="284"/>
      <c r="Y1819" s="284"/>
      <c r="AC1819" s="284"/>
      <c r="AG1819" s="284"/>
    </row>
    <row r="1820" spans="3:55">
      <c r="C1820" s="284"/>
      <c r="I1820" s="284"/>
      <c r="K1820" s="284"/>
      <c r="Q1820" s="284"/>
      <c r="T1820" s="284"/>
      <c r="AA1820" s="284"/>
      <c r="AD1820" s="284"/>
      <c r="AG1820" s="284"/>
      <c r="AJ1820" s="284"/>
      <c r="AO1820" s="284"/>
    </row>
    <row r="1821" spans="3:55">
      <c r="J1821" s="284"/>
      <c r="T1821" s="284"/>
      <c r="AC1821" s="284"/>
    </row>
    <row r="1822" spans="3:55">
      <c r="K1822" s="284"/>
      <c r="Q1822" s="284"/>
      <c r="T1822" s="284"/>
      <c r="V1822" s="212"/>
      <c r="Y1822" s="284"/>
      <c r="AA1822" s="284"/>
      <c r="AC1822" s="284"/>
      <c r="AD1822" s="284"/>
      <c r="AE1822" s="284"/>
      <c r="AI1822" s="284"/>
      <c r="AJ1822" s="284"/>
    </row>
    <row r="1823" spans="3:55">
      <c r="Q1823" s="284"/>
      <c r="Y1823" s="284"/>
      <c r="AA1823" s="284"/>
      <c r="AG1823" s="284"/>
      <c r="AH1823" s="284"/>
      <c r="AI1823" s="284"/>
      <c r="AN1823" s="284"/>
      <c r="AO1823" s="284"/>
    </row>
    <row r="1824" spans="3:55">
      <c r="D1824" s="212"/>
      <c r="S1824" s="284"/>
      <c r="U1824" s="284"/>
      <c r="X1824" s="284"/>
      <c r="AA1824" s="284"/>
      <c r="AB1824" s="284"/>
      <c r="AD1824" s="284"/>
      <c r="AK1824" s="284"/>
    </row>
    <row r="1825" spans="2:55">
      <c r="K1825" s="284"/>
      <c r="L1825" s="284"/>
      <c r="M1825" s="284"/>
      <c r="T1825" s="284"/>
      <c r="X1825" s="284"/>
      <c r="AB1825" s="284"/>
      <c r="AD1825" s="284"/>
      <c r="AG1825" s="284"/>
      <c r="AT1825" s="284"/>
    </row>
    <row r="1826" spans="2:55">
      <c r="R1826" s="284"/>
      <c r="T1826" s="284"/>
      <c r="X1826" s="284"/>
      <c r="AC1826" s="282"/>
      <c r="AI1826" s="284"/>
      <c r="AM1826" s="284"/>
      <c r="AP1826" s="284"/>
      <c r="AQ1826" s="284"/>
      <c r="AR1826" s="284"/>
      <c r="AS1826" s="284"/>
      <c r="AT1826" s="284"/>
      <c r="AU1826" s="284"/>
      <c r="AV1826" s="284"/>
      <c r="AW1826" s="284"/>
      <c r="AX1826" s="284"/>
      <c r="AY1826" s="284"/>
      <c r="AZ1826" s="284"/>
      <c r="BA1826" s="284"/>
      <c r="BB1826" s="284"/>
      <c r="BC1826" s="284"/>
    </row>
    <row r="1827" spans="2:55">
      <c r="S1827" s="284"/>
      <c r="U1827" s="284"/>
      <c r="AG1827" s="284"/>
      <c r="AI1827" s="284"/>
      <c r="AJ1827" s="284"/>
      <c r="AK1827" s="284"/>
      <c r="AM1827" s="284"/>
    </row>
    <row r="1828" spans="2:55">
      <c r="O1828" s="284"/>
      <c r="U1828" s="284"/>
      <c r="AI1828" s="284"/>
      <c r="AK1828" s="284"/>
      <c r="AN1828" s="284"/>
    </row>
    <row r="1829" spans="2:55">
      <c r="F1829" s="284"/>
      <c r="R1829" s="284"/>
      <c r="U1829" s="284"/>
      <c r="X1829" s="284"/>
      <c r="Z1829" s="284"/>
      <c r="AC1829" s="284"/>
      <c r="AF1829" s="284"/>
      <c r="AH1829" s="284"/>
      <c r="AI1829" s="284"/>
      <c r="AJ1829" s="284"/>
      <c r="AK1829" s="284"/>
    </row>
    <row r="1830" spans="2:55">
      <c r="N1830" s="284"/>
      <c r="O1830" s="284"/>
      <c r="S1830" s="284"/>
      <c r="W1830" s="284"/>
      <c r="X1830" s="284"/>
      <c r="AD1830" s="284"/>
      <c r="AJ1830" s="284"/>
    </row>
    <row r="1831" spans="2:55">
      <c r="L1831" s="284"/>
      <c r="Q1831" s="284"/>
      <c r="X1831" s="284"/>
      <c r="Y1831" s="284"/>
      <c r="AD1831" s="284"/>
      <c r="AG1831" s="284"/>
      <c r="AI1831" s="284"/>
      <c r="AJ1831" s="284"/>
      <c r="AK1831" s="284"/>
      <c r="AT1831" s="284"/>
    </row>
    <row r="1832" spans="2:55">
      <c r="D1832" s="284"/>
      <c r="N1832" s="284"/>
      <c r="P1832" s="284"/>
      <c r="Q1832" s="284"/>
      <c r="Y1832" s="284"/>
      <c r="AA1832" s="284"/>
      <c r="AK1832" s="284"/>
      <c r="AL1832" s="284"/>
      <c r="AM1832" s="284"/>
      <c r="AN1832" s="284"/>
      <c r="AO1832" s="284"/>
      <c r="AP1832" s="284"/>
      <c r="AQ1832" s="284"/>
      <c r="AR1832" s="284"/>
      <c r="AS1832" s="284"/>
      <c r="AT1832" s="284"/>
      <c r="AU1832" s="284"/>
      <c r="AV1832" s="284"/>
      <c r="AW1832" s="284"/>
      <c r="AX1832" s="284"/>
      <c r="AY1832" s="284"/>
      <c r="AZ1832" s="284"/>
      <c r="BA1832" s="284"/>
      <c r="BB1832" s="284"/>
      <c r="BC1832" s="284"/>
    </row>
    <row r="1833" spans="2:55">
      <c r="N1833" s="284"/>
      <c r="W1833" s="284"/>
      <c r="Y1833" s="284"/>
      <c r="AB1833" s="284"/>
      <c r="AC1833" s="284"/>
      <c r="AF1833" s="284"/>
      <c r="AI1833" s="212"/>
      <c r="AM1833" s="284"/>
    </row>
    <row r="1834" spans="2:55">
      <c r="B1834" s="284"/>
      <c r="W1834" s="284"/>
      <c r="AC1834" s="284"/>
      <c r="AI1834" s="284"/>
      <c r="AJ1834" s="284"/>
      <c r="AL1834" s="284"/>
      <c r="AP1834" s="284"/>
      <c r="AQ1834" s="284"/>
      <c r="AR1834" s="284"/>
      <c r="AS1834" s="284"/>
      <c r="AT1834" s="284"/>
      <c r="AU1834" s="284"/>
      <c r="AV1834" s="284"/>
      <c r="AW1834" s="284"/>
      <c r="AX1834" s="284"/>
      <c r="AY1834" s="284"/>
      <c r="AZ1834" s="284"/>
      <c r="BA1834" s="284"/>
      <c r="BB1834" s="284"/>
      <c r="BC1834" s="284"/>
    </row>
    <row r="1835" spans="2:55">
      <c r="G1835" s="284"/>
      <c r="H1835" s="284"/>
      <c r="J1835" s="282"/>
      <c r="M1835" s="284"/>
      <c r="X1835" s="284"/>
      <c r="Y1835" s="284"/>
      <c r="AE1835" s="284"/>
      <c r="AK1835" s="284"/>
    </row>
    <row r="1836" spans="2:55">
      <c r="B1836" s="212"/>
      <c r="K1836" s="284"/>
      <c r="U1836" s="284"/>
      <c r="X1836" s="284"/>
      <c r="AB1836" s="284"/>
      <c r="AD1836" s="284"/>
      <c r="AK1836" s="284"/>
      <c r="AL1836" s="284"/>
      <c r="AQ1836" s="284"/>
    </row>
    <row r="1837" spans="2:55">
      <c r="AA1837" s="284"/>
      <c r="AD1837" s="284"/>
      <c r="AI1837" s="284"/>
      <c r="AJ1837" s="212"/>
      <c r="AT1837" s="284"/>
    </row>
    <row r="1838" spans="2:55">
      <c r="X1838" s="284"/>
      <c r="AI1838" s="284"/>
      <c r="AJ1838" s="284"/>
    </row>
    <row r="1839" spans="2:55">
      <c r="F1839" s="284"/>
      <c r="N1839" s="284"/>
      <c r="S1839" s="284"/>
      <c r="U1839" s="284"/>
      <c r="AA1839" s="284"/>
      <c r="AE1839" s="284"/>
      <c r="AG1839" s="284"/>
    </row>
    <row r="1840" spans="2:55">
      <c r="J1840" s="284"/>
      <c r="Q1840" s="284"/>
      <c r="S1840" s="284"/>
      <c r="X1840" s="284"/>
      <c r="AA1840" s="284"/>
      <c r="AB1840" s="284"/>
      <c r="AC1840" s="284"/>
      <c r="AF1840" s="284"/>
      <c r="AM1840" s="284"/>
      <c r="AT1840" s="284"/>
    </row>
    <row r="1841" spans="4:55">
      <c r="L1841" s="284"/>
      <c r="N1841" s="284"/>
      <c r="O1841" s="284"/>
      <c r="S1841" s="284"/>
    </row>
    <row r="1842" spans="4:55">
      <c r="H1842" s="284"/>
      <c r="Q1842" s="284"/>
      <c r="AA1842" s="284"/>
      <c r="AD1842" s="284"/>
      <c r="AI1842" s="284"/>
      <c r="AK1842" s="284"/>
    </row>
    <row r="1843" spans="4:55">
      <c r="H1843" s="284"/>
      <c r="AJ1843" s="284"/>
    </row>
    <row r="1844" spans="4:55">
      <c r="R1844" s="284"/>
      <c r="U1844" s="284"/>
      <c r="AC1844" s="284"/>
      <c r="AJ1844" s="284"/>
      <c r="AK1844" s="284"/>
      <c r="AL1844" s="284"/>
      <c r="AM1844" s="284"/>
    </row>
    <row r="1845" spans="4:55">
      <c r="T1845" s="284"/>
      <c r="AC1845" s="284"/>
      <c r="AK1845" s="284"/>
    </row>
    <row r="1846" spans="4:55">
      <c r="O1846" s="284"/>
      <c r="AA1846" s="284"/>
      <c r="AI1846" s="284"/>
    </row>
    <row r="1847" spans="4:55">
      <c r="O1847" s="284"/>
      <c r="S1847" s="284"/>
      <c r="U1847" s="284"/>
      <c r="AF1847" s="284"/>
      <c r="AG1847" s="284"/>
      <c r="AI1847" s="284"/>
      <c r="AK1847" s="284"/>
    </row>
    <row r="1848" spans="4:55">
      <c r="H1848" s="284"/>
      <c r="L1848" s="284"/>
      <c r="M1848" s="284"/>
      <c r="O1848" s="284"/>
      <c r="S1848" s="284"/>
      <c r="AO1848" s="284"/>
    </row>
    <row r="1849" spans="4:55">
      <c r="AG1849" s="284"/>
      <c r="AL1849" s="284"/>
    </row>
    <row r="1850" spans="4:55">
      <c r="D1850" s="284"/>
      <c r="M1850" s="284"/>
      <c r="V1850" s="284"/>
      <c r="AJ1850" s="284"/>
      <c r="AK1850" s="284"/>
      <c r="AN1850" s="284"/>
      <c r="AP1850" s="284"/>
      <c r="AQ1850" s="284"/>
      <c r="AR1850" s="284"/>
      <c r="AS1850" s="284"/>
      <c r="AT1850" s="284"/>
      <c r="AU1850" s="284"/>
      <c r="AV1850" s="284"/>
      <c r="AW1850" s="284"/>
      <c r="AX1850" s="284"/>
      <c r="AY1850" s="284"/>
      <c r="AZ1850" s="284"/>
      <c r="BA1850" s="284"/>
      <c r="BB1850" s="284"/>
      <c r="BC1850" s="284"/>
    </row>
    <row r="1851" spans="4:55">
      <c r="G1851" s="284"/>
      <c r="J1851" s="284"/>
      <c r="AJ1851" s="212"/>
      <c r="AM1851" s="284"/>
      <c r="AN1851" s="284"/>
      <c r="AQ1851" s="284"/>
    </row>
    <row r="1852" spans="4:55">
      <c r="O1852" s="284"/>
      <c r="Q1852" s="284"/>
      <c r="V1852" s="284"/>
      <c r="Y1852" s="284"/>
      <c r="Z1852" s="284"/>
      <c r="AB1852" s="284"/>
      <c r="AG1852" s="284"/>
    </row>
    <row r="1853" spans="4:55">
      <c r="I1853" s="284"/>
      <c r="O1853" s="284"/>
      <c r="Q1853" s="284"/>
    </row>
    <row r="1854" spans="4:55">
      <c r="H1854" s="284"/>
      <c r="J1854" s="284"/>
      <c r="M1854" s="284"/>
      <c r="N1854" s="284"/>
      <c r="U1854" s="284"/>
      <c r="W1854" s="284"/>
      <c r="AI1854" s="284"/>
      <c r="AJ1854" s="212"/>
      <c r="AQ1854" s="284"/>
    </row>
    <row r="1855" spans="4:55">
      <c r="S1855" s="284"/>
      <c r="X1855" s="284"/>
      <c r="AC1855" s="284"/>
      <c r="AJ1855" s="284"/>
    </row>
    <row r="1856" spans="4:55">
      <c r="I1856" s="284"/>
      <c r="M1856" s="284"/>
      <c r="Q1856" s="284"/>
      <c r="S1856" s="284"/>
      <c r="U1856" s="284"/>
      <c r="Z1856" s="284"/>
      <c r="AA1856" s="284"/>
      <c r="AB1856" s="284"/>
      <c r="AD1856" s="284"/>
      <c r="AE1856" s="284"/>
      <c r="AM1856" s="284"/>
      <c r="AN1856" s="284"/>
      <c r="AQ1856" s="284"/>
    </row>
    <row r="1857" spans="2:46">
      <c r="P1857" s="284"/>
      <c r="W1857" s="284"/>
      <c r="Y1857" s="284"/>
      <c r="AJ1857" s="284"/>
    </row>
    <row r="1858" spans="2:46">
      <c r="O1858" s="284"/>
      <c r="Q1858" s="212"/>
      <c r="Z1858" s="284"/>
      <c r="AK1858" s="284"/>
    </row>
    <row r="1859" spans="2:46">
      <c r="O1859" s="284"/>
      <c r="Y1859" s="284"/>
      <c r="AI1859" s="284"/>
      <c r="AM1859" s="284"/>
      <c r="AQ1859" s="284"/>
    </row>
    <row r="1860" spans="2:46">
      <c r="H1860" s="284"/>
      <c r="M1860" s="284"/>
      <c r="Q1860" s="284"/>
      <c r="S1860" s="284"/>
      <c r="W1860" s="284"/>
      <c r="AC1860" s="284"/>
      <c r="AL1860" s="284"/>
      <c r="AT1860" s="284"/>
    </row>
    <row r="1861" spans="2:46">
      <c r="B1861" s="284"/>
      <c r="H1861" s="284"/>
      <c r="M1861" s="284"/>
      <c r="P1861" s="284"/>
      <c r="X1861" s="284"/>
      <c r="AC1861" s="284"/>
      <c r="AF1861" s="284"/>
      <c r="AJ1861" s="284"/>
      <c r="AM1861" s="284"/>
    </row>
    <row r="1862" spans="2:46">
      <c r="M1862" s="284"/>
      <c r="R1862" s="284"/>
      <c r="X1862" s="284"/>
      <c r="AB1862" s="284"/>
      <c r="AC1862" s="284"/>
      <c r="AF1862" s="284"/>
      <c r="AG1862" s="284"/>
      <c r="AK1862" s="284"/>
    </row>
    <row r="1863" spans="2:46">
      <c r="L1863" s="284"/>
      <c r="M1863" s="284"/>
      <c r="AG1863" s="284"/>
    </row>
    <row r="1864" spans="2:46">
      <c r="N1864" s="284"/>
      <c r="AA1864" s="284"/>
      <c r="AC1864" s="284"/>
      <c r="AG1864" s="284"/>
      <c r="AI1864" s="284"/>
      <c r="AK1864" s="284"/>
      <c r="AL1864" s="284"/>
      <c r="AM1864" s="284"/>
    </row>
    <row r="1865" spans="2:46">
      <c r="D1865" s="284"/>
      <c r="V1865" s="284"/>
      <c r="X1865" s="284"/>
      <c r="Y1865" s="284"/>
      <c r="AG1865" s="284"/>
      <c r="AL1865" s="284"/>
    </row>
    <row r="1866" spans="2:46">
      <c r="M1866" s="284"/>
      <c r="O1866" s="284"/>
      <c r="Q1866" s="284"/>
      <c r="U1866" s="284"/>
      <c r="X1866" s="284"/>
      <c r="AI1866" s="284"/>
      <c r="AM1866" s="284"/>
    </row>
    <row r="1867" spans="2:46">
      <c r="J1867" s="284"/>
      <c r="L1867" s="284"/>
      <c r="Q1867" s="284"/>
      <c r="T1867" s="284"/>
      <c r="U1867" s="284"/>
      <c r="X1867" s="284"/>
      <c r="AA1867" s="284"/>
      <c r="AJ1867" s="284"/>
      <c r="AO1867" s="284"/>
      <c r="AT1867" s="284"/>
    </row>
    <row r="1868" spans="2:46">
      <c r="L1868" s="284"/>
      <c r="S1868" s="284"/>
      <c r="Z1868" s="284"/>
      <c r="AK1868" s="284"/>
      <c r="AT1868" s="284"/>
    </row>
    <row r="1869" spans="2:46">
      <c r="L1869" s="284"/>
      <c r="R1869" s="284"/>
      <c r="AC1869" s="284"/>
      <c r="AD1869" s="284"/>
    </row>
    <row r="1870" spans="2:46">
      <c r="N1870" s="284"/>
      <c r="P1870" s="284"/>
      <c r="W1870" s="284"/>
      <c r="AG1870" s="284"/>
      <c r="AO1870" s="284"/>
    </row>
    <row r="1871" spans="2:46">
      <c r="W1871" s="284"/>
      <c r="AG1871" s="284"/>
      <c r="AM1871" s="284"/>
    </row>
    <row r="1872" spans="2:46">
      <c r="H1872" s="284"/>
      <c r="L1872" s="284"/>
      <c r="M1872" s="284"/>
      <c r="Q1872" s="284"/>
      <c r="S1872" s="284"/>
      <c r="X1872" s="284"/>
      <c r="AB1872" s="284"/>
      <c r="AD1872" s="284"/>
      <c r="AI1872" s="284"/>
    </row>
    <row r="1873" spans="3:55">
      <c r="M1873" s="284"/>
      <c r="N1873" s="284"/>
      <c r="Q1873" s="284"/>
      <c r="S1873" s="284"/>
      <c r="W1873" s="284"/>
      <c r="Y1873" s="284"/>
      <c r="Z1873" s="284"/>
      <c r="AA1873" s="284"/>
    </row>
    <row r="1874" spans="3:55">
      <c r="X1874" s="284"/>
      <c r="AC1874" s="284"/>
      <c r="AK1874" s="284"/>
      <c r="AP1874" s="284"/>
      <c r="AQ1874" s="284"/>
      <c r="AR1874" s="284"/>
      <c r="AS1874" s="284"/>
      <c r="AT1874" s="284"/>
      <c r="AU1874" s="284"/>
      <c r="AV1874" s="284"/>
      <c r="AW1874" s="284"/>
      <c r="AX1874" s="284"/>
      <c r="AY1874" s="284"/>
      <c r="AZ1874" s="284"/>
      <c r="BA1874" s="284"/>
      <c r="BB1874" s="284"/>
      <c r="BC1874" s="284"/>
    </row>
    <row r="1875" spans="3:55">
      <c r="L1875" s="284"/>
      <c r="X1875" s="284"/>
      <c r="Y1875" s="284"/>
      <c r="AD1875" s="284"/>
      <c r="AI1875" s="284"/>
      <c r="AJ1875" s="284"/>
      <c r="AO1875" s="284"/>
    </row>
    <row r="1876" spans="3:55">
      <c r="S1876" s="284"/>
      <c r="AN1876" s="284"/>
      <c r="AO1876" s="284"/>
      <c r="AP1876" s="284"/>
      <c r="AQ1876" s="284"/>
      <c r="AR1876" s="284"/>
      <c r="AS1876" s="284"/>
      <c r="AT1876" s="284"/>
      <c r="AU1876" s="284"/>
      <c r="AV1876" s="284"/>
      <c r="AW1876" s="284"/>
      <c r="AX1876" s="284"/>
      <c r="AY1876" s="284"/>
      <c r="AZ1876" s="284"/>
      <c r="BA1876" s="284"/>
      <c r="BB1876" s="284"/>
      <c r="BC1876" s="284"/>
    </row>
    <row r="1877" spans="3:55">
      <c r="Q1877" s="284"/>
      <c r="AA1877" s="284"/>
      <c r="AD1877" s="284"/>
    </row>
    <row r="1878" spans="3:55">
      <c r="J1878" s="284"/>
      <c r="O1878" s="284"/>
      <c r="Q1878" s="284"/>
      <c r="V1878" s="284"/>
      <c r="AD1878" s="284"/>
      <c r="AI1878" s="284"/>
    </row>
    <row r="1879" spans="3:55">
      <c r="J1879" s="284"/>
      <c r="X1879" s="284"/>
      <c r="Z1879" s="284"/>
      <c r="AJ1879" s="284"/>
    </row>
    <row r="1880" spans="3:55">
      <c r="H1880" s="284"/>
      <c r="U1880" s="284"/>
      <c r="W1880" s="284"/>
      <c r="Y1880" s="284"/>
      <c r="AK1880" s="284"/>
    </row>
    <row r="1881" spans="3:55">
      <c r="D1881" s="284"/>
      <c r="K1881" s="284"/>
      <c r="L1881" s="284"/>
      <c r="O1881" s="284"/>
      <c r="U1881" s="284"/>
      <c r="Y1881" s="284"/>
      <c r="AG1881" s="284"/>
      <c r="AI1881" s="284"/>
    </row>
    <row r="1882" spans="3:55">
      <c r="H1882" s="284"/>
      <c r="L1882" s="284"/>
      <c r="O1882" s="284"/>
      <c r="Q1882" s="284"/>
      <c r="T1882" s="284"/>
      <c r="AE1882" s="284"/>
      <c r="AK1882" s="284"/>
      <c r="AM1882" s="284"/>
      <c r="AN1882" s="284"/>
      <c r="AO1882" s="284"/>
      <c r="AP1882" s="284"/>
      <c r="AQ1882" s="284"/>
      <c r="AR1882" s="284"/>
      <c r="AS1882" s="284"/>
      <c r="AT1882" s="284"/>
      <c r="AU1882" s="284"/>
      <c r="AV1882" s="284"/>
      <c r="AW1882" s="284"/>
      <c r="AX1882" s="284"/>
      <c r="AY1882" s="284"/>
      <c r="AZ1882" s="284"/>
      <c r="BA1882" s="284"/>
      <c r="BB1882" s="284"/>
      <c r="BC1882" s="284"/>
    </row>
    <row r="1883" spans="3:55">
      <c r="H1883" s="284"/>
      <c r="L1883" s="284"/>
      <c r="M1883" s="284"/>
      <c r="X1883" s="284"/>
      <c r="AK1883" s="284"/>
      <c r="AN1883" s="284"/>
    </row>
    <row r="1884" spans="3:55">
      <c r="S1884" s="284"/>
      <c r="AG1884" s="284"/>
      <c r="AI1884" s="284"/>
      <c r="AN1884" s="284"/>
      <c r="AO1884" s="284"/>
      <c r="AP1884" s="284"/>
      <c r="AQ1884" s="284"/>
      <c r="AR1884" s="284"/>
      <c r="AS1884" s="284"/>
      <c r="AT1884" s="284"/>
      <c r="AU1884" s="284"/>
      <c r="AV1884" s="284"/>
      <c r="AW1884" s="284"/>
      <c r="AX1884" s="284"/>
      <c r="AY1884" s="284"/>
      <c r="AZ1884" s="284"/>
      <c r="BA1884" s="284"/>
      <c r="BB1884" s="284"/>
      <c r="BC1884" s="284"/>
    </row>
    <row r="1885" spans="3:55">
      <c r="C1885" s="212"/>
      <c r="F1885" s="284"/>
      <c r="S1885" s="284"/>
      <c r="AC1885" s="284"/>
      <c r="AK1885" s="284"/>
    </row>
    <row r="1886" spans="3:55">
      <c r="S1886" s="284"/>
      <c r="U1886" s="284"/>
      <c r="X1886" s="284"/>
      <c r="AQ1886" s="284"/>
    </row>
    <row r="1887" spans="3:55">
      <c r="L1887" s="284"/>
      <c r="U1887" s="284"/>
      <c r="X1887" s="284"/>
      <c r="AA1887" s="284"/>
      <c r="AJ1887" s="284"/>
      <c r="AK1887" s="284"/>
    </row>
    <row r="1889" spans="3:55">
      <c r="S1889" s="284"/>
      <c r="AB1889" s="284"/>
      <c r="AC1889" s="284"/>
      <c r="AG1889" s="284"/>
      <c r="AJ1889" s="284"/>
    </row>
    <row r="1890" spans="3:55">
      <c r="L1890" s="212"/>
      <c r="S1890" s="284"/>
      <c r="U1890" s="284"/>
      <c r="Z1890" s="284"/>
      <c r="AI1890" s="284"/>
      <c r="AL1890" s="284"/>
      <c r="AO1890" s="284"/>
    </row>
    <row r="1891" spans="3:55">
      <c r="K1891" s="284"/>
      <c r="R1891" s="284"/>
      <c r="S1891" s="284"/>
      <c r="X1891" s="284"/>
      <c r="Y1891" s="284"/>
      <c r="AG1891" s="284"/>
      <c r="AJ1891" s="284"/>
    </row>
    <row r="1892" spans="3:55">
      <c r="U1892" s="284"/>
      <c r="V1892" s="284"/>
      <c r="X1892" s="212"/>
      <c r="AB1892" s="284"/>
      <c r="AC1892" s="284"/>
      <c r="AD1892" s="284"/>
      <c r="AK1892" s="284"/>
    </row>
    <row r="1893" spans="3:55">
      <c r="D1893" s="284"/>
      <c r="S1893" s="284"/>
      <c r="U1893" s="284"/>
      <c r="AJ1893" s="284"/>
      <c r="AT1893" s="284"/>
    </row>
    <row r="1894" spans="3:55">
      <c r="K1894" s="284"/>
      <c r="U1894" s="284"/>
      <c r="X1894" s="284"/>
      <c r="AB1894" s="284"/>
      <c r="AD1894" s="284"/>
      <c r="AG1894" s="284"/>
      <c r="AI1894" s="284"/>
      <c r="AJ1894" s="284"/>
      <c r="AL1894" s="284"/>
      <c r="AQ1894" s="284"/>
    </row>
    <row r="1895" spans="3:55">
      <c r="H1895" s="284"/>
      <c r="M1895" s="284"/>
      <c r="P1895" s="284"/>
      <c r="V1895" s="284"/>
      <c r="AC1895" s="284"/>
      <c r="AD1895" s="284"/>
      <c r="AE1895" s="284"/>
      <c r="AH1895" s="284"/>
      <c r="AI1895" s="212"/>
      <c r="AJ1895" s="284"/>
      <c r="AK1895" s="284"/>
    </row>
    <row r="1896" spans="3:55">
      <c r="F1896" s="284"/>
      <c r="J1896" s="284"/>
      <c r="K1896" s="284"/>
      <c r="N1896" s="284"/>
      <c r="O1896" s="284"/>
      <c r="Q1896" s="284"/>
      <c r="U1896" s="284"/>
      <c r="Y1896" s="284"/>
      <c r="AF1896" s="284"/>
      <c r="AJ1896" s="284"/>
      <c r="AK1896" s="284"/>
      <c r="AT1896" s="284"/>
    </row>
    <row r="1897" spans="3:55">
      <c r="H1897" s="284"/>
      <c r="L1897" s="284"/>
      <c r="AA1897" s="284"/>
      <c r="AD1897" s="284"/>
      <c r="AK1897" s="284"/>
      <c r="AO1897" s="284"/>
      <c r="AP1897" s="284"/>
      <c r="AQ1897" s="284"/>
      <c r="AR1897" s="284"/>
      <c r="AS1897" s="284"/>
      <c r="AT1897" s="284"/>
      <c r="AU1897" s="284"/>
      <c r="AV1897" s="284"/>
      <c r="AW1897" s="284"/>
      <c r="AX1897" s="284"/>
      <c r="AY1897" s="284"/>
      <c r="AZ1897" s="284"/>
      <c r="BA1897" s="284"/>
      <c r="BB1897" s="284"/>
      <c r="BC1897" s="284"/>
    </row>
    <row r="1898" spans="3:55">
      <c r="J1898" s="212"/>
      <c r="N1898" s="284"/>
      <c r="Q1898" s="284"/>
      <c r="S1898" s="284"/>
      <c r="Y1898" s="284"/>
      <c r="Z1898" s="284"/>
      <c r="AA1898" s="284"/>
      <c r="AB1898" s="284"/>
    </row>
    <row r="1899" spans="3:55">
      <c r="P1899" s="284"/>
      <c r="Q1899" s="284"/>
      <c r="AG1899" s="284"/>
    </row>
    <row r="1900" spans="3:55">
      <c r="C1900" s="282"/>
      <c r="X1900" s="284"/>
      <c r="AD1900" s="284"/>
      <c r="AK1900" s="284"/>
    </row>
    <row r="1901" spans="3:55">
      <c r="H1901" s="284"/>
      <c r="U1901" s="284"/>
      <c r="AA1901" s="284"/>
      <c r="AE1901" s="284"/>
      <c r="AG1901" s="212"/>
      <c r="AJ1901" s="284"/>
    </row>
    <row r="1902" spans="3:55">
      <c r="F1902" s="284"/>
      <c r="L1902" s="284"/>
      <c r="N1902" s="284"/>
      <c r="W1902" s="284"/>
      <c r="X1902" s="284"/>
      <c r="Y1902" s="284"/>
      <c r="AH1902" s="284"/>
      <c r="AJ1902" s="284"/>
      <c r="AK1902" s="284"/>
      <c r="AO1902" s="284"/>
    </row>
    <row r="1903" spans="3:55">
      <c r="O1903" s="284"/>
      <c r="X1903" s="284"/>
      <c r="AG1903" s="284"/>
      <c r="AI1903" s="284"/>
      <c r="AR1903" s="212"/>
      <c r="AS1903" s="212"/>
    </row>
    <row r="1904" spans="3:55">
      <c r="S1904" s="284"/>
      <c r="U1904" s="284"/>
      <c r="W1904" s="284"/>
      <c r="X1904" s="284"/>
      <c r="AH1904" s="284"/>
      <c r="AJ1904" s="284"/>
      <c r="AK1904" s="284"/>
      <c r="AL1904" s="284"/>
      <c r="AP1904" s="284"/>
      <c r="AQ1904" s="284"/>
      <c r="AR1904" s="284"/>
      <c r="AS1904" s="284"/>
      <c r="AT1904" s="284"/>
      <c r="AU1904" s="284"/>
      <c r="AV1904" s="284"/>
      <c r="AW1904" s="284"/>
      <c r="AX1904" s="284"/>
      <c r="AY1904" s="284"/>
      <c r="AZ1904" s="284"/>
      <c r="BA1904" s="284"/>
      <c r="BB1904" s="284"/>
      <c r="BC1904" s="284"/>
    </row>
    <row r="1905" spans="3:55">
      <c r="J1905" s="284"/>
      <c r="M1905" s="284"/>
      <c r="X1905" s="284"/>
      <c r="Y1905" s="284"/>
      <c r="AA1905" s="284"/>
      <c r="AM1905" s="284"/>
      <c r="AN1905" s="284"/>
    </row>
    <row r="1906" spans="3:55">
      <c r="O1906" s="284"/>
      <c r="Q1906" s="284"/>
      <c r="U1906" s="284"/>
      <c r="AH1906" s="284"/>
      <c r="AK1906" s="284"/>
      <c r="AL1906" s="284"/>
      <c r="AN1906" s="284"/>
    </row>
    <row r="1907" spans="3:55">
      <c r="O1907" s="284"/>
      <c r="AA1907" s="284"/>
      <c r="AD1907" s="212"/>
      <c r="AI1907" s="284"/>
    </row>
    <row r="1908" spans="3:55">
      <c r="J1908" s="284"/>
      <c r="Q1908" s="284"/>
      <c r="AA1908" s="284"/>
      <c r="AI1908" s="284"/>
      <c r="AK1908" s="284"/>
    </row>
    <row r="1909" spans="3:55">
      <c r="M1909" s="284"/>
      <c r="Q1909" s="284"/>
      <c r="V1909" s="284"/>
      <c r="Z1909" s="284"/>
      <c r="AG1909" s="284"/>
      <c r="AJ1909" s="284"/>
      <c r="AN1909" s="284"/>
      <c r="AO1909" s="284"/>
    </row>
    <row r="1910" spans="3:55">
      <c r="M1910" s="284"/>
      <c r="O1910" s="284"/>
      <c r="Y1910" s="284"/>
      <c r="AK1910" s="284"/>
      <c r="AT1910" s="284"/>
    </row>
    <row r="1911" spans="3:55">
      <c r="E1911" s="284"/>
      <c r="S1911" s="284"/>
      <c r="AG1911" s="284"/>
      <c r="AK1911" s="284"/>
      <c r="AN1911" s="284"/>
      <c r="AO1911" s="284"/>
      <c r="AP1911" s="284"/>
      <c r="AQ1911" s="284"/>
      <c r="AR1911" s="284"/>
      <c r="AS1911" s="284"/>
      <c r="AT1911" s="284"/>
      <c r="AU1911" s="284"/>
      <c r="AV1911" s="284"/>
      <c r="AW1911" s="284"/>
      <c r="AX1911" s="284"/>
      <c r="AY1911" s="284"/>
      <c r="AZ1911" s="284"/>
      <c r="BA1911" s="284"/>
      <c r="BB1911" s="284"/>
      <c r="BC1911" s="284"/>
    </row>
    <row r="1912" spans="3:55">
      <c r="F1912" s="284"/>
      <c r="H1912" s="284"/>
      <c r="M1912" s="284"/>
      <c r="Q1912" s="284"/>
      <c r="R1912" s="284"/>
      <c r="AK1912" s="284"/>
      <c r="AN1912" s="284"/>
    </row>
    <row r="1913" spans="3:55">
      <c r="D1913" s="284"/>
      <c r="U1913" s="284"/>
      <c r="AD1913" s="284"/>
      <c r="AE1913" s="284"/>
      <c r="AG1913" s="284"/>
      <c r="AO1913" s="284"/>
    </row>
    <row r="1914" spans="3:55">
      <c r="J1914" s="284"/>
      <c r="Q1914" s="284"/>
    </row>
    <row r="1915" spans="3:55">
      <c r="J1915" s="284"/>
      <c r="S1915" s="284"/>
      <c r="AE1915" s="284"/>
      <c r="AG1915" s="284"/>
      <c r="AN1915" s="284"/>
    </row>
    <row r="1916" spans="3:55">
      <c r="L1916" s="284"/>
      <c r="S1916" s="284"/>
      <c r="Y1916" s="284"/>
      <c r="AA1916" s="284"/>
      <c r="AC1916" s="284"/>
      <c r="AI1916" s="284"/>
      <c r="AJ1916" s="284"/>
      <c r="AM1916" s="284"/>
    </row>
    <row r="1917" spans="3:55">
      <c r="H1917" s="284"/>
      <c r="U1917" s="284"/>
      <c r="Y1917" s="284"/>
      <c r="AH1917" s="284"/>
      <c r="AK1917" s="284"/>
    </row>
    <row r="1918" spans="3:55">
      <c r="C1918" s="284"/>
      <c r="U1918" s="284"/>
      <c r="AC1918" s="284"/>
      <c r="AL1918" s="284"/>
      <c r="AN1918" s="284"/>
    </row>
    <row r="1919" spans="3:55">
      <c r="P1919" s="284"/>
      <c r="W1919" s="284"/>
      <c r="Z1919" s="284"/>
      <c r="AG1919" s="284"/>
    </row>
    <row r="1920" spans="3:55">
      <c r="H1920" s="284"/>
      <c r="O1920" s="284"/>
      <c r="U1920" s="284"/>
      <c r="V1920" s="284"/>
      <c r="X1920" s="284"/>
      <c r="AA1920" s="284"/>
      <c r="AF1920" s="284"/>
      <c r="AG1920" s="284"/>
      <c r="AO1920" s="284"/>
    </row>
    <row r="1921" spans="3:55">
      <c r="K1921" s="284"/>
      <c r="O1921" s="284"/>
      <c r="W1921" s="284"/>
      <c r="Y1921" s="284"/>
      <c r="AG1921" s="284"/>
      <c r="AJ1921" s="284"/>
    </row>
    <row r="1922" spans="3:55">
      <c r="T1922" s="284"/>
      <c r="X1922" s="284"/>
      <c r="AB1922" s="284"/>
      <c r="AD1922" s="284"/>
      <c r="AI1922" s="284"/>
      <c r="AP1922" s="284"/>
      <c r="AQ1922" s="284"/>
      <c r="AR1922" s="284"/>
      <c r="AS1922" s="284"/>
      <c r="AT1922" s="284"/>
      <c r="AU1922" s="284"/>
      <c r="AV1922" s="284"/>
      <c r="AW1922" s="284"/>
      <c r="AX1922" s="284"/>
      <c r="AY1922" s="284"/>
      <c r="AZ1922" s="284"/>
      <c r="BA1922" s="284"/>
      <c r="BB1922" s="284"/>
      <c r="BC1922" s="284"/>
    </row>
    <row r="1923" spans="3:55">
      <c r="L1923" s="284"/>
      <c r="O1923" s="284"/>
      <c r="Y1923" s="284"/>
      <c r="AE1923" s="284"/>
      <c r="AJ1923" s="284"/>
      <c r="AP1923" s="284"/>
      <c r="AQ1923" s="284"/>
      <c r="AR1923" s="284"/>
      <c r="AS1923" s="284"/>
      <c r="AT1923" s="284"/>
      <c r="AU1923" s="284"/>
      <c r="AV1923" s="284"/>
      <c r="AW1923" s="284"/>
      <c r="AX1923" s="284"/>
      <c r="AY1923" s="284"/>
      <c r="AZ1923" s="284"/>
      <c r="BA1923" s="284"/>
      <c r="BB1923" s="284"/>
      <c r="BC1923" s="284"/>
    </row>
    <row r="1924" spans="3:55">
      <c r="H1924" s="284"/>
      <c r="K1924" s="284"/>
      <c r="M1924" s="284"/>
      <c r="Q1924" s="284"/>
      <c r="R1924" s="284"/>
      <c r="S1924" s="284"/>
      <c r="V1924" s="284"/>
      <c r="W1924" s="284"/>
      <c r="AI1924" s="284"/>
      <c r="AJ1924" s="284"/>
      <c r="AN1924" s="284"/>
      <c r="AP1924" s="284"/>
      <c r="AQ1924" s="284"/>
      <c r="AR1924" s="284"/>
      <c r="AS1924" s="284"/>
      <c r="AT1924" s="284"/>
      <c r="AU1924" s="284"/>
      <c r="AV1924" s="284"/>
      <c r="AW1924" s="284"/>
      <c r="AX1924" s="284"/>
      <c r="AY1924" s="284"/>
      <c r="AZ1924" s="284"/>
      <c r="BA1924" s="284"/>
      <c r="BB1924" s="284"/>
      <c r="BC1924" s="284"/>
    </row>
    <row r="1925" spans="3:55">
      <c r="E1925" s="212"/>
      <c r="J1925" s="284"/>
      <c r="L1925" s="284"/>
      <c r="N1925" s="284"/>
      <c r="R1925" s="284"/>
      <c r="AA1925" s="284"/>
      <c r="AG1925" s="284"/>
    </row>
    <row r="1926" spans="3:55">
      <c r="H1926" s="284"/>
      <c r="M1926" s="284"/>
      <c r="N1926" s="284"/>
      <c r="O1926" s="284"/>
      <c r="U1926" s="284"/>
      <c r="AA1926" s="284"/>
      <c r="AL1926" s="284"/>
      <c r="AN1926" s="284"/>
    </row>
    <row r="1927" spans="3:55">
      <c r="J1927" s="284"/>
      <c r="P1927" s="284"/>
      <c r="S1927" s="284"/>
      <c r="X1927" s="284"/>
      <c r="AG1927" s="284"/>
      <c r="AI1927" s="284"/>
      <c r="AK1927" s="284"/>
    </row>
    <row r="1928" spans="3:55">
      <c r="O1928" s="284"/>
      <c r="R1928" s="284"/>
      <c r="X1928" s="284"/>
      <c r="AD1928" s="284"/>
      <c r="AG1928" s="284"/>
      <c r="AJ1928" s="284"/>
      <c r="AP1928" s="284"/>
    </row>
    <row r="1929" spans="3:55">
      <c r="H1929" s="284"/>
      <c r="L1929" s="284"/>
      <c r="O1929" s="284"/>
      <c r="R1929" s="284"/>
      <c r="S1929" s="284"/>
      <c r="AT1929" s="284"/>
    </row>
    <row r="1930" spans="3:55">
      <c r="F1930" s="284"/>
      <c r="X1930" s="284"/>
      <c r="Y1930" s="284"/>
      <c r="AG1930" s="284"/>
      <c r="AJ1930" s="284"/>
    </row>
    <row r="1931" spans="3:55">
      <c r="F1931" s="284"/>
      <c r="L1931" s="284"/>
      <c r="S1931" s="284"/>
      <c r="AJ1931" s="284"/>
      <c r="AK1931" s="284"/>
      <c r="AM1931" s="284"/>
    </row>
    <row r="1932" spans="3:55">
      <c r="C1932" s="284"/>
      <c r="H1932" s="284"/>
      <c r="M1932" s="284"/>
      <c r="O1932" s="284"/>
      <c r="AI1932" s="284"/>
    </row>
    <row r="1933" spans="3:55">
      <c r="L1933" s="284"/>
      <c r="M1933" s="284"/>
      <c r="Q1933" s="284"/>
      <c r="V1933" s="284"/>
      <c r="W1933" s="284"/>
      <c r="AA1933" s="284"/>
      <c r="AE1933" s="284"/>
    </row>
    <row r="1934" spans="3:55">
      <c r="F1934" s="284"/>
      <c r="Q1934" s="284"/>
      <c r="S1934" s="284"/>
      <c r="U1934" s="284"/>
      <c r="V1934" s="284"/>
      <c r="AA1934" s="284"/>
    </row>
    <row r="1935" spans="3:55">
      <c r="G1935" s="284"/>
      <c r="S1935" s="284"/>
      <c r="V1935" s="284"/>
      <c r="X1935" s="284"/>
      <c r="AD1935" s="284"/>
      <c r="AF1935" s="284"/>
      <c r="AG1935" s="284"/>
      <c r="AM1935" s="284"/>
      <c r="AN1935" s="284"/>
      <c r="AO1935" s="284"/>
      <c r="AP1935" s="284"/>
      <c r="AQ1935" s="284"/>
      <c r="AR1935" s="284"/>
      <c r="AS1935" s="284"/>
      <c r="AT1935" s="284"/>
      <c r="AU1935" s="284"/>
      <c r="AV1935" s="284"/>
      <c r="AW1935" s="284"/>
      <c r="AX1935" s="284"/>
      <c r="AY1935" s="284"/>
      <c r="AZ1935" s="284"/>
      <c r="BA1935" s="284"/>
      <c r="BB1935" s="284"/>
      <c r="BC1935" s="284"/>
    </row>
    <row r="1936" spans="3:55">
      <c r="L1936" s="284"/>
      <c r="X1936" s="284"/>
      <c r="AM1936" s="284"/>
    </row>
    <row r="1937" spans="4:55">
      <c r="Q1937" s="284"/>
      <c r="W1937" s="284"/>
      <c r="AG1937" s="284"/>
      <c r="AL1937" s="284"/>
    </row>
    <row r="1938" spans="4:55">
      <c r="Q1938" s="284"/>
      <c r="Y1938" s="284"/>
      <c r="AE1938" s="284"/>
      <c r="AK1938" s="284"/>
      <c r="AM1938" s="284"/>
    </row>
    <row r="1939" spans="4:55">
      <c r="O1939" s="284"/>
      <c r="Q1939" s="284"/>
      <c r="R1939" s="284"/>
      <c r="AA1939" s="284"/>
      <c r="AF1939" s="284"/>
      <c r="AG1939" s="284"/>
      <c r="AK1939" s="284"/>
      <c r="AL1939" s="284"/>
    </row>
    <row r="1940" spans="4:55">
      <c r="Y1940" s="284"/>
      <c r="AC1940" s="284"/>
      <c r="AD1940" s="284"/>
      <c r="AF1940" s="212"/>
    </row>
    <row r="1941" spans="4:55">
      <c r="J1941" s="284"/>
      <c r="M1941" s="212"/>
      <c r="U1941" s="284"/>
      <c r="AB1941" s="284"/>
      <c r="AM1941" s="284"/>
      <c r="AP1941" s="284"/>
      <c r="AQ1941" s="284"/>
      <c r="AR1941" s="284"/>
      <c r="AS1941" s="284"/>
      <c r="AT1941" s="284"/>
      <c r="AU1941" s="284"/>
      <c r="AV1941" s="284"/>
      <c r="AW1941" s="284"/>
      <c r="AX1941" s="284"/>
      <c r="AY1941" s="284"/>
      <c r="AZ1941" s="284"/>
      <c r="BA1941" s="284"/>
      <c r="BB1941" s="284"/>
      <c r="BC1941" s="284"/>
    </row>
    <row r="1942" spans="4:55">
      <c r="R1942" s="284"/>
      <c r="X1942" s="284"/>
    </row>
    <row r="1943" spans="4:55">
      <c r="E1943" s="284"/>
      <c r="J1943" s="284"/>
      <c r="L1943" s="284"/>
      <c r="Q1943" s="284"/>
      <c r="R1943" s="284"/>
      <c r="V1943" s="284"/>
      <c r="Y1943" s="284"/>
      <c r="Z1943" s="284"/>
      <c r="AJ1943" s="284"/>
      <c r="AM1943" s="284"/>
      <c r="AN1943" s="284"/>
      <c r="AO1943" s="284"/>
      <c r="AP1943" s="284"/>
      <c r="AQ1943" s="284"/>
      <c r="AR1943" s="284"/>
      <c r="AS1943" s="284"/>
      <c r="AT1943" s="284"/>
      <c r="AU1943" s="284"/>
      <c r="AV1943" s="284"/>
      <c r="AW1943" s="284"/>
      <c r="AX1943" s="284"/>
      <c r="AY1943" s="284"/>
      <c r="AZ1943" s="284"/>
      <c r="BA1943" s="284"/>
      <c r="BB1943" s="284"/>
      <c r="BC1943" s="284"/>
    </row>
    <row r="1944" spans="4:55">
      <c r="G1944" s="284"/>
      <c r="Q1944" s="284"/>
      <c r="S1944" s="284"/>
      <c r="AB1944" s="212"/>
      <c r="AD1944" s="282"/>
      <c r="AI1944" s="284"/>
      <c r="AK1944" s="284"/>
    </row>
    <row r="1945" spans="4:55">
      <c r="E1945" s="284"/>
      <c r="R1945" s="284"/>
      <c r="AC1945" s="284"/>
      <c r="AF1945" s="212"/>
      <c r="AL1945" s="284"/>
      <c r="AM1945" s="284"/>
    </row>
    <row r="1946" spans="4:55">
      <c r="K1946" s="284"/>
      <c r="Q1946" s="284"/>
      <c r="X1946" s="284"/>
      <c r="AA1946" s="284"/>
      <c r="AE1946" s="284"/>
      <c r="AM1946" s="284"/>
      <c r="AP1946" s="284"/>
      <c r="AQ1946" s="284"/>
      <c r="AR1946" s="284"/>
      <c r="AS1946" s="284"/>
      <c r="AT1946" s="284"/>
      <c r="AU1946" s="284"/>
      <c r="AV1946" s="284"/>
      <c r="AW1946" s="284"/>
      <c r="AX1946" s="284"/>
      <c r="AY1946" s="284"/>
      <c r="AZ1946" s="284"/>
      <c r="BA1946" s="284"/>
      <c r="BB1946" s="284"/>
      <c r="BC1946" s="284"/>
    </row>
    <row r="1947" spans="4:55">
      <c r="F1947" s="284"/>
      <c r="L1947" s="284"/>
      <c r="O1947" s="284"/>
      <c r="S1947" s="284"/>
      <c r="T1947" s="284"/>
      <c r="X1947" s="284"/>
      <c r="Y1947" s="284"/>
      <c r="AB1947" s="212"/>
      <c r="AH1947" s="284"/>
      <c r="AK1947" s="284"/>
    </row>
    <row r="1948" spans="4:55">
      <c r="H1948" s="284"/>
      <c r="O1948" s="284"/>
      <c r="Q1948" s="284"/>
      <c r="U1948" s="284"/>
      <c r="X1948" s="284"/>
    </row>
    <row r="1949" spans="4:55">
      <c r="H1949" s="284"/>
      <c r="V1949" s="284"/>
      <c r="Y1949" s="284"/>
      <c r="AA1949" s="284"/>
      <c r="AF1949" s="284"/>
      <c r="AO1949" s="284"/>
      <c r="AP1949" s="284"/>
      <c r="AQ1949" s="284"/>
      <c r="AR1949" s="284"/>
      <c r="AS1949" s="284"/>
      <c r="AT1949" s="284"/>
      <c r="AU1949" s="284"/>
      <c r="AV1949" s="284"/>
      <c r="AW1949" s="284"/>
      <c r="AX1949" s="284"/>
      <c r="AY1949" s="284"/>
      <c r="AZ1949" s="284"/>
      <c r="BA1949" s="284"/>
      <c r="BB1949" s="284"/>
      <c r="BC1949" s="284"/>
    </row>
    <row r="1950" spans="4:55">
      <c r="O1950" s="284"/>
      <c r="Q1950" s="284"/>
      <c r="U1950" s="284"/>
      <c r="W1950" s="284"/>
      <c r="AK1950" s="284"/>
    </row>
    <row r="1951" spans="4:55">
      <c r="D1951" s="284"/>
      <c r="H1951" s="284"/>
      <c r="O1951" s="284"/>
      <c r="R1951" s="284"/>
      <c r="U1951" s="284"/>
      <c r="Y1951" s="284"/>
      <c r="AD1951" s="284"/>
      <c r="AM1951" s="284"/>
    </row>
    <row r="1952" spans="4:55">
      <c r="M1952" s="284"/>
      <c r="Q1952" s="284"/>
      <c r="R1952" s="284"/>
      <c r="Y1952" s="284"/>
      <c r="AA1952" s="284"/>
    </row>
    <row r="1953" spans="4:55">
      <c r="X1953" s="284"/>
      <c r="Y1953" s="284"/>
      <c r="AF1953" s="284"/>
    </row>
    <row r="1954" spans="4:55">
      <c r="E1954" s="212"/>
      <c r="P1954" s="284"/>
      <c r="Q1954" s="284"/>
      <c r="AA1954" s="284"/>
      <c r="AL1954" s="284"/>
      <c r="AM1954" s="284"/>
    </row>
    <row r="1955" spans="4:55">
      <c r="K1955" s="284"/>
      <c r="Q1955" s="284"/>
      <c r="U1955" s="284"/>
      <c r="X1955" s="284"/>
      <c r="Y1955" s="284"/>
      <c r="AK1955" s="284"/>
      <c r="AM1955" s="282"/>
      <c r="AN1955" s="282"/>
      <c r="AO1955" s="282"/>
      <c r="AR1955" s="284"/>
      <c r="AS1955" s="284"/>
    </row>
    <row r="1956" spans="4:55">
      <c r="W1956" s="284"/>
      <c r="AF1956" s="284"/>
      <c r="AK1956" s="284"/>
      <c r="AM1956" s="284"/>
      <c r="AP1956" s="284"/>
      <c r="AQ1956" s="284"/>
      <c r="AR1956" s="284"/>
      <c r="AS1956" s="284"/>
      <c r="AT1956" s="284"/>
      <c r="AU1956" s="284"/>
      <c r="AV1956" s="284"/>
      <c r="AW1956" s="284"/>
      <c r="AX1956" s="284"/>
      <c r="AY1956" s="284"/>
      <c r="AZ1956" s="284"/>
      <c r="BA1956" s="284"/>
      <c r="BB1956" s="284"/>
      <c r="BC1956" s="284"/>
    </row>
    <row r="1957" spans="4:55">
      <c r="G1957" s="284"/>
      <c r="X1957" s="212"/>
      <c r="AD1957" s="284"/>
      <c r="AG1957" s="284"/>
      <c r="AK1957" s="212"/>
      <c r="AO1957" s="284"/>
    </row>
    <row r="1958" spans="4:55">
      <c r="S1958" s="284"/>
      <c r="W1958" s="284"/>
      <c r="AG1958" s="284"/>
    </row>
    <row r="1959" spans="4:55">
      <c r="M1959" s="284"/>
      <c r="V1959" s="284"/>
    </row>
    <row r="1960" spans="4:55">
      <c r="F1960" s="284"/>
      <c r="J1960" s="284"/>
    </row>
    <row r="1961" spans="4:55">
      <c r="I1961" s="284"/>
      <c r="U1961" s="284"/>
      <c r="Z1961" s="284"/>
    </row>
    <row r="1962" spans="4:55">
      <c r="H1962" s="284"/>
      <c r="AD1962" s="284"/>
      <c r="AJ1962" s="284"/>
      <c r="AP1962" s="284"/>
    </row>
    <row r="1963" spans="4:55">
      <c r="J1963" s="284"/>
      <c r="AA1963" s="212"/>
      <c r="AP1963" s="284"/>
      <c r="AQ1963" s="284"/>
      <c r="AR1963" s="284"/>
      <c r="AS1963" s="284"/>
      <c r="AT1963" s="284"/>
      <c r="AU1963" s="284"/>
      <c r="AV1963" s="284"/>
      <c r="AW1963" s="284"/>
      <c r="AX1963" s="284"/>
      <c r="AY1963" s="284"/>
      <c r="AZ1963" s="284"/>
      <c r="BA1963" s="284"/>
      <c r="BB1963" s="284"/>
      <c r="BC1963" s="284"/>
    </row>
    <row r="1964" spans="4:55">
      <c r="D1964" s="284"/>
      <c r="N1964" s="284"/>
      <c r="S1964" s="284"/>
      <c r="X1964" s="284"/>
      <c r="AA1964" s="284"/>
      <c r="AM1964" s="284"/>
    </row>
    <row r="1965" spans="4:55">
      <c r="S1965" s="284"/>
      <c r="AA1965" s="284"/>
      <c r="AG1965" s="284"/>
      <c r="AP1965" s="284"/>
      <c r="AQ1965" s="284"/>
      <c r="AR1965" s="284"/>
      <c r="AS1965" s="284"/>
      <c r="AT1965" s="284"/>
      <c r="AU1965" s="284"/>
      <c r="AV1965" s="284"/>
      <c r="AW1965" s="284"/>
      <c r="AX1965" s="284"/>
      <c r="AY1965" s="284"/>
      <c r="AZ1965" s="284"/>
      <c r="BA1965" s="284"/>
      <c r="BB1965" s="284"/>
      <c r="BC1965" s="284"/>
    </row>
    <row r="1966" spans="4:55">
      <c r="AD1966" s="284"/>
      <c r="AK1966" s="284"/>
    </row>
    <row r="1967" spans="4:55">
      <c r="M1967" s="284"/>
      <c r="Z1967" s="284"/>
      <c r="AE1967" s="284"/>
    </row>
    <row r="1968" spans="4:55">
      <c r="G1968" s="284"/>
      <c r="H1968" s="284"/>
      <c r="U1968" s="284"/>
      <c r="AI1968" s="284"/>
    </row>
    <row r="1969" spans="5:55">
      <c r="O1969" s="284"/>
      <c r="Q1969" s="284"/>
      <c r="Y1969" s="284"/>
      <c r="AJ1969" s="284"/>
    </row>
    <row r="1970" spans="5:55">
      <c r="N1970" s="284"/>
      <c r="R1970" s="284"/>
      <c r="U1970" s="284"/>
      <c r="AA1970" s="284"/>
      <c r="AJ1970" s="284"/>
    </row>
    <row r="1971" spans="5:55">
      <c r="R1971" s="284"/>
      <c r="AD1971" s="284"/>
      <c r="AH1971" s="284"/>
      <c r="AK1971" s="284"/>
    </row>
    <row r="1972" spans="5:55">
      <c r="H1972" s="282"/>
      <c r="U1972" s="284"/>
    </row>
    <row r="1973" spans="5:55">
      <c r="S1973" s="284"/>
      <c r="AC1973" s="284"/>
      <c r="AJ1973" s="284"/>
    </row>
    <row r="1974" spans="5:55">
      <c r="I1974" s="284"/>
      <c r="O1974" s="284"/>
      <c r="U1974" s="284"/>
    </row>
    <row r="1975" spans="5:55">
      <c r="M1975" s="284"/>
      <c r="O1975" s="284"/>
      <c r="S1975" s="284"/>
      <c r="X1975" s="284"/>
      <c r="Y1975" s="284"/>
      <c r="AK1975" s="284"/>
      <c r="AL1975" s="284"/>
    </row>
    <row r="1976" spans="5:55">
      <c r="M1976" s="284"/>
      <c r="AA1976" s="284"/>
      <c r="AK1976" s="284"/>
      <c r="AN1976" s="284"/>
    </row>
    <row r="1977" spans="5:55">
      <c r="S1977" s="284"/>
      <c r="U1977" s="284"/>
      <c r="X1977" s="284"/>
      <c r="AP1977" s="284"/>
      <c r="AQ1977" s="284"/>
      <c r="AR1977" s="284"/>
      <c r="AS1977" s="284"/>
      <c r="AT1977" s="284"/>
      <c r="AU1977" s="284"/>
      <c r="AV1977" s="284"/>
      <c r="AW1977" s="284"/>
      <c r="AX1977" s="284"/>
      <c r="AY1977" s="284"/>
      <c r="AZ1977" s="284"/>
      <c r="BA1977" s="284"/>
      <c r="BB1977" s="284"/>
      <c r="BC1977" s="284"/>
    </row>
    <row r="1978" spans="5:55">
      <c r="L1978" s="212"/>
      <c r="M1978" s="284"/>
      <c r="N1978" s="284"/>
      <c r="T1978" s="284"/>
      <c r="AA1978" s="284"/>
    </row>
    <row r="1979" spans="5:55">
      <c r="G1979" s="284"/>
      <c r="Q1979" s="284"/>
      <c r="Y1979" s="284"/>
      <c r="AH1979" s="284"/>
    </row>
    <row r="1980" spans="5:55">
      <c r="H1980" s="284"/>
      <c r="K1980" s="284"/>
    </row>
    <row r="1981" spans="5:55">
      <c r="N1981" s="284"/>
    </row>
    <row r="1982" spans="5:55">
      <c r="H1982" s="284"/>
      <c r="S1982" s="284"/>
      <c r="X1982" s="284"/>
      <c r="AD1982" s="284"/>
      <c r="AF1982" s="284"/>
      <c r="AK1982" s="284"/>
      <c r="AO1982" s="284"/>
    </row>
    <row r="1983" spans="5:55">
      <c r="E1983" s="284"/>
      <c r="O1983" s="284"/>
      <c r="Y1983" s="284"/>
      <c r="AK1983" s="284"/>
      <c r="AP1983" s="284"/>
      <c r="AQ1983" s="284"/>
      <c r="AR1983" s="284"/>
      <c r="AS1983" s="284"/>
      <c r="AT1983" s="284"/>
      <c r="AU1983" s="284"/>
      <c r="AV1983" s="284"/>
      <c r="AW1983" s="284"/>
      <c r="AX1983" s="284"/>
      <c r="AY1983" s="284"/>
      <c r="AZ1983" s="284"/>
      <c r="BA1983" s="284"/>
      <c r="BB1983" s="284"/>
      <c r="BC1983" s="284"/>
    </row>
    <row r="1984" spans="5:55">
      <c r="E1984" s="284"/>
      <c r="N1984" s="284"/>
      <c r="AA1984" s="284"/>
      <c r="AG1984" s="284"/>
      <c r="AO1984" s="284"/>
    </row>
    <row r="1985" spans="3:55">
      <c r="D1985" s="284"/>
      <c r="G1985" s="284"/>
      <c r="U1985" s="284"/>
      <c r="AE1985" s="284"/>
    </row>
    <row r="1986" spans="3:55">
      <c r="F1986" s="284"/>
      <c r="S1986" s="284"/>
      <c r="U1986" s="284"/>
      <c r="AG1986" s="284"/>
      <c r="AI1986" s="284"/>
      <c r="AJ1986" s="284"/>
      <c r="AO1986" s="284"/>
      <c r="AQ1986" s="284"/>
    </row>
    <row r="1987" spans="3:55">
      <c r="F1987" s="284"/>
      <c r="U1987" s="284"/>
      <c r="V1987" s="284"/>
      <c r="Y1987" s="284"/>
      <c r="AC1987" s="212"/>
      <c r="AF1987" s="284"/>
      <c r="AH1987" s="284"/>
    </row>
    <row r="1988" spans="3:55">
      <c r="M1988" s="284"/>
      <c r="AC1988" s="284"/>
      <c r="AD1988" s="284"/>
      <c r="AE1988" s="284"/>
      <c r="AM1988" s="284"/>
      <c r="AP1988" s="284"/>
      <c r="AQ1988" s="284"/>
      <c r="AR1988" s="284"/>
      <c r="AS1988" s="284"/>
      <c r="AT1988" s="284"/>
      <c r="AU1988" s="284"/>
      <c r="AV1988" s="284"/>
      <c r="AW1988" s="284"/>
      <c r="AX1988" s="284"/>
      <c r="AY1988" s="284"/>
      <c r="AZ1988" s="284"/>
      <c r="BA1988" s="284"/>
      <c r="BB1988" s="284"/>
      <c r="BC1988" s="284"/>
    </row>
    <row r="1989" spans="3:55">
      <c r="R1989" s="212"/>
      <c r="S1989" s="284"/>
    </row>
    <row r="1990" spans="3:55">
      <c r="I1990" s="284"/>
      <c r="M1990" s="284"/>
      <c r="Y1990" s="284"/>
      <c r="AF1990" s="284"/>
    </row>
    <row r="1991" spans="3:55">
      <c r="I1991" s="284"/>
      <c r="P1991" s="284"/>
      <c r="T1991" s="212"/>
      <c r="U1991" s="284"/>
      <c r="Y1991" s="284"/>
      <c r="AN1991" s="284"/>
      <c r="AO1991" s="284"/>
      <c r="AP1991" s="284"/>
      <c r="AQ1991" s="284"/>
      <c r="AR1991" s="284"/>
      <c r="AS1991" s="284"/>
      <c r="AT1991" s="284"/>
      <c r="AU1991" s="284"/>
      <c r="AV1991" s="284"/>
      <c r="AW1991" s="284"/>
      <c r="AX1991" s="284"/>
      <c r="AY1991" s="284"/>
      <c r="AZ1991" s="284"/>
      <c r="BA1991" s="284"/>
      <c r="BB1991" s="284"/>
      <c r="BC1991" s="284"/>
    </row>
    <row r="1992" spans="3:55">
      <c r="D1992" s="284"/>
      <c r="AP1992" s="284"/>
      <c r="AQ1992" s="284"/>
      <c r="AR1992" s="284"/>
      <c r="AS1992" s="284"/>
      <c r="AT1992" s="284"/>
      <c r="AU1992" s="284"/>
      <c r="AV1992" s="284"/>
      <c r="AW1992" s="284"/>
      <c r="AX1992" s="284"/>
      <c r="AY1992" s="284"/>
      <c r="AZ1992" s="284"/>
      <c r="BA1992" s="284"/>
      <c r="BB1992" s="284"/>
      <c r="BC1992" s="284"/>
    </row>
    <row r="1993" spans="3:55">
      <c r="C1993" s="284"/>
      <c r="H1993" s="284"/>
      <c r="S1993" s="284"/>
      <c r="X1993" s="284"/>
      <c r="AH1993" s="284"/>
      <c r="AK1993" s="284"/>
    </row>
    <row r="1994" spans="3:55">
      <c r="H1994" s="284"/>
      <c r="I1994" s="284"/>
      <c r="AI1994" s="284"/>
      <c r="AP1994" s="284"/>
      <c r="AQ1994" s="284"/>
      <c r="AR1994" s="284"/>
      <c r="AS1994" s="284"/>
      <c r="AT1994" s="284"/>
      <c r="AU1994" s="284"/>
      <c r="AV1994" s="284"/>
      <c r="AW1994" s="284"/>
      <c r="AX1994" s="284"/>
      <c r="AY1994" s="284"/>
      <c r="AZ1994" s="284"/>
      <c r="BA1994" s="284"/>
      <c r="BB1994" s="284"/>
      <c r="BC1994" s="284"/>
    </row>
    <row r="1995" spans="3:55">
      <c r="V1995" s="284"/>
      <c r="AD1995" s="284"/>
      <c r="AN1995" s="284"/>
      <c r="AO1995" s="284"/>
      <c r="AP1995" s="284"/>
      <c r="AQ1995" s="284"/>
      <c r="AR1995" s="284"/>
      <c r="AS1995" s="284"/>
      <c r="AT1995" s="284"/>
      <c r="AU1995" s="284"/>
      <c r="AV1995" s="284"/>
      <c r="AW1995" s="284"/>
      <c r="AX1995" s="284"/>
      <c r="AY1995" s="284"/>
      <c r="AZ1995" s="284"/>
      <c r="BA1995" s="284"/>
      <c r="BB1995" s="284"/>
      <c r="BC1995" s="284"/>
    </row>
    <row r="1996" spans="3:55">
      <c r="C1996" s="284"/>
      <c r="O1996" s="284"/>
      <c r="S1996" s="284"/>
      <c r="AK1996" s="284"/>
    </row>
    <row r="1997" spans="3:55">
      <c r="F1997" s="284"/>
      <c r="R1997" s="284"/>
      <c r="Y1997" s="284"/>
      <c r="AH1997" s="284"/>
    </row>
    <row r="1998" spans="3:55">
      <c r="L1998" s="284"/>
      <c r="O1998" s="212"/>
      <c r="Y1998" s="284"/>
      <c r="AE1998" s="284"/>
      <c r="AP1998" s="284"/>
      <c r="AQ1998" s="284"/>
      <c r="AR1998" s="284"/>
      <c r="AS1998" s="284"/>
      <c r="AT1998" s="284"/>
      <c r="AU1998" s="284"/>
      <c r="AV1998" s="284"/>
      <c r="AW1998" s="284"/>
      <c r="AX1998" s="284"/>
      <c r="AY1998" s="284"/>
      <c r="AZ1998" s="284"/>
      <c r="BA1998" s="284"/>
      <c r="BB1998" s="284"/>
      <c r="BC1998" s="284"/>
    </row>
    <row r="1999" spans="3:55">
      <c r="G1999" s="284"/>
      <c r="M1999" s="284"/>
      <c r="AF1999" s="284"/>
      <c r="AG1999" s="284"/>
      <c r="AL1999" s="212"/>
      <c r="AO1999" s="284"/>
    </row>
    <row r="2000" spans="3:55">
      <c r="Y2000" s="284"/>
      <c r="AE2000" s="284"/>
      <c r="AP2000" s="284"/>
      <c r="AQ2000" s="284"/>
      <c r="AR2000" s="284"/>
      <c r="AS2000" s="284"/>
      <c r="AT2000" s="284"/>
      <c r="AU2000" s="284"/>
      <c r="AV2000" s="284"/>
      <c r="AW2000" s="284"/>
      <c r="AX2000" s="284"/>
      <c r="AY2000" s="284"/>
      <c r="AZ2000" s="284"/>
      <c r="BA2000" s="284"/>
      <c r="BB2000" s="284"/>
      <c r="BC2000" s="284"/>
    </row>
    <row r="2001" spans="5:55">
      <c r="G2001" s="284"/>
      <c r="N2001" s="284"/>
      <c r="Y2001" s="284"/>
      <c r="AA2001" s="212"/>
      <c r="AH2001" s="284"/>
    </row>
    <row r="2002" spans="5:55">
      <c r="AH2002" s="284"/>
      <c r="AM2002" s="284"/>
    </row>
    <row r="2003" spans="5:55">
      <c r="E2003" s="284"/>
      <c r="I2003" s="212"/>
      <c r="J2003" s="284"/>
      <c r="S2003" s="284"/>
      <c r="Y2003" s="284"/>
      <c r="AC2003" s="284"/>
      <c r="AN2003" s="284"/>
      <c r="AO2003" s="284"/>
      <c r="AP2003" s="284"/>
      <c r="AQ2003" s="284"/>
      <c r="AR2003" s="284"/>
      <c r="AS2003" s="284"/>
      <c r="AT2003" s="284"/>
      <c r="AU2003" s="284"/>
      <c r="AV2003" s="284"/>
      <c r="AW2003" s="284"/>
      <c r="AX2003" s="284"/>
      <c r="AY2003" s="284"/>
      <c r="AZ2003" s="284"/>
      <c r="BA2003" s="284"/>
      <c r="BB2003" s="284"/>
      <c r="BC2003" s="284"/>
    </row>
    <row r="2004" spans="5:55">
      <c r="F2004" s="284"/>
      <c r="H2004" s="284"/>
      <c r="Y2004" s="284"/>
      <c r="Z2004" s="284"/>
      <c r="AE2004" s="284"/>
    </row>
    <row r="2005" spans="5:55">
      <c r="J2005" s="284"/>
      <c r="R2005" s="284"/>
      <c r="V2005" s="284"/>
      <c r="Y2005" s="284"/>
      <c r="AE2005" s="284"/>
    </row>
    <row r="2006" spans="5:55">
      <c r="U2006" s="284"/>
      <c r="Y2006" s="284"/>
    </row>
    <row r="2007" spans="5:55">
      <c r="I2007" s="284"/>
      <c r="W2007" s="284"/>
      <c r="Y2007" s="284"/>
      <c r="AM2007" s="212"/>
      <c r="AN2007" s="212"/>
      <c r="AO2007" s="212"/>
      <c r="AP2007" s="212"/>
      <c r="AQ2007" s="212"/>
      <c r="AR2007" s="212"/>
      <c r="AS2007" s="212"/>
      <c r="AT2007" s="212"/>
      <c r="AU2007" s="212"/>
      <c r="AV2007" s="212"/>
      <c r="AW2007" s="212"/>
      <c r="AX2007" s="212"/>
      <c r="AY2007" s="212"/>
      <c r="AZ2007" s="212"/>
      <c r="BA2007" s="212"/>
      <c r="BB2007" s="212"/>
      <c r="BC2007" s="212"/>
    </row>
  </sheetData>
  <sortState ref="BC8:BC107">
    <sortCondition ref="BC8:BC104857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3" tint="0.59999389629810485"/>
  </sheetPr>
  <dimension ref="A1:DG2007"/>
  <sheetViews>
    <sheetView zoomScale="70" zoomScaleNormal="70" workbookViewId="0">
      <selection activeCell="L37" sqref="L37"/>
    </sheetView>
  </sheetViews>
  <sheetFormatPr defaultRowHeight="15"/>
  <cols>
    <col min="1" max="1" width="13.77734375" style="284" customWidth="1"/>
    <col min="2" max="22" width="10.44140625" style="284" customWidth="1"/>
    <col min="23" max="23" width="8.88671875" style="284" customWidth="1"/>
    <col min="24" max="45" width="10.44140625" style="284" customWidth="1"/>
    <col min="46" max="46" width="12" style="284" customWidth="1"/>
    <col min="47" max="50" width="10.44140625" style="284" customWidth="1"/>
    <col min="51" max="111" width="9.33203125" style="284" customWidth="1"/>
    <col min="112" max="16384" width="8.88671875" style="284"/>
  </cols>
  <sheetData>
    <row r="1" spans="1:111">
      <c r="A1" s="284" t="s">
        <v>67</v>
      </c>
      <c r="B1" s="284">
        <v>74</v>
      </c>
      <c r="C1" s="284">
        <v>75</v>
      </c>
      <c r="D1" s="284">
        <v>76</v>
      </c>
      <c r="E1" s="284">
        <v>77</v>
      </c>
      <c r="F1" s="284">
        <v>78</v>
      </c>
      <c r="G1" s="284">
        <v>79</v>
      </c>
      <c r="H1" s="284">
        <v>80</v>
      </c>
      <c r="I1" s="284">
        <v>81</v>
      </c>
      <c r="J1" s="284">
        <v>82</v>
      </c>
      <c r="K1" s="284">
        <v>83</v>
      </c>
      <c r="L1" s="284">
        <v>84</v>
      </c>
      <c r="M1" s="284">
        <v>85</v>
      </c>
      <c r="N1" s="284">
        <v>86</v>
      </c>
      <c r="O1" s="284">
        <v>87</v>
      </c>
      <c r="P1" s="284">
        <v>88</v>
      </c>
      <c r="Q1" s="284">
        <v>89</v>
      </c>
      <c r="R1" s="284">
        <v>90</v>
      </c>
      <c r="S1" s="284">
        <v>91</v>
      </c>
      <c r="T1" s="284">
        <v>92</v>
      </c>
      <c r="U1" s="284">
        <v>93</v>
      </c>
      <c r="V1" s="284">
        <v>94</v>
      </c>
      <c r="W1" s="284">
        <v>95</v>
      </c>
      <c r="X1" s="284">
        <v>96</v>
      </c>
      <c r="Y1" s="284">
        <v>97</v>
      </c>
      <c r="Z1" s="284">
        <v>98</v>
      </c>
      <c r="AA1" s="284">
        <v>99</v>
      </c>
      <c r="AB1" s="284">
        <v>100</v>
      </c>
      <c r="AC1" s="284">
        <v>101</v>
      </c>
      <c r="AD1" s="284">
        <v>102</v>
      </c>
      <c r="AE1" s="284">
        <v>103</v>
      </c>
      <c r="AF1" s="284">
        <v>104</v>
      </c>
      <c r="AG1" s="284">
        <v>105</v>
      </c>
      <c r="AH1" s="284">
        <v>106</v>
      </c>
      <c r="AI1" s="284">
        <v>107</v>
      </c>
      <c r="AJ1" s="284">
        <v>108</v>
      </c>
      <c r="AK1" s="284">
        <v>109</v>
      </c>
      <c r="AL1" s="284">
        <v>110</v>
      </c>
      <c r="AM1" s="284">
        <v>95</v>
      </c>
      <c r="AN1" s="284">
        <v>96</v>
      </c>
      <c r="AO1" s="284">
        <v>97</v>
      </c>
      <c r="AP1" s="284">
        <v>98</v>
      </c>
      <c r="AQ1" s="284">
        <v>99</v>
      </c>
      <c r="AR1" s="284">
        <v>100</v>
      </c>
      <c r="AS1" s="284">
        <v>101</v>
      </c>
      <c r="AT1" s="284">
        <v>102</v>
      </c>
      <c r="AU1" s="284">
        <v>103</v>
      </c>
      <c r="AV1" s="284">
        <v>104</v>
      </c>
      <c r="AW1" s="284">
        <v>105</v>
      </c>
      <c r="AX1" s="284">
        <v>106</v>
      </c>
      <c r="AY1" s="284">
        <v>107</v>
      </c>
      <c r="AZ1" s="284">
        <v>108</v>
      </c>
      <c r="BA1" s="284">
        <v>109</v>
      </c>
      <c r="BB1" s="284">
        <v>110</v>
      </c>
      <c r="BC1" s="284">
        <v>108</v>
      </c>
      <c r="BD1" s="284">
        <v>109</v>
      </c>
      <c r="BE1" s="284">
        <v>0</v>
      </c>
      <c r="BF1" s="284">
        <v>0</v>
      </c>
      <c r="BG1" s="284">
        <v>0</v>
      </c>
      <c r="BH1" s="284">
        <v>0</v>
      </c>
      <c r="BI1" s="284">
        <v>0</v>
      </c>
      <c r="BJ1" s="284">
        <v>0</v>
      </c>
      <c r="BK1" s="284">
        <v>108</v>
      </c>
      <c r="BL1" s="284">
        <v>109</v>
      </c>
      <c r="BM1" s="284">
        <v>0</v>
      </c>
      <c r="BN1" s="284">
        <v>0</v>
      </c>
      <c r="BO1" s="284">
        <v>0</v>
      </c>
      <c r="BP1" s="284">
        <v>0</v>
      </c>
      <c r="BQ1" s="284">
        <v>0</v>
      </c>
      <c r="BR1" s="284">
        <v>0</v>
      </c>
      <c r="BS1" s="284">
        <v>0</v>
      </c>
      <c r="BT1" s="284">
        <v>0</v>
      </c>
      <c r="BU1" s="284">
        <v>0</v>
      </c>
      <c r="BV1" s="284">
        <v>0</v>
      </c>
      <c r="BW1" s="284">
        <v>0</v>
      </c>
      <c r="BX1" s="284">
        <v>0</v>
      </c>
      <c r="BY1" s="284">
        <v>0</v>
      </c>
      <c r="BZ1" s="284">
        <v>0</v>
      </c>
      <c r="CA1" s="284">
        <v>0</v>
      </c>
      <c r="CB1" s="284">
        <v>0</v>
      </c>
      <c r="CC1" s="284">
        <v>0</v>
      </c>
      <c r="CD1" s="284">
        <v>0</v>
      </c>
      <c r="CE1" s="284">
        <v>0</v>
      </c>
      <c r="CF1" s="284">
        <v>0</v>
      </c>
      <c r="CG1" s="284">
        <v>0</v>
      </c>
      <c r="CH1" s="284">
        <v>0</v>
      </c>
      <c r="CI1" s="284">
        <v>0</v>
      </c>
      <c r="CJ1" s="284">
        <v>0</v>
      </c>
      <c r="CK1" s="284">
        <v>0</v>
      </c>
      <c r="CL1" s="284">
        <v>0</v>
      </c>
      <c r="CM1" s="284">
        <v>0</v>
      </c>
      <c r="CN1" s="284">
        <v>0</v>
      </c>
      <c r="CO1" s="284">
        <v>0</v>
      </c>
      <c r="CP1" s="284">
        <v>0</v>
      </c>
      <c r="CQ1" s="284">
        <v>0</v>
      </c>
      <c r="CR1" s="284">
        <v>0</v>
      </c>
      <c r="CS1" s="284">
        <v>0</v>
      </c>
      <c r="CT1" s="284">
        <v>0</v>
      </c>
      <c r="CU1" s="284">
        <v>0</v>
      </c>
      <c r="CV1" s="284">
        <v>0</v>
      </c>
      <c r="CW1" s="284">
        <v>0</v>
      </c>
      <c r="CX1" s="284">
        <v>0</v>
      </c>
      <c r="CY1" s="284">
        <v>0</v>
      </c>
      <c r="CZ1" s="284">
        <v>0</v>
      </c>
      <c r="DA1" s="284">
        <v>0</v>
      </c>
      <c r="DB1" s="284">
        <v>0</v>
      </c>
      <c r="DC1" s="284">
        <v>0</v>
      </c>
      <c r="DD1" s="284">
        <v>0</v>
      </c>
      <c r="DE1" s="284">
        <v>0</v>
      </c>
      <c r="DF1" s="284">
        <v>0</v>
      </c>
      <c r="DG1" s="284">
        <v>0</v>
      </c>
    </row>
    <row r="5" spans="1:111">
      <c r="B5" s="320"/>
      <c r="C5" s="320"/>
      <c r="D5" s="320"/>
      <c r="E5" s="320"/>
      <c r="F5" s="320"/>
      <c r="G5" s="320"/>
      <c r="H5" s="320"/>
      <c r="I5" s="320"/>
      <c r="J5" s="320"/>
      <c r="K5" s="212"/>
      <c r="L5" s="212"/>
      <c r="M5" s="212"/>
      <c r="N5" s="212"/>
      <c r="O5" s="212"/>
      <c r="P5" s="212"/>
      <c r="Q5" s="212"/>
      <c r="R5" s="212"/>
      <c r="S5" s="212"/>
      <c r="T5" s="212"/>
      <c r="U5" s="212"/>
      <c r="V5" s="212"/>
      <c r="W5" s="212"/>
      <c r="X5" s="212"/>
      <c r="Y5" s="212"/>
      <c r="Z5" s="212"/>
      <c r="AA5" s="212"/>
      <c r="AB5" s="212"/>
      <c r="AC5" s="212"/>
      <c r="AD5" s="212"/>
      <c r="AE5" s="212"/>
      <c r="AF5" s="212"/>
      <c r="AG5" s="212"/>
      <c r="AH5" s="212"/>
      <c r="AI5" s="212"/>
      <c r="AJ5" s="212"/>
      <c r="AK5" s="212"/>
      <c r="AL5" s="212"/>
      <c r="AM5" s="212"/>
      <c r="AN5" s="212"/>
      <c r="AO5" s="212"/>
      <c r="AP5" s="212"/>
      <c r="AQ5" s="212"/>
      <c r="AR5" s="212"/>
      <c r="AS5" s="212"/>
      <c r="AT5" s="212"/>
      <c r="AU5" s="212"/>
      <c r="AV5" s="212"/>
      <c r="AW5" s="212"/>
      <c r="AX5" s="212"/>
      <c r="AY5" s="212"/>
      <c r="AZ5" s="212"/>
      <c r="BA5" s="212"/>
      <c r="BB5" s="212"/>
      <c r="BC5" s="212"/>
      <c r="BD5" s="212"/>
      <c r="BE5" s="212"/>
      <c r="BF5" s="212"/>
      <c r="BG5" s="212"/>
      <c r="BH5" s="212"/>
      <c r="BI5" s="212"/>
      <c r="BJ5" s="212"/>
      <c r="BK5" s="212"/>
      <c r="BL5" s="212"/>
      <c r="BM5" s="212"/>
      <c r="BN5" s="212"/>
      <c r="BO5" s="212"/>
    </row>
    <row r="6" spans="1:111" s="320" customFormat="1">
      <c r="A6" s="213"/>
      <c r="B6" s="213"/>
      <c r="C6" s="213"/>
      <c r="D6" s="213"/>
      <c r="E6" s="213"/>
      <c r="F6" s="213"/>
      <c r="G6" s="213"/>
      <c r="H6" s="213"/>
      <c r="I6" s="213"/>
      <c r="J6" s="213"/>
    </row>
    <row r="7" spans="1:111">
      <c r="B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2"/>
      <c r="AI7" s="212"/>
      <c r="AJ7" s="212"/>
      <c r="AK7" s="212"/>
      <c r="AL7" s="212"/>
      <c r="AM7" s="212"/>
      <c r="AN7" s="212"/>
      <c r="AO7" s="212"/>
      <c r="AP7" s="212"/>
      <c r="AQ7" s="212"/>
      <c r="AR7" s="212"/>
      <c r="AS7" s="212"/>
      <c r="AT7" s="212"/>
      <c r="AU7" s="212"/>
      <c r="AV7" s="212"/>
      <c r="AW7" s="212"/>
      <c r="AX7" s="212"/>
    </row>
    <row r="8" spans="1:111">
      <c r="D8" s="392"/>
      <c r="Y8" s="392"/>
      <c r="Z8" s="392"/>
      <c r="AB8" s="392"/>
      <c r="AC8" s="392"/>
      <c r="AI8" s="392"/>
      <c r="AP8" s="392"/>
    </row>
    <row r="9" spans="1:111">
      <c r="D9" s="392"/>
      <c r="Q9" s="392"/>
      <c r="Y9" s="392"/>
      <c r="Z9" s="392"/>
      <c r="AB9" s="392"/>
      <c r="AC9" s="392"/>
      <c r="AH9" s="392"/>
      <c r="AI9" s="392"/>
      <c r="AN9" s="392"/>
      <c r="AP9" s="392"/>
    </row>
    <row r="10" spans="1:111">
      <c r="H10" s="392"/>
      <c r="J10" s="392"/>
      <c r="K10" s="392"/>
      <c r="T10" s="392"/>
      <c r="Y10" s="392"/>
      <c r="Z10" s="392"/>
      <c r="AB10" s="392"/>
      <c r="AC10" s="392"/>
      <c r="AH10" s="392"/>
      <c r="AI10" s="392"/>
      <c r="AP10" s="392"/>
      <c r="AR10" s="392"/>
    </row>
    <row r="11" spans="1:111">
      <c r="G11" s="392"/>
      <c r="J11" s="392"/>
      <c r="Q11" s="390"/>
      <c r="T11" s="392"/>
      <c r="V11" s="392"/>
      <c r="W11" s="392"/>
      <c r="Y11" s="392"/>
      <c r="Z11" s="392"/>
      <c r="AB11" s="392"/>
      <c r="AE11" s="392"/>
      <c r="AH11" s="392"/>
      <c r="AI11" s="392"/>
      <c r="AM11" s="392"/>
      <c r="AR11" s="392"/>
    </row>
    <row r="12" spans="1:111">
      <c r="D12" s="392"/>
      <c r="G12" s="392"/>
      <c r="H12" s="392"/>
      <c r="J12" s="392"/>
      <c r="K12" s="392"/>
      <c r="O12" s="392"/>
      <c r="Q12" s="392"/>
      <c r="T12" s="392"/>
      <c r="V12" s="392"/>
      <c r="Y12" s="392"/>
      <c r="Z12" s="392"/>
      <c r="AB12" s="392"/>
      <c r="AC12" s="392"/>
      <c r="AH12" s="392"/>
      <c r="AI12" s="392"/>
      <c r="AM12" s="390"/>
      <c r="AN12" s="392"/>
      <c r="AP12" s="392"/>
    </row>
    <row r="13" spans="1:111">
      <c r="H13" s="392"/>
      <c r="T13" s="392"/>
      <c r="V13" s="392"/>
      <c r="Y13" s="392"/>
      <c r="Z13" s="392"/>
      <c r="AB13" s="392"/>
      <c r="AC13" s="392"/>
      <c r="AH13" s="392"/>
      <c r="AI13" s="392"/>
      <c r="AK13" s="392"/>
      <c r="AM13" s="392"/>
      <c r="AN13" s="392"/>
      <c r="AP13" s="392"/>
      <c r="AR13" s="392"/>
      <c r="AS13" s="392"/>
    </row>
    <row r="14" spans="1:111">
      <c r="G14" s="392"/>
      <c r="K14" s="392"/>
      <c r="O14" s="392"/>
      <c r="T14" s="392"/>
      <c r="V14" s="392"/>
      <c r="W14" s="392"/>
      <c r="Y14" s="392"/>
      <c r="Z14" s="392"/>
      <c r="AB14" s="392"/>
      <c r="AC14" s="392"/>
      <c r="AH14" s="392"/>
      <c r="AI14" s="392"/>
      <c r="AM14" s="392"/>
      <c r="AN14" s="392"/>
      <c r="AP14" s="392"/>
    </row>
    <row r="15" spans="1:111">
      <c r="D15" s="392"/>
      <c r="G15" s="392"/>
      <c r="H15" s="392"/>
      <c r="J15" s="392"/>
      <c r="O15" s="392"/>
      <c r="Q15" s="392"/>
      <c r="R15" s="392"/>
      <c r="T15" s="392"/>
      <c r="Y15" s="392"/>
      <c r="Z15" s="392"/>
      <c r="AB15" s="392"/>
      <c r="AC15" s="392"/>
      <c r="AI15" s="392"/>
      <c r="AM15" s="392"/>
      <c r="AN15" s="392"/>
      <c r="AP15" s="392"/>
      <c r="AR15" s="392"/>
    </row>
    <row r="16" spans="1:111">
      <c r="C16" s="392"/>
      <c r="G16" s="392"/>
      <c r="H16" s="392"/>
      <c r="J16" s="392"/>
      <c r="K16" s="392"/>
      <c r="O16" s="392"/>
      <c r="Y16" s="392"/>
      <c r="Z16" s="392"/>
      <c r="AB16" s="392"/>
      <c r="AC16" s="392"/>
      <c r="AI16" s="392"/>
      <c r="AK16" s="392"/>
      <c r="AM16" s="392"/>
      <c r="AN16" s="392"/>
      <c r="AP16" s="392"/>
      <c r="AS16" s="392"/>
    </row>
    <row r="17" spans="3:55">
      <c r="D17" s="392"/>
      <c r="G17" s="392"/>
      <c r="H17" s="392"/>
      <c r="O17" s="392"/>
      <c r="V17" s="392"/>
      <c r="Y17" s="392"/>
      <c r="Z17" s="392"/>
      <c r="AB17" s="392"/>
      <c r="AC17" s="392"/>
      <c r="AH17" s="392"/>
      <c r="AI17" s="392"/>
      <c r="AL17" s="392"/>
      <c r="AM17" s="392"/>
      <c r="AN17" s="392"/>
      <c r="AP17" s="392"/>
    </row>
    <row r="18" spans="3:55">
      <c r="D18" s="392"/>
      <c r="G18" s="392"/>
      <c r="I18" s="392"/>
      <c r="J18" s="390"/>
      <c r="K18" s="392"/>
      <c r="O18" s="392"/>
      <c r="T18" s="392"/>
      <c r="Y18" s="392"/>
      <c r="Z18" s="392"/>
      <c r="AB18" s="392"/>
      <c r="AC18" s="392"/>
      <c r="AI18" s="392"/>
      <c r="AM18" s="392"/>
      <c r="AN18" s="392"/>
      <c r="AP18" s="392"/>
      <c r="AR18" s="392"/>
    </row>
    <row r="19" spans="3:55">
      <c r="D19" s="392"/>
      <c r="G19" s="392"/>
      <c r="J19" s="392"/>
      <c r="L19" s="392"/>
      <c r="N19" s="392"/>
      <c r="O19" s="392"/>
      <c r="T19" s="392"/>
      <c r="Y19" s="392"/>
      <c r="Z19" s="392"/>
      <c r="AB19" s="392"/>
      <c r="AC19" s="392"/>
      <c r="AE19" s="392"/>
      <c r="AH19" s="392"/>
      <c r="AI19" s="392"/>
      <c r="AK19" s="392"/>
      <c r="AL19" s="392"/>
      <c r="AM19" s="392"/>
      <c r="AP19" s="392"/>
      <c r="AS19" s="392"/>
    </row>
    <row r="20" spans="3:55">
      <c r="O20" s="392"/>
      <c r="Q20" s="392"/>
      <c r="T20" s="392"/>
      <c r="W20" s="392"/>
      <c r="Y20" s="392"/>
      <c r="Z20" s="392"/>
      <c r="AB20" s="392"/>
      <c r="AC20" s="392"/>
      <c r="AH20" s="392"/>
      <c r="AI20" s="392"/>
      <c r="AM20" s="392"/>
      <c r="AN20" s="392"/>
      <c r="AP20" s="392"/>
    </row>
    <row r="21" spans="3:55">
      <c r="H21" s="392"/>
      <c r="I21" s="392"/>
      <c r="K21" s="392"/>
      <c r="Y21" s="392"/>
      <c r="Z21" s="392"/>
      <c r="AB21" s="392"/>
      <c r="AC21" s="392"/>
      <c r="AE21" s="392"/>
      <c r="AH21" s="392"/>
      <c r="AI21" s="392"/>
      <c r="AJ21" s="392"/>
      <c r="AK21" s="392"/>
      <c r="AM21" s="392"/>
      <c r="AP21" s="392"/>
    </row>
    <row r="22" spans="3:55">
      <c r="D22" s="392"/>
      <c r="K22" s="392"/>
      <c r="O22" s="392"/>
      <c r="P22" s="392"/>
      <c r="T22" s="392"/>
      <c r="Y22" s="392"/>
      <c r="Z22" s="392"/>
      <c r="AB22" s="392"/>
      <c r="AC22" s="392"/>
      <c r="AE22" s="392"/>
      <c r="AI22" s="392"/>
      <c r="AK22" s="392"/>
      <c r="AM22" s="392"/>
      <c r="AN22" s="392"/>
      <c r="AP22" s="392"/>
      <c r="AR22" s="392"/>
      <c r="AS22" s="392"/>
    </row>
    <row r="23" spans="3:55">
      <c r="D23" s="392"/>
      <c r="G23" s="392"/>
      <c r="J23" s="392"/>
      <c r="Q23" s="392"/>
      <c r="T23" s="392"/>
      <c r="Y23" s="392"/>
      <c r="Z23" s="392"/>
      <c r="AB23" s="392"/>
      <c r="AC23" s="392"/>
      <c r="AE23" s="392"/>
      <c r="AI23" s="392"/>
      <c r="AM23" s="392"/>
      <c r="AP23" s="392"/>
      <c r="AQ23" s="392"/>
      <c r="AR23" s="392"/>
      <c r="AS23" s="392"/>
      <c r="AT23" s="392"/>
      <c r="AU23" s="392"/>
      <c r="AV23" s="392"/>
      <c r="AW23" s="392"/>
      <c r="AX23" s="392"/>
      <c r="AY23" s="392"/>
      <c r="AZ23" s="392"/>
      <c r="BA23" s="392"/>
      <c r="BB23" s="392"/>
      <c r="BC23" s="392"/>
    </row>
    <row r="24" spans="3:55">
      <c r="F24" s="392"/>
      <c r="G24" s="392"/>
      <c r="J24" s="392"/>
      <c r="L24" s="392"/>
      <c r="O24" s="392"/>
      <c r="P24" s="392"/>
      <c r="Q24" s="392"/>
      <c r="T24" s="392"/>
      <c r="Y24" s="392"/>
      <c r="Z24" s="392"/>
      <c r="AB24" s="392"/>
      <c r="AC24" s="392"/>
      <c r="AE24" s="392"/>
      <c r="AI24" s="392"/>
      <c r="AK24" s="392"/>
      <c r="AM24" s="392"/>
      <c r="AN24" s="392"/>
      <c r="AP24" s="392"/>
    </row>
    <row r="25" spans="3:55">
      <c r="D25" s="392"/>
      <c r="J25" s="392"/>
      <c r="O25" s="392"/>
      <c r="Q25" s="392"/>
      <c r="Y25" s="392"/>
      <c r="Z25" s="392"/>
      <c r="AB25" s="392"/>
      <c r="AC25" s="392"/>
      <c r="AI25" s="392"/>
      <c r="AK25" s="392"/>
      <c r="AL25" s="392"/>
      <c r="AM25" s="392"/>
      <c r="AN25" s="392"/>
      <c r="AP25" s="392"/>
      <c r="AS25" s="392"/>
    </row>
    <row r="26" spans="3:55">
      <c r="D26" s="392"/>
      <c r="H26" s="392"/>
      <c r="K26" s="392"/>
      <c r="L26" s="392"/>
      <c r="O26" s="392"/>
      <c r="Q26" s="392"/>
      <c r="W26" s="392"/>
      <c r="Y26" s="392"/>
      <c r="Z26" s="392"/>
      <c r="AB26" s="392"/>
      <c r="AC26" s="392"/>
      <c r="AI26" s="392"/>
      <c r="AJ26" s="392"/>
      <c r="AL26" s="392"/>
      <c r="AN26" s="392"/>
      <c r="AP26" s="392"/>
      <c r="AR26" s="392"/>
    </row>
    <row r="27" spans="3:55">
      <c r="G27" s="392"/>
      <c r="H27" s="392"/>
      <c r="J27" s="392"/>
      <c r="K27" s="392"/>
      <c r="N27" s="392"/>
      <c r="Q27" s="392"/>
      <c r="T27" s="392"/>
      <c r="Y27" s="392"/>
      <c r="Z27" s="392"/>
      <c r="AB27" s="392"/>
      <c r="AC27" s="392"/>
      <c r="AH27" s="392"/>
      <c r="AI27" s="392"/>
      <c r="AK27" s="392"/>
      <c r="AL27" s="392"/>
      <c r="AM27" s="392"/>
      <c r="AN27" s="392"/>
      <c r="AP27" s="392"/>
      <c r="AS27" s="392"/>
    </row>
    <row r="28" spans="3:55">
      <c r="C28" s="392"/>
      <c r="H28" s="392"/>
      <c r="J28" s="392"/>
      <c r="K28" s="392"/>
      <c r="N28" s="392"/>
      <c r="O28" s="392"/>
      <c r="Q28" s="392"/>
      <c r="T28" s="392"/>
      <c r="Y28" s="392"/>
      <c r="Z28" s="392"/>
      <c r="AB28" s="392"/>
      <c r="AC28" s="392"/>
      <c r="AE28" s="392"/>
      <c r="AH28" s="392"/>
      <c r="AI28" s="392"/>
      <c r="AJ28" s="392"/>
      <c r="AK28" s="392"/>
      <c r="AL28" s="392"/>
      <c r="AM28" s="392"/>
      <c r="AN28" s="392"/>
      <c r="AP28" s="392"/>
      <c r="AS28" s="392"/>
    </row>
    <row r="29" spans="3:55">
      <c r="D29" s="392"/>
      <c r="G29" s="392"/>
      <c r="H29" s="392"/>
      <c r="J29" s="392"/>
      <c r="K29" s="392"/>
      <c r="N29" s="392"/>
      <c r="O29" s="392"/>
      <c r="T29" s="392"/>
      <c r="X29" s="392"/>
      <c r="Y29" s="392"/>
      <c r="Z29" s="392"/>
      <c r="AB29" s="392"/>
      <c r="AC29" s="392"/>
      <c r="AH29" s="392"/>
      <c r="AI29" s="392"/>
      <c r="AK29" s="392"/>
      <c r="AM29" s="392"/>
      <c r="AN29" s="392"/>
      <c r="AP29" s="392"/>
      <c r="AS29" s="392"/>
      <c r="AT29" s="392"/>
      <c r="AU29" s="392"/>
      <c r="AV29" s="392"/>
      <c r="AW29" s="392"/>
      <c r="AX29" s="392"/>
      <c r="AY29" s="392"/>
      <c r="AZ29" s="392"/>
      <c r="BA29" s="392"/>
      <c r="BB29" s="392"/>
      <c r="BC29" s="392"/>
    </row>
    <row r="30" spans="3:55">
      <c r="C30" s="392"/>
      <c r="G30" s="392"/>
      <c r="H30" s="392"/>
      <c r="J30" s="392"/>
      <c r="K30" s="392"/>
      <c r="Q30" s="392"/>
      <c r="X30" s="392"/>
      <c r="Y30" s="392"/>
      <c r="Z30" s="392"/>
      <c r="AB30" s="392"/>
      <c r="AC30" s="392"/>
      <c r="AG30" s="392"/>
      <c r="AH30" s="392"/>
      <c r="AI30" s="392"/>
      <c r="AJ30" s="392"/>
      <c r="AK30" s="392"/>
      <c r="AL30" s="392"/>
      <c r="AM30" s="392"/>
      <c r="AN30" s="392"/>
      <c r="AP30" s="392"/>
      <c r="AS30" s="392"/>
      <c r="AT30" s="392"/>
      <c r="AU30" s="392"/>
      <c r="AV30" s="392"/>
      <c r="AW30" s="392"/>
      <c r="AX30" s="392"/>
      <c r="AY30" s="392"/>
      <c r="AZ30" s="392"/>
      <c r="BA30" s="392"/>
      <c r="BB30" s="392"/>
      <c r="BC30" s="392"/>
    </row>
    <row r="31" spans="3:55">
      <c r="G31" s="392"/>
      <c r="H31" s="392"/>
      <c r="I31" s="392"/>
      <c r="K31" s="392"/>
      <c r="L31" s="392"/>
      <c r="O31" s="392"/>
      <c r="Q31" s="392"/>
      <c r="T31" s="392"/>
      <c r="Y31" s="392"/>
      <c r="Z31" s="392"/>
      <c r="AB31" s="392"/>
      <c r="AC31" s="392"/>
      <c r="AE31" s="392"/>
      <c r="AI31" s="392"/>
      <c r="AK31" s="392"/>
      <c r="AL31" s="392"/>
      <c r="AM31" s="392"/>
      <c r="AN31" s="392"/>
      <c r="AP31" s="392"/>
      <c r="AT31" s="392"/>
      <c r="AU31" s="392"/>
      <c r="AV31" s="392"/>
      <c r="AW31" s="392"/>
      <c r="AX31" s="392"/>
      <c r="AY31" s="392"/>
      <c r="AZ31" s="392"/>
      <c r="BA31" s="392"/>
      <c r="BB31" s="392"/>
      <c r="BC31" s="392"/>
    </row>
    <row r="32" spans="3:55">
      <c r="D32" s="392"/>
      <c r="I32" s="392"/>
      <c r="O32" s="392"/>
      <c r="Q32" s="392"/>
      <c r="T32" s="392"/>
      <c r="Y32" s="392"/>
      <c r="Z32" s="392"/>
      <c r="AB32" s="392"/>
      <c r="AC32" s="392"/>
      <c r="AI32" s="392"/>
      <c r="AL32" s="392"/>
      <c r="AM32" s="392"/>
      <c r="AN32" s="392"/>
      <c r="AP32" s="392"/>
      <c r="AR32" s="392"/>
      <c r="AS32" s="392"/>
      <c r="AT32" s="392"/>
      <c r="AU32" s="392"/>
      <c r="AV32" s="392"/>
      <c r="AW32" s="392"/>
      <c r="AX32" s="392"/>
      <c r="AY32" s="392"/>
      <c r="AZ32" s="392"/>
      <c r="BA32" s="392"/>
      <c r="BB32" s="392"/>
      <c r="BC32" s="392"/>
    </row>
    <row r="33" spans="4:55">
      <c r="J33" s="392"/>
      <c r="O33" s="392"/>
      <c r="Q33" s="392"/>
      <c r="T33" s="392"/>
      <c r="V33" s="392"/>
      <c r="X33" s="392"/>
      <c r="Y33" s="392"/>
      <c r="Z33" s="392"/>
      <c r="AB33" s="392"/>
      <c r="AC33" s="392"/>
      <c r="AE33" s="392"/>
      <c r="AI33" s="392"/>
      <c r="AJ33" s="392"/>
      <c r="AK33" s="392"/>
      <c r="AM33" s="392"/>
      <c r="AN33" s="392"/>
      <c r="AP33" s="392"/>
      <c r="AR33" s="392"/>
      <c r="AS33" s="392"/>
    </row>
    <row r="34" spans="4:55">
      <c r="D34" s="392"/>
      <c r="G34" s="392"/>
      <c r="K34" s="392"/>
      <c r="O34" s="392"/>
      <c r="Q34" s="392"/>
      <c r="Y34" s="392"/>
      <c r="Z34" s="392"/>
      <c r="AA34" s="392"/>
      <c r="AB34" s="392"/>
      <c r="AC34" s="392"/>
      <c r="AG34" s="392"/>
      <c r="AI34" s="392"/>
      <c r="AJ34" s="392"/>
      <c r="AK34" s="392"/>
      <c r="AM34" s="392"/>
      <c r="AN34" s="392"/>
      <c r="AP34" s="392"/>
      <c r="AR34" s="392"/>
      <c r="AS34" s="392"/>
    </row>
    <row r="35" spans="4:55">
      <c r="G35" s="392"/>
      <c r="H35" s="392"/>
      <c r="J35" s="392"/>
      <c r="K35" s="392"/>
      <c r="O35" s="392"/>
      <c r="Q35" s="392"/>
      <c r="Y35" s="392"/>
      <c r="Z35" s="392"/>
      <c r="AB35" s="392"/>
      <c r="AC35" s="392"/>
      <c r="AI35" s="392"/>
      <c r="AJ35" s="392"/>
      <c r="AK35" s="392"/>
      <c r="AM35" s="392"/>
      <c r="AN35" s="393"/>
      <c r="AP35" s="392"/>
      <c r="AQ35" s="392"/>
      <c r="AR35" s="392"/>
      <c r="AS35" s="392"/>
      <c r="AT35" s="392"/>
      <c r="AU35" s="392"/>
      <c r="AV35" s="392"/>
      <c r="AW35" s="392"/>
      <c r="AX35" s="392"/>
      <c r="AY35" s="392"/>
      <c r="AZ35" s="392"/>
      <c r="BA35" s="392"/>
      <c r="BB35" s="392"/>
      <c r="BC35" s="392"/>
    </row>
    <row r="36" spans="4:55">
      <c r="G36" s="392"/>
      <c r="H36" s="392"/>
      <c r="J36" s="392"/>
      <c r="N36" s="392"/>
      <c r="O36" s="392"/>
      <c r="Q36" s="392"/>
      <c r="T36" s="392"/>
      <c r="Y36" s="392"/>
      <c r="Z36" s="392"/>
      <c r="AA36" s="392"/>
      <c r="AB36" s="392"/>
      <c r="AC36" s="392"/>
      <c r="AH36" s="392"/>
      <c r="AI36" s="392"/>
      <c r="AJ36" s="392"/>
      <c r="AM36" s="392"/>
      <c r="AN36" s="392"/>
      <c r="AP36" s="392"/>
    </row>
    <row r="37" spans="4:55">
      <c r="D37" s="392"/>
      <c r="G37" s="392"/>
      <c r="J37" s="392"/>
      <c r="K37" s="392"/>
      <c r="O37" s="392"/>
      <c r="Q37" s="392"/>
      <c r="T37" s="392"/>
      <c r="Y37" s="392"/>
      <c r="Z37" s="392"/>
      <c r="AB37" s="392"/>
      <c r="AC37" s="392"/>
      <c r="AI37" s="392"/>
      <c r="AJ37" s="392"/>
      <c r="AK37" s="392"/>
      <c r="AM37" s="392"/>
      <c r="AN37" s="392"/>
      <c r="AP37" s="392"/>
      <c r="AR37" s="392"/>
      <c r="AS37" s="392"/>
    </row>
    <row r="38" spans="4:55">
      <c r="G38" s="392"/>
      <c r="H38" s="392"/>
      <c r="J38" s="392"/>
      <c r="K38" s="392"/>
      <c r="O38" s="392"/>
      <c r="Q38" s="392"/>
      <c r="T38" s="392"/>
      <c r="Y38" s="392"/>
      <c r="Z38" s="392"/>
      <c r="AB38" s="392"/>
      <c r="AC38" s="392"/>
      <c r="AE38" s="392"/>
      <c r="AH38" s="392"/>
      <c r="AI38" s="392"/>
      <c r="AM38" s="392"/>
      <c r="AN38" s="392"/>
      <c r="AP38" s="392"/>
      <c r="AQ38" s="392"/>
      <c r="AR38" s="392"/>
      <c r="AS38" s="392"/>
      <c r="AT38" s="392"/>
      <c r="AU38" s="392"/>
      <c r="AV38" s="392"/>
      <c r="AW38" s="392"/>
      <c r="AX38" s="392"/>
      <c r="AY38" s="392"/>
      <c r="AZ38" s="392"/>
      <c r="BA38" s="392"/>
      <c r="BB38" s="392"/>
      <c r="BC38" s="392"/>
    </row>
    <row r="39" spans="4:55">
      <c r="H39" s="392"/>
      <c r="J39" s="392"/>
      <c r="K39" s="392"/>
      <c r="O39" s="392"/>
      <c r="Q39" s="392"/>
      <c r="T39" s="392"/>
      <c r="V39" s="392"/>
      <c r="W39" s="392"/>
      <c r="Y39" s="392"/>
      <c r="Z39" s="392"/>
      <c r="AB39" s="392"/>
      <c r="AC39" s="392"/>
      <c r="AH39" s="392"/>
      <c r="AI39" s="392"/>
      <c r="AM39" s="392"/>
      <c r="AN39" s="392"/>
      <c r="AP39" s="392"/>
      <c r="AT39" s="392"/>
      <c r="AU39" s="392"/>
      <c r="AV39" s="392"/>
      <c r="AW39" s="392"/>
      <c r="AX39" s="392"/>
      <c r="AY39" s="392"/>
      <c r="AZ39" s="392"/>
      <c r="BA39" s="392"/>
      <c r="BB39" s="392"/>
      <c r="BC39" s="392"/>
    </row>
    <row r="40" spans="4:55">
      <c r="G40" s="392"/>
      <c r="H40" s="392"/>
      <c r="J40" s="392"/>
      <c r="K40" s="392"/>
      <c r="Q40" s="392"/>
      <c r="V40" s="392"/>
      <c r="X40" s="392"/>
      <c r="Y40" s="392"/>
      <c r="Z40" s="392"/>
      <c r="AC40" s="392"/>
      <c r="AI40" s="392"/>
      <c r="AK40" s="392"/>
      <c r="AL40" s="392"/>
      <c r="AM40" s="392"/>
      <c r="AN40" s="392"/>
      <c r="AP40" s="392"/>
      <c r="AQ40" s="392"/>
      <c r="AR40" s="392"/>
      <c r="AS40" s="392"/>
      <c r="AT40" s="392"/>
      <c r="AU40" s="392"/>
      <c r="AV40" s="392"/>
      <c r="AW40" s="392"/>
      <c r="AX40" s="392"/>
      <c r="AY40" s="392"/>
      <c r="AZ40" s="392"/>
      <c r="BA40" s="392"/>
      <c r="BB40" s="392"/>
      <c r="BC40" s="392"/>
    </row>
    <row r="41" spans="4:55">
      <c r="G41" s="392"/>
      <c r="H41" s="392"/>
      <c r="J41" s="392"/>
      <c r="O41" s="392"/>
      <c r="Q41" s="392"/>
      <c r="T41" s="392"/>
      <c r="U41" s="392"/>
      <c r="V41" s="392"/>
      <c r="Y41" s="392"/>
      <c r="Z41" s="392"/>
      <c r="AB41" s="392"/>
      <c r="AC41" s="392"/>
      <c r="AI41" s="392"/>
      <c r="AJ41" s="392"/>
      <c r="AM41" s="392"/>
      <c r="AP41" s="392"/>
      <c r="AQ41" s="392"/>
      <c r="AR41" s="392"/>
      <c r="AS41" s="392"/>
      <c r="AT41" s="392"/>
      <c r="AU41" s="392"/>
      <c r="AV41" s="392"/>
      <c r="AW41" s="392"/>
      <c r="AX41" s="392"/>
      <c r="AY41" s="392"/>
      <c r="AZ41" s="392"/>
      <c r="BA41" s="392"/>
      <c r="BB41" s="392"/>
      <c r="BC41" s="392"/>
    </row>
    <row r="42" spans="4:55">
      <c r="H42" s="392"/>
      <c r="J42" s="392"/>
      <c r="K42" s="392"/>
      <c r="O42" s="392"/>
      <c r="T42" s="392"/>
      <c r="Y42" s="392"/>
      <c r="Z42" s="390"/>
      <c r="AB42" s="392"/>
      <c r="AC42" s="392"/>
      <c r="AE42" s="392"/>
      <c r="AH42" s="392"/>
      <c r="AI42" s="392"/>
      <c r="AM42" s="392"/>
      <c r="AN42" s="392"/>
      <c r="AP42" s="393"/>
    </row>
    <row r="43" spans="4:55">
      <c r="G43" s="392"/>
      <c r="K43" s="392"/>
      <c r="Q43" s="392"/>
      <c r="T43" s="392"/>
      <c r="Y43" s="392"/>
      <c r="Z43" s="392"/>
      <c r="AB43" s="392"/>
      <c r="AC43" s="392"/>
      <c r="AI43" s="392"/>
      <c r="AK43" s="392"/>
      <c r="AM43" s="392"/>
      <c r="AN43" s="392"/>
      <c r="AP43" s="392"/>
      <c r="AQ43" s="392"/>
      <c r="AR43" s="392"/>
      <c r="AS43" s="392"/>
      <c r="AT43" s="392"/>
      <c r="AU43" s="392"/>
      <c r="AV43" s="392"/>
      <c r="AW43" s="392"/>
      <c r="AX43" s="392"/>
      <c r="AY43" s="392"/>
      <c r="AZ43" s="392"/>
      <c r="BA43" s="392"/>
      <c r="BB43" s="392"/>
      <c r="BC43" s="392"/>
    </row>
    <row r="44" spans="4:55">
      <c r="D44" s="392"/>
      <c r="G44" s="392"/>
      <c r="J44" s="392"/>
      <c r="K44" s="392"/>
      <c r="O44" s="392"/>
      <c r="Q44" s="392"/>
      <c r="T44" s="392"/>
      <c r="V44" s="392"/>
      <c r="Y44" s="392"/>
      <c r="Z44" s="392"/>
      <c r="AB44" s="392"/>
      <c r="AC44" s="392"/>
      <c r="AE44" s="392"/>
      <c r="AI44" s="392"/>
      <c r="AJ44" s="392"/>
      <c r="AM44" s="392"/>
      <c r="AN44" s="392"/>
      <c r="AP44" s="392"/>
      <c r="AR44" s="392"/>
    </row>
    <row r="45" spans="4:55">
      <c r="F45" s="392"/>
      <c r="I45" s="392"/>
      <c r="J45" s="392"/>
      <c r="K45" s="392"/>
      <c r="L45" s="392"/>
      <c r="Q45" s="392"/>
      <c r="T45" s="392"/>
      <c r="V45" s="392"/>
      <c r="Y45" s="392"/>
      <c r="Z45" s="392"/>
      <c r="AB45" s="392"/>
      <c r="AC45" s="392"/>
      <c r="AH45" s="392"/>
      <c r="AI45" s="392"/>
      <c r="AL45" s="392"/>
      <c r="AM45" s="392"/>
      <c r="AN45" s="392"/>
      <c r="AP45" s="392"/>
      <c r="AR45" s="392"/>
      <c r="AS45" s="392"/>
    </row>
    <row r="46" spans="4:55">
      <c r="D46" s="392"/>
      <c r="G46" s="392"/>
      <c r="H46" s="392"/>
      <c r="K46" s="392"/>
      <c r="O46" s="392"/>
      <c r="Q46" s="392"/>
      <c r="R46" s="392"/>
      <c r="T46" s="392"/>
      <c r="V46" s="392"/>
      <c r="X46" s="392"/>
      <c r="Y46" s="392"/>
      <c r="Z46" s="392"/>
      <c r="AB46" s="392"/>
      <c r="AC46" s="392"/>
      <c r="AE46" s="392"/>
      <c r="AG46" s="392"/>
      <c r="AH46" s="392"/>
      <c r="AI46" s="392"/>
      <c r="AK46" s="392"/>
      <c r="AM46" s="392"/>
      <c r="AN46" s="392"/>
      <c r="AP46" s="392"/>
    </row>
    <row r="47" spans="4:55">
      <c r="G47" s="392"/>
      <c r="J47" s="392"/>
      <c r="K47" s="392"/>
      <c r="O47" s="392"/>
      <c r="Q47" s="392"/>
      <c r="T47" s="392"/>
      <c r="V47" s="392"/>
      <c r="X47" s="392"/>
      <c r="Y47" s="392"/>
      <c r="Z47" s="392"/>
      <c r="AB47" s="392"/>
      <c r="AC47" s="393"/>
      <c r="AH47" s="392"/>
      <c r="AI47" s="392"/>
      <c r="AJ47" s="392"/>
      <c r="AK47" s="392"/>
      <c r="AM47" s="392"/>
      <c r="AN47" s="392"/>
      <c r="AP47" s="392"/>
      <c r="AR47" s="392"/>
      <c r="AS47" s="392"/>
    </row>
    <row r="48" spans="4:55">
      <c r="G48" s="392"/>
      <c r="J48" s="392"/>
      <c r="K48" s="392"/>
      <c r="O48" s="392"/>
      <c r="P48" s="392"/>
      <c r="Q48" s="392"/>
      <c r="T48" s="392"/>
      <c r="Y48" s="392"/>
      <c r="Z48" s="392"/>
      <c r="AB48" s="392"/>
      <c r="AC48" s="392"/>
      <c r="AI48" s="392"/>
      <c r="AK48" s="392"/>
      <c r="AM48" s="392"/>
      <c r="AN48" s="392"/>
      <c r="AP48" s="392"/>
    </row>
    <row r="49" spans="4:55">
      <c r="D49" s="392"/>
      <c r="J49" s="392"/>
      <c r="K49" s="392"/>
      <c r="N49" s="392"/>
      <c r="O49" s="392"/>
      <c r="T49" s="392"/>
      <c r="W49" s="392"/>
      <c r="Y49" s="392"/>
      <c r="Z49" s="392"/>
      <c r="AB49" s="392"/>
      <c r="AC49" s="392"/>
      <c r="AI49" s="392"/>
      <c r="AJ49" s="392"/>
      <c r="AK49" s="392"/>
      <c r="AM49" s="392"/>
      <c r="AN49" s="392"/>
      <c r="AP49" s="392"/>
      <c r="AR49" s="392"/>
    </row>
    <row r="50" spans="4:55">
      <c r="G50" s="392"/>
      <c r="H50" s="392"/>
      <c r="J50" s="392"/>
      <c r="K50" s="392"/>
      <c r="L50" s="392"/>
      <c r="N50" s="392"/>
      <c r="O50" s="392"/>
      <c r="T50" s="392"/>
      <c r="Y50" s="392"/>
      <c r="Z50" s="392"/>
      <c r="AB50" s="392"/>
      <c r="AC50" s="392"/>
      <c r="AE50" s="392"/>
      <c r="AF50" s="392"/>
      <c r="AI50" s="392"/>
      <c r="AK50" s="392"/>
      <c r="AM50" s="392"/>
      <c r="AN50" s="392"/>
      <c r="AP50" s="392"/>
      <c r="AR50" s="392"/>
      <c r="AT50" s="392"/>
    </row>
    <row r="51" spans="4:55">
      <c r="G51" s="392"/>
      <c r="H51" s="392"/>
      <c r="J51" s="392"/>
      <c r="K51" s="392"/>
      <c r="O51" s="392"/>
      <c r="Q51" s="392"/>
      <c r="T51" s="392"/>
      <c r="V51" s="392"/>
      <c r="Y51" s="392"/>
      <c r="Z51" s="392"/>
      <c r="AB51" s="392"/>
      <c r="AC51" s="392"/>
      <c r="AE51" s="392"/>
      <c r="AH51" s="392"/>
      <c r="AI51" s="392"/>
      <c r="AK51" s="392"/>
      <c r="AM51" s="392"/>
      <c r="AN51" s="392"/>
      <c r="AP51" s="392"/>
      <c r="AR51" s="392"/>
      <c r="AS51" s="392"/>
      <c r="AT51" s="392"/>
      <c r="AU51" s="392"/>
      <c r="AV51" s="392"/>
      <c r="AW51" s="392"/>
      <c r="AX51" s="392"/>
      <c r="AY51" s="392"/>
      <c r="AZ51" s="392"/>
      <c r="BA51" s="392"/>
      <c r="BB51" s="392"/>
      <c r="BC51" s="392"/>
    </row>
    <row r="52" spans="4:55">
      <c r="G52" s="392"/>
      <c r="H52" s="392"/>
      <c r="K52" s="392"/>
      <c r="O52" s="392"/>
      <c r="Q52" s="392"/>
      <c r="T52" s="392"/>
      <c r="X52" s="392"/>
      <c r="Y52" s="392"/>
      <c r="Z52" s="392"/>
      <c r="AB52" s="392"/>
      <c r="AC52" s="392"/>
      <c r="AE52" s="392"/>
      <c r="AH52" s="392"/>
      <c r="AI52" s="392"/>
      <c r="AK52" s="392"/>
      <c r="AM52" s="392"/>
      <c r="AN52" s="392"/>
      <c r="AP52" s="392"/>
      <c r="AR52" s="392"/>
      <c r="AS52" s="392"/>
    </row>
    <row r="53" spans="4:55">
      <c r="G53" s="392"/>
      <c r="H53" s="392"/>
      <c r="J53" s="392"/>
      <c r="K53" s="392"/>
      <c r="N53" s="392"/>
      <c r="O53" s="392"/>
      <c r="Q53" s="392"/>
      <c r="T53" s="392"/>
      <c r="W53" s="392"/>
      <c r="Y53" s="392"/>
      <c r="Z53" s="392"/>
      <c r="AB53" s="392"/>
      <c r="AC53" s="392"/>
      <c r="AG53" s="392"/>
      <c r="AH53" s="392"/>
      <c r="AI53" s="392"/>
      <c r="AJ53" s="392"/>
      <c r="AK53" s="392"/>
      <c r="AM53" s="392"/>
      <c r="AN53" s="392"/>
      <c r="AP53" s="392"/>
    </row>
    <row r="54" spans="4:55">
      <c r="J54" s="392"/>
      <c r="O54" s="392"/>
      <c r="T54" s="392"/>
      <c r="X54" s="392"/>
      <c r="Y54" s="392"/>
      <c r="Z54" s="392"/>
      <c r="AB54" s="392"/>
      <c r="AC54" s="392"/>
      <c r="AI54" s="392"/>
      <c r="AJ54" s="392"/>
      <c r="AK54" s="392"/>
      <c r="AL54" s="392"/>
      <c r="AM54" s="392"/>
      <c r="AN54" s="392"/>
      <c r="AP54" s="392"/>
      <c r="AR54" s="392"/>
    </row>
    <row r="55" spans="4:55">
      <c r="H55" s="392"/>
      <c r="J55" s="392"/>
      <c r="K55" s="392"/>
      <c r="O55" s="392"/>
      <c r="Q55" s="392"/>
      <c r="T55" s="392"/>
      <c r="Y55" s="392"/>
      <c r="Z55" s="392"/>
      <c r="AB55" s="392"/>
      <c r="AC55" s="392"/>
      <c r="AI55" s="392"/>
      <c r="AJ55" s="392"/>
      <c r="AK55" s="392"/>
      <c r="AL55" s="392"/>
      <c r="AM55" s="392"/>
      <c r="AN55" s="392"/>
      <c r="AP55" s="392"/>
      <c r="AQ55" s="392"/>
      <c r="AR55" s="392"/>
      <c r="AS55" s="392"/>
      <c r="AT55" s="392"/>
      <c r="AU55" s="392"/>
      <c r="AV55" s="392"/>
      <c r="AW55" s="392"/>
      <c r="AX55" s="392"/>
      <c r="AY55" s="392"/>
      <c r="AZ55" s="392"/>
      <c r="BA55" s="392"/>
      <c r="BB55" s="392"/>
      <c r="BC55" s="392"/>
    </row>
    <row r="56" spans="4:55">
      <c r="H56" s="392"/>
      <c r="J56" s="392"/>
      <c r="K56" s="392"/>
      <c r="Q56" s="392"/>
      <c r="T56" s="392"/>
      <c r="X56" s="392"/>
      <c r="Y56" s="392"/>
      <c r="Z56" s="392"/>
      <c r="AB56" s="392"/>
      <c r="AC56" s="392"/>
      <c r="AH56" s="392"/>
      <c r="AI56" s="392"/>
      <c r="AJ56" s="392"/>
      <c r="AL56" s="392"/>
      <c r="AM56" s="392"/>
      <c r="AN56" s="392"/>
      <c r="AP56" s="392"/>
      <c r="AQ56" s="392"/>
      <c r="AR56" s="392"/>
      <c r="AS56" s="392"/>
      <c r="AT56" s="392"/>
      <c r="AU56" s="392"/>
      <c r="AV56" s="392"/>
      <c r="AW56" s="392"/>
      <c r="AX56" s="392"/>
      <c r="AY56" s="392"/>
      <c r="AZ56" s="392"/>
      <c r="BA56" s="392"/>
      <c r="BB56" s="392"/>
      <c r="BC56" s="392"/>
    </row>
    <row r="57" spans="4:55">
      <c r="D57" s="392"/>
      <c r="H57" s="390"/>
      <c r="K57" s="392"/>
      <c r="O57" s="392"/>
      <c r="T57" s="392"/>
      <c r="V57" s="392"/>
      <c r="W57" s="392"/>
      <c r="Y57" s="392"/>
      <c r="Z57" s="392"/>
      <c r="AB57" s="392"/>
      <c r="AC57" s="392"/>
      <c r="AH57" s="392"/>
      <c r="AI57" s="392"/>
      <c r="AK57" s="392"/>
      <c r="AM57" s="392"/>
      <c r="AN57" s="392"/>
      <c r="AP57" s="392"/>
      <c r="AR57" s="392"/>
    </row>
    <row r="58" spans="4:55">
      <c r="J58" s="392"/>
      <c r="K58" s="392"/>
      <c r="O58" s="392"/>
      <c r="Q58" s="392"/>
      <c r="U58" s="392"/>
      <c r="W58" s="392"/>
      <c r="Y58" s="392"/>
      <c r="Z58" s="392"/>
      <c r="AB58" s="392"/>
      <c r="AC58" s="392"/>
      <c r="AH58" s="392"/>
      <c r="AI58" s="390"/>
      <c r="AJ58" s="392"/>
      <c r="AK58" s="392"/>
      <c r="AL58" s="392"/>
      <c r="AM58" s="392"/>
      <c r="AN58" s="392"/>
      <c r="AP58" s="392"/>
      <c r="AR58" s="392"/>
    </row>
    <row r="59" spans="4:55">
      <c r="H59" s="392"/>
      <c r="J59" s="392"/>
      <c r="K59" s="392"/>
      <c r="O59" s="392"/>
      <c r="Q59" s="392"/>
      <c r="T59" s="392"/>
      <c r="Y59" s="392"/>
      <c r="Z59" s="393"/>
      <c r="AB59" s="392"/>
      <c r="AC59" s="392"/>
      <c r="AE59" s="392"/>
      <c r="AH59" s="392"/>
      <c r="AI59" s="392"/>
      <c r="AJ59" s="392"/>
      <c r="AK59" s="392"/>
      <c r="AM59" s="392"/>
      <c r="AN59" s="392"/>
      <c r="AP59" s="392"/>
      <c r="AR59" s="392"/>
    </row>
    <row r="60" spans="4:55">
      <c r="G60" s="392"/>
      <c r="H60" s="392"/>
      <c r="J60" s="392"/>
      <c r="K60" s="392"/>
      <c r="N60" s="392"/>
      <c r="O60" s="392"/>
      <c r="V60" s="392"/>
      <c r="W60" s="392"/>
      <c r="Y60" s="392"/>
      <c r="Z60" s="392"/>
      <c r="AB60" s="392"/>
      <c r="AC60" s="392"/>
      <c r="AI60" s="392"/>
      <c r="AM60" s="392"/>
      <c r="AN60" s="392"/>
      <c r="AP60" s="392"/>
    </row>
    <row r="61" spans="4:55">
      <c r="G61" s="392"/>
      <c r="J61" s="392"/>
      <c r="K61" s="392"/>
      <c r="L61" s="392"/>
      <c r="N61" s="392"/>
      <c r="O61" s="392"/>
      <c r="Q61" s="392"/>
      <c r="T61" s="392"/>
      <c r="W61" s="392"/>
      <c r="X61" s="392"/>
      <c r="Y61" s="392"/>
      <c r="Z61" s="392"/>
      <c r="AB61" s="392"/>
      <c r="AC61" s="392"/>
      <c r="AI61" s="392"/>
      <c r="AJ61" s="392"/>
      <c r="AK61" s="392"/>
      <c r="AL61" s="392"/>
      <c r="AM61" s="392"/>
      <c r="AN61" s="392"/>
      <c r="AP61" s="392"/>
      <c r="AR61" s="392"/>
      <c r="AS61" s="392"/>
    </row>
    <row r="62" spans="4:55">
      <c r="G62" s="392"/>
      <c r="H62" s="392"/>
      <c r="J62" s="392"/>
      <c r="K62" s="392"/>
      <c r="T62" s="392"/>
      <c r="W62" s="392"/>
      <c r="X62" s="392"/>
      <c r="Y62" s="392"/>
      <c r="Z62" s="392"/>
      <c r="AB62" s="392"/>
      <c r="AC62" s="392"/>
      <c r="AE62" s="392"/>
      <c r="AG62" s="392"/>
      <c r="AH62" s="392"/>
      <c r="AI62" s="392"/>
      <c r="AJ62" s="392"/>
      <c r="AM62" s="392"/>
      <c r="AN62" s="392"/>
      <c r="AP62" s="392"/>
      <c r="AR62" s="392"/>
      <c r="AT62" s="392"/>
      <c r="AU62" s="392"/>
      <c r="AV62" s="392"/>
      <c r="AW62" s="392"/>
      <c r="AX62" s="392"/>
      <c r="AY62" s="392"/>
      <c r="AZ62" s="392"/>
      <c r="BA62" s="392"/>
      <c r="BB62" s="392"/>
      <c r="BC62" s="392"/>
    </row>
    <row r="63" spans="4:55">
      <c r="D63" s="392"/>
      <c r="G63" s="392"/>
      <c r="O63" s="392"/>
      <c r="Q63" s="392"/>
      <c r="T63" s="392"/>
      <c r="Y63" s="392"/>
      <c r="Z63" s="392"/>
      <c r="AC63" s="392"/>
      <c r="AH63" s="392"/>
      <c r="AI63" s="392"/>
      <c r="AK63" s="392"/>
      <c r="AM63" s="392"/>
      <c r="AN63" s="392"/>
      <c r="AO63" s="392"/>
      <c r="AP63" s="392"/>
      <c r="AT63" s="392"/>
      <c r="AU63" s="392"/>
      <c r="AV63" s="392"/>
      <c r="AW63" s="392"/>
      <c r="AX63" s="392"/>
      <c r="AY63" s="392"/>
      <c r="AZ63" s="392"/>
      <c r="BA63" s="392"/>
      <c r="BB63" s="392"/>
      <c r="BC63" s="392"/>
    </row>
    <row r="64" spans="4:55">
      <c r="G64" s="392"/>
      <c r="J64" s="392"/>
      <c r="K64" s="392"/>
      <c r="L64" s="392"/>
      <c r="O64" s="392"/>
      <c r="T64" s="392"/>
      <c r="Y64" s="392"/>
      <c r="Z64" s="392"/>
      <c r="AA64" s="392"/>
      <c r="AB64" s="392"/>
      <c r="AG64" s="392"/>
      <c r="AI64" s="392"/>
      <c r="AJ64" s="392"/>
      <c r="AK64" s="392"/>
      <c r="AL64" s="392"/>
      <c r="AM64" s="392"/>
      <c r="AN64" s="392"/>
      <c r="AP64" s="392"/>
      <c r="AQ64" s="392"/>
      <c r="AR64" s="392"/>
      <c r="AS64" s="392"/>
      <c r="AT64" s="392"/>
      <c r="AU64" s="392"/>
      <c r="AV64" s="392"/>
      <c r="AW64" s="392"/>
      <c r="AX64" s="392"/>
      <c r="AY64" s="392"/>
      <c r="AZ64" s="392"/>
      <c r="BA64" s="392"/>
      <c r="BB64" s="392"/>
      <c r="BC64" s="392"/>
    </row>
    <row r="65" spans="3:55">
      <c r="C65" s="392"/>
      <c r="F65" s="392"/>
      <c r="G65" s="392"/>
      <c r="H65" s="392"/>
      <c r="L65" s="392"/>
      <c r="O65" s="392"/>
      <c r="Q65" s="392"/>
      <c r="T65" s="392"/>
      <c r="Y65" s="392"/>
      <c r="Z65" s="392"/>
      <c r="AB65" s="392"/>
      <c r="AC65" s="392"/>
      <c r="AE65" s="392"/>
      <c r="AI65" s="392"/>
      <c r="AJ65" s="392"/>
      <c r="AL65" s="392"/>
      <c r="AM65" s="392"/>
      <c r="AN65" s="392"/>
      <c r="AP65" s="392"/>
      <c r="AQ65" s="392"/>
      <c r="AR65" s="392"/>
      <c r="AS65" s="392"/>
      <c r="AT65" s="392"/>
      <c r="AU65" s="392"/>
      <c r="AV65" s="392"/>
      <c r="AW65" s="392"/>
      <c r="AX65" s="392"/>
      <c r="AY65" s="392"/>
      <c r="AZ65" s="392"/>
      <c r="BA65" s="392"/>
      <c r="BB65" s="392"/>
      <c r="BC65" s="392"/>
    </row>
    <row r="66" spans="3:55">
      <c r="G66" s="392"/>
      <c r="J66" s="392"/>
      <c r="K66" s="392"/>
      <c r="N66" s="392"/>
      <c r="O66" s="392"/>
      <c r="T66" s="392"/>
      <c r="V66" s="392"/>
      <c r="W66" s="392"/>
      <c r="Y66" s="392"/>
      <c r="Z66" s="392"/>
      <c r="AB66" s="392"/>
      <c r="AC66" s="392"/>
      <c r="AH66" s="392"/>
      <c r="AI66" s="392"/>
      <c r="AJ66" s="392"/>
      <c r="AM66" s="392"/>
      <c r="AN66" s="392"/>
      <c r="AP66" s="392"/>
    </row>
    <row r="67" spans="3:55">
      <c r="G67" s="392"/>
      <c r="H67" s="392"/>
      <c r="I67" s="392"/>
      <c r="K67" s="392"/>
      <c r="N67" s="392"/>
      <c r="O67" s="392"/>
      <c r="Q67" s="392"/>
      <c r="T67" s="392"/>
      <c r="V67" s="392"/>
      <c r="Y67" s="392"/>
      <c r="Z67" s="392"/>
      <c r="AB67" s="392"/>
      <c r="AC67" s="392"/>
      <c r="AH67" s="392"/>
      <c r="AI67" s="392"/>
      <c r="AJ67" s="392"/>
      <c r="AK67" s="392"/>
      <c r="AM67" s="392"/>
      <c r="AN67" s="392"/>
      <c r="AP67" s="392"/>
      <c r="AR67" s="392"/>
      <c r="AS67" s="392"/>
    </row>
    <row r="68" spans="3:55">
      <c r="D68" s="392"/>
      <c r="G68" s="392"/>
      <c r="H68" s="392"/>
      <c r="J68" s="392"/>
      <c r="M68" s="392"/>
      <c r="O68" s="392"/>
      <c r="Q68" s="392"/>
      <c r="R68" s="392"/>
      <c r="T68" s="392"/>
      <c r="W68" s="392"/>
      <c r="Y68" s="392"/>
      <c r="Z68" s="392"/>
      <c r="AB68" s="392"/>
      <c r="AG68" s="392"/>
      <c r="AH68" s="392"/>
      <c r="AI68" s="392"/>
      <c r="AM68" s="392"/>
      <c r="AN68" s="392"/>
      <c r="AP68" s="392"/>
      <c r="AR68" s="392"/>
      <c r="AT68" s="392"/>
      <c r="AU68" s="392"/>
      <c r="AV68" s="392"/>
      <c r="AW68" s="392"/>
      <c r="AX68" s="392"/>
      <c r="AY68" s="392"/>
      <c r="AZ68" s="392"/>
      <c r="BA68" s="392"/>
      <c r="BB68" s="392"/>
      <c r="BC68" s="392"/>
    </row>
    <row r="69" spans="3:55">
      <c r="D69" s="392"/>
      <c r="J69" s="392"/>
      <c r="K69" s="392"/>
      <c r="L69" s="392"/>
      <c r="M69" s="392"/>
      <c r="N69" s="392"/>
      <c r="O69" s="392"/>
      <c r="Q69" s="392"/>
      <c r="T69" s="392"/>
      <c r="W69" s="392"/>
      <c r="Y69" s="392"/>
      <c r="Z69" s="392"/>
      <c r="AB69" s="392"/>
      <c r="AC69" s="392"/>
      <c r="AG69" s="392"/>
      <c r="AH69" s="392"/>
      <c r="AI69" s="392"/>
      <c r="AJ69" s="392"/>
      <c r="AK69" s="392"/>
      <c r="AM69" s="392"/>
      <c r="AN69" s="392"/>
      <c r="AP69" s="392"/>
    </row>
    <row r="70" spans="3:55">
      <c r="D70" s="392"/>
      <c r="H70" s="392"/>
      <c r="J70" s="392"/>
      <c r="K70" s="392"/>
      <c r="M70" s="392"/>
      <c r="N70" s="392"/>
      <c r="Q70" s="392"/>
      <c r="T70" s="392"/>
      <c r="W70" s="392"/>
      <c r="X70" s="392"/>
      <c r="Y70" s="392"/>
      <c r="Z70" s="392"/>
      <c r="AA70" s="392"/>
      <c r="AB70" s="392"/>
      <c r="AC70" s="392"/>
      <c r="AI70" s="392"/>
      <c r="AJ70" s="392"/>
      <c r="AK70" s="392"/>
      <c r="AL70" s="392"/>
      <c r="AM70" s="392"/>
      <c r="AN70" s="392"/>
      <c r="AP70" s="392"/>
      <c r="AR70" s="392"/>
      <c r="AS70" s="392"/>
    </row>
    <row r="71" spans="3:55">
      <c r="D71" s="392"/>
      <c r="H71" s="392"/>
      <c r="K71" s="392"/>
      <c r="O71" s="392"/>
      <c r="Q71" s="392"/>
      <c r="W71" s="392"/>
      <c r="Y71" s="392"/>
      <c r="Z71" s="392"/>
      <c r="AB71" s="392"/>
      <c r="AC71" s="392"/>
      <c r="AH71" s="392"/>
      <c r="AI71" s="392"/>
      <c r="AL71" s="392"/>
      <c r="AM71" s="392"/>
      <c r="AN71" s="392"/>
      <c r="AP71" s="392"/>
      <c r="AR71" s="392"/>
      <c r="AS71" s="392"/>
    </row>
    <row r="72" spans="3:55">
      <c r="G72" s="392"/>
      <c r="K72" s="392"/>
      <c r="O72" s="392"/>
      <c r="Q72" s="392"/>
      <c r="T72" s="392"/>
      <c r="Y72" s="392"/>
      <c r="Z72" s="392"/>
      <c r="AB72" s="392"/>
      <c r="AC72" s="392"/>
      <c r="AE72" s="392"/>
      <c r="AG72" s="392"/>
      <c r="AH72" s="392"/>
      <c r="AI72" s="392"/>
      <c r="AJ72" s="392"/>
      <c r="AM72" s="392"/>
      <c r="AN72" s="392"/>
      <c r="AP72" s="392"/>
      <c r="AT72" s="392"/>
    </row>
    <row r="73" spans="3:55">
      <c r="K73" s="392"/>
      <c r="L73" s="392"/>
      <c r="N73" s="392"/>
      <c r="O73" s="392"/>
      <c r="Q73" s="392"/>
      <c r="T73" s="392"/>
      <c r="X73" s="392"/>
      <c r="Y73" s="392"/>
      <c r="Z73" s="392"/>
      <c r="AB73" s="392"/>
      <c r="AC73" s="392"/>
      <c r="AH73" s="392"/>
      <c r="AI73" s="392"/>
      <c r="AK73" s="392"/>
      <c r="AL73" s="392"/>
      <c r="AM73" s="392"/>
      <c r="AN73" s="392"/>
      <c r="AP73" s="392"/>
      <c r="AT73" s="392"/>
    </row>
    <row r="74" spans="3:55">
      <c r="J74" s="392"/>
      <c r="K74" s="392"/>
      <c r="O74" s="392"/>
      <c r="Q74" s="392"/>
      <c r="T74" s="392"/>
      <c r="Y74" s="392"/>
      <c r="Z74" s="392"/>
      <c r="AB74" s="392"/>
      <c r="AC74" s="392"/>
      <c r="AI74" s="392"/>
      <c r="AJ74" s="392"/>
      <c r="AK74" s="392"/>
      <c r="AM74" s="392"/>
      <c r="AN74" s="392"/>
      <c r="AP74" s="392"/>
      <c r="AR74" s="392"/>
    </row>
    <row r="75" spans="3:55">
      <c r="G75" s="392"/>
      <c r="H75" s="392"/>
      <c r="J75" s="392"/>
      <c r="K75" s="392"/>
      <c r="O75" s="392"/>
      <c r="Q75" s="392"/>
      <c r="T75" s="392"/>
      <c r="Y75" s="392"/>
      <c r="Z75" s="392"/>
      <c r="AB75" s="392"/>
      <c r="AC75" s="392"/>
      <c r="AE75" s="392"/>
      <c r="AI75" s="392"/>
      <c r="AK75" s="392"/>
      <c r="AL75" s="392"/>
      <c r="AM75" s="392"/>
      <c r="AN75" s="392"/>
      <c r="AP75" s="392"/>
    </row>
    <row r="76" spans="3:55">
      <c r="I76" s="392"/>
      <c r="J76" s="392"/>
      <c r="K76" s="392"/>
      <c r="O76" s="392"/>
      <c r="Q76" s="392"/>
      <c r="T76" s="392"/>
      <c r="W76" s="392"/>
      <c r="Y76" s="392"/>
      <c r="Z76" s="392"/>
      <c r="AA76" s="392"/>
      <c r="AB76" s="392"/>
      <c r="AC76" s="392"/>
      <c r="AI76" s="392"/>
      <c r="AJ76" s="392"/>
      <c r="AK76" s="392"/>
      <c r="AM76" s="392"/>
      <c r="AN76" s="392"/>
      <c r="AP76" s="392"/>
      <c r="AQ76" s="392"/>
      <c r="AR76" s="392"/>
      <c r="AS76" s="392"/>
      <c r="AT76" s="392"/>
      <c r="AU76" s="392"/>
      <c r="AV76" s="392"/>
      <c r="AW76" s="392"/>
      <c r="AX76" s="392"/>
      <c r="AY76" s="392"/>
      <c r="AZ76" s="392"/>
      <c r="BA76" s="392"/>
      <c r="BB76" s="392"/>
      <c r="BC76" s="392"/>
    </row>
    <row r="77" spans="3:55">
      <c r="G77" s="392"/>
      <c r="H77" s="392"/>
      <c r="J77" s="392"/>
      <c r="K77" s="392"/>
      <c r="L77" s="392"/>
      <c r="Q77" s="392"/>
      <c r="T77" s="392"/>
      <c r="Y77" s="392"/>
      <c r="Z77" s="392"/>
      <c r="AB77" s="392"/>
      <c r="AC77" s="392"/>
      <c r="AH77" s="392"/>
      <c r="AI77" s="392"/>
      <c r="AJ77" s="392"/>
      <c r="AL77" s="392"/>
      <c r="AM77" s="392"/>
      <c r="AN77" s="392"/>
      <c r="AP77" s="392"/>
    </row>
    <row r="78" spans="3:55">
      <c r="D78" s="392"/>
      <c r="H78" s="392"/>
      <c r="J78" s="392"/>
      <c r="O78" s="392"/>
      <c r="Q78" s="392"/>
      <c r="T78" s="392"/>
      <c r="X78" s="392"/>
      <c r="Y78" s="392"/>
      <c r="Z78" s="392"/>
      <c r="AB78" s="392"/>
      <c r="AC78" s="392"/>
      <c r="AH78" s="392"/>
      <c r="AI78" s="392"/>
      <c r="AK78" s="392"/>
      <c r="AL78" s="392"/>
      <c r="AM78" s="392"/>
      <c r="AN78" s="392"/>
      <c r="AP78" s="392"/>
      <c r="AR78" s="392"/>
    </row>
    <row r="79" spans="3:55">
      <c r="H79" s="392"/>
      <c r="J79" s="392"/>
      <c r="K79" s="392"/>
      <c r="M79" s="392"/>
      <c r="O79" s="392"/>
      <c r="Q79" s="392"/>
      <c r="T79" s="392"/>
      <c r="W79" s="392"/>
      <c r="X79" s="392"/>
      <c r="Y79" s="392"/>
      <c r="Z79" s="392"/>
      <c r="AB79" s="392"/>
      <c r="AC79" s="392"/>
      <c r="AG79" s="392"/>
      <c r="AI79" s="392"/>
      <c r="AL79" s="392"/>
      <c r="AM79" s="392"/>
      <c r="AN79" s="392"/>
      <c r="AO79" s="392"/>
      <c r="AP79" s="392"/>
      <c r="AR79" s="392"/>
      <c r="AS79" s="392"/>
    </row>
    <row r="80" spans="3:55">
      <c r="G80" s="392"/>
      <c r="N80" s="392"/>
      <c r="O80" s="392"/>
      <c r="Q80" s="392"/>
      <c r="R80" s="392"/>
      <c r="T80" s="392"/>
      <c r="Y80" s="392"/>
      <c r="Z80" s="392"/>
      <c r="AB80" s="392"/>
      <c r="AG80" s="392"/>
      <c r="AI80" s="392"/>
      <c r="AJ80" s="392"/>
      <c r="AM80" s="392"/>
      <c r="AN80" s="392"/>
      <c r="AP80" s="392"/>
      <c r="AQ80" s="392"/>
      <c r="AR80" s="392"/>
      <c r="AS80" s="392"/>
      <c r="AT80" s="392"/>
      <c r="AU80" s="392"/>
      <c r="AV80" s="392"/>
      <c r="AW80" s="392"/>
      <c r="AX80" s="392"/>
      <c r="AY80" s="392"/>
      <c r="AZ80" s="392"/>
      <c r="BA80" s="392"/>
      <c r="BB80" s="392"/>
      <c r="BC80" s="392"/>
    </row>
    <row r="81" spans="3:55">
      <c r="D81" s="392"/>
      <c r="F81" s="392"/>
      <c r="J81" s="392"/>
      <c r="K81" s="392"/>
      <c r="L81" s="392"/>
      <c r="Q81" s="392"/>
      <c r="T81" s="392"/>
      <c r="X81" s="392"/>
      <c r="Y81" s="392"/>
      <c r="Z81" s="392"/>
      <c r="AB81" s="392"/>
      <c r="AC81" s="392"/>
      <c r="AE81" s="392"/>
      <c r="AF81" s="392"/>
      <c r="AH81" s="392"/>
      <c r="AI81" s="392"/>
      <c r="AM81" s="392"/>
      <c r="AN81" s="392"/>
      <c r="AP81" s="392"/>
      <c r="AR81" s="392"/>
      <c r="AS81" s="392"/>
    </row>
    <row r="82" spans="3:55">
      <c r="C82" s="392"/>
      <c r="G82" s="392"/>
      <c r="J82" s="392"/>
      <c r="K82" s="392"/>
      <c r="N82" s="392"/>
      <c r="O82" s="392"/>
      <c r="Q82" s="392"/>
      <c r="T82" s="392"/>
      <c r="V82" s="392"/>
      <c r="Y82" s="392"/>
      <c r="Z82" s="392"/>
      <c r="AC82" s="392"/>
      <c r="AG82" s="392"/>
      <c r="AH82" s="392"/>
      <c r="AI82" s="392"/>
      <c r="AJ82" s="392"/>
      <c r="AM82" s="392"/>
      <c r="AN82" s="392"/>
      <c r="AP82" s="392"/>
      <c r="AR82" s="392"/>
      <c r="AS82" s="392"/>
      <c r="AT82" s="392"/>
    </row>
    <row r="83" spans="3:55">
      <c r="D83" s="392"/>
      <c r="H83" s="392"/>
      <c r="O83" s="392"/>
      <c r="Q83" s="392"/>
      <c r="T83" s="392"/>
      <c r="Y83" s="392"/>
      <c r="Z83" s="392"/>
      <c r="AB83" s="392"/>
      <c r="AE83" s="392"/>
      <c r="AH83" s="392"/>
      <c r="AI83" s="392"/>
      <c r="AL83" s="392"/>
      <c r="AM83" s="392"/>
      <c r="AN83" s="392"/>
      <c r="AP83" s="392"/>
      <c r="AR83" s="392"/>
      <c r="AS83" s="392"/>
    </row>
    <row r="84" spans="3:55">
      <c r="D84" s="392"/>
      <c r="F84" s="392"/>
      <c r="H84" s="392"/>
      <c r="J84" s="392"/>
      <c r="N84" s="392"/>
      <c r="O84" s="392"/>
      <c r="Q84" s="392"/>
      <c r="T84" s="392"/>
      <c r="Y84" s="392"/>
      <c r="Z84" s="392"/>
      <c r="AB84" s="392"/>
      <c r="AE84" s="392"/>
      <c r="AH84" s="392"/>
      <c r="AK84" s="392"/>
      <c r="AM84" s="392"/>
      <c r="AN84" s="392"/>
      <c r="AP84" s="392"/>
      <c r="AQ84" s="392"/>
      <c r="AR84" s="392"/>
      <c r="AS84" s="392"/>
      <c r="AT84" s="392"/>
      <c r="AU84" s="392"/>
      <c r="AV84" s="392"/>
      <c r="AW84" s="392"/>
      <c r="AX84" s="392"/>
      <c r="AY84" s="392"/>
      <c r="AZ84" s="392"/>
      <c r="BA84" s="392"/>
      <c r="BB84" s="392"/>
      <c r="BC84" s="392"/>
    </row>
    <row r="85" spans="3:55">
      <c r="H85" s="392"/>
      <c r="J85" s="392"/>
      <c r="M85" s="392"/>
      <c r="O85" s="392"/>
      <c r="Q85" s="392"/>
      <c r="T85" s="392"/>
      <c r="Y85" s="392"/>
      <c r="Z85" s="392"/>
      <c r="AB85" s="392"/>
      <c r="AC85" s="392"/>
      <c r="AE85" s="392"/>
      <c r="AH85" s="392"/>
      <c r="AI85" s="392"/>
      <c r="AJ85" s="392"/>
      <c r="AK85" s="392"/>
      <c r="AM85" s="392"/>
      <c r="AN85" s="392"/>
      <c r="AP85" s="392"/>
    </row>
    <row r="86" spans="3:55">
      <c r="H86" s="392"/>
      <c r="O86" s="392"/>
      <c r="Q86" s="392"/>
      <c r="T86" s="392"/>
      <c r="X86" s="392"/>
      <c r="Y86" s="392"/>
      <c r="Z86" s="392"/>
      <c r="AB86" s="392"/>
      <c r="AC86" s="392"/>
      <c r="AH86" s="392"/>
      <c r="AI86" s="392"/>
      <c r="AM86" s="392"/>
      <c r="AN86" s="392"/>
      <c r="AP86" s="392"/>
      <c r="AQ86" s="392"/>
      <c r="AR86" s="392"/>
      <c r="AS86" s="392"/>
      <c r="AT86" s="392"/>
      <c r="AU86" s="392"/>
      <c r="AV86" s="392"/>
      <c r="AW86" s="392"/>
      <c r="AX86" s="392"/>
      <c r="AY86" s="392"/>
      <c r="AZ86" s="392"/>
      <c r="BA86" s="392"/>
      <c r="BB86" s="392"/>
      <c r="BC86" s="392"/>
    </row>
    <row r="87" spans="3:55">
      <c r="G87" s="392"/>
      <c r="H87" s="392"/>
      <c r="I87" s="392"/>
      <c r="K87" s="392"/>
      <c r="O87" s="392"/>
      <c r="Q87" s="392"/>
      <c r="T87" s="392"/>
      <c r="X87" s="392"/>
      <c r="Y87" s="392"/>
      <c r="Z87" s="392"/>
      <c r="AB87" s="392"/>
      <c r="AC87" s="392"/>
      <c r="AI87" s="392"/>
      <c r="AJ87" s="392"/>
      <c r="AM87" s="392"/>
      <c r="AN87" s="392"/>
      <c r="AP87" s="392"/>
      <c r="AR87" s="392"/>
      <c r="AS87" s="392"/>
    </row>
    <row r="88" spans="3:55">
      <c r="H88" s="392"/>
      <c r="J88" s="392"/>
      <c r="K88" s="392"/>
      <c r="O88" s="392"/>
      <c r="Q88" s="392"/>
      <c r="R88" s="392"/>
      <c r="T88" s="392"/>
      <c r="V88" s="392"/>
      <c r="Y88" s="392"/>
      <c r="Z88" s="392"/>
      <c r="AA88" s="392"/>
      <c r="AB88" s="392"/>
      <c r="AH88" s="392"/>
      <c r="AI88" s="392"/>
      <c r="AJ88" s="392"/>
      <c r="AM88" s="392"/>
      <c r="AN88" s="392"/>
      <c r="AP88" s="392"/>
      <c r="AQ88" s="392"/>
      <c r="AR88" s="392"/>
      <c r="AS88" s="392"/>
      <c r="AT88" s="392"/>
      <c r="AU88" s="392"/>
      <c r="AV88" s="392"/>
      <c r="AW88" s="392"/>
      <c r="AX88" s="392"/>
      <c r="AY88" s="392"/>
      <c r="AZ88" s="392"/>
      <c r="BA88" s="392"/>
      <c r="BB88" s="392"/>
      <c r="BC88" s="392"/>
    </row>
    <row r="89" spans="3:55">
      <c r="O89" s="392"/>
      <c r="Q89" s="392"/>
      <c r="R89" s="392"/>
      <c r="T89" s="392"/>
      <c r="W89" s="392"/>
      <c r="Y89" s="392"/>
      <c r="Z89" s="392"/>
      <c r="AB89" s="392"/>
      <c r="AC89" s="392"/>
      <c r="AG89" s="392"/>
      <c r="AI89" s="392"/>
      <c r="AK89" s="392"/>
      <c r="AM89" s="392"/>
      <c r="AN89" s="392"/>
      <c r="AP89" s="392"/>
      <c r="AT89" s="392"/>
    </row>
    <row r="90" spans="3:55">
      <c r="G90" s="392"/>
      <c r="K90" s="392"/>
      <c r="O90" s="393"/>
      <c r="Q90" s="392"/>
      <c r="T90" s="392"/>
      <c r="Y90" s="392"/>
      <c r="Z90" s="392"/>
      <c r="AB90" s="392"/>
      <c r="AC90" s="392"/>
      <c r="AI90" s="392"/>
      <c r="AJ90" s="392"/>
      <c r="AK90" s="392"/>
      <c r="AM90" s="392"/>
      <c r="AN90" s="392"/>
      <c r="AP90" s="392"/>
      <c r="AR90" s="392"/>
      <c r="AS90" s="392"/>
    </row>
    <row r="91" spans="3:55">
      <c r="G91" s="392"/>
      <c r="H91" s="392"/>
      <c r="J91" s="392"/>
      <c r="K91" s="392"/>
      <c r="O91" s="392"/>
      <c r="Q91" s="392"/>
      <c r="T91" s="392"/>
      <c r="X91" s="392"/>
      <c r="Y91" s="392"/>
      <c r="Z91" s="392"/>
      <c r="AB91" s="392"/>
      <c r="AC91" s="392"/>
      <c r="AI91" s="392"/>
      <c r="AJ91" s="392"/>
      <c r="AK91" s="392"/>
      <c r="AL91" s="392"/>
      <c r="AM91" s="392"/>
      <c r="AN91" s="392"/>
      <c r="AP91" s="392"/>
    </row>
    <row r="92" spans="3:55">
      <c r="G92" s="392"/>
      <c r="H92" s="392"/>
      <c r="J92" s="392"/>
      <c r="K92" s="392"/>
      <c r="M92" s="392"/>
      <c r="O92" s="392"/>
      <c r="T92" s="392"/>
      <c r="V92" s="392"/>
      <c r="W92" s="392"/>
      <c r="Y92" s="392"/>
      <c r="Z92" s="392"/>
      <c r="AB92" s="392"/>
      <c r="AC92" s="392"/>
      <c r="AI92" s="392"/>
      <c r="AJ92" s="392"/>
      <c r="AK92" s="392"/>
      <c r="AL92" s="392"/>
      <c r="AM92" s="392"/>
      <c r="AN92" s="392"/>
      <c r="AP92" s="392"/>
    </row>
    <row r="93" spans="3:55">
      <c r="H93" s="392"/>
      <c r="K93" s="392"/>
      <c r="L93" s="392"/>
      <c r="O93" s="392"/>
      <c r="Q93" s="392"/>
      <c r="T93" s="392"/>
      <c r="Y93" s="392"/>
      <c r="Z93" s="392"/>
      <c r="AA93" s="392"/>
      <c r="AB93" s="392"/>
      <c r="AC93" s="392"/>
      <c r="AE93" s="392"/>
      <c r="AH93" s="392"/>
      <c r="AI93" s="392"/>
      <c r="AJ93" s="392"/>
      <c r="AM93" s="392"/>
      <c r="AN93" s="392"/>
      <c r="AP93" s="392"/>
      <c r="AQ93" s="392"/>
      <c r="AR93" s="392"/>
      <c r="AS93" s="392"/>
      <c r="AT93" s="392"/>
      <c r="AU93" s="392"/>
      <c r="AV93" s="392"/>
      <c r="AW93" s="392"/>
      <c r="AX93" s="392"/>
      <c r="AY93" s="392"/>
      <c r="AZ93" s="392"/>
      <c r="BA93" s="392"/>
      <c r="BB93" s="392"/>
      <c r="BC93" s="392"/>
    </row>
    <row r="94" spans="3:55">
      <c r="D94" s="392"/>
      <c r="G94" s="392"/>
      <c r="H94" s="392"/>
      <c r="J94" s="392"/>
      <c r="K94" s="392"/>
      <c r="O94" s="392"/>
      <c r="Q94" s="392"/>
      <c r="T94" s="392"/>
      <c r="W94" s="392"/>
      <c r="Y94" s="392"/>
      <c r="Z94" s="392"/>
      <c r="AB94" s="392"/>
      <c r="AC94" s="392"/>
      <c r="AE94" s="392"/>
      <c r="AI94" s="392"/>
      <c r="AJ94" s="392"/>
      <c r="AM94" s="392"/>
      <c r="AN94" s="392"/>
      <c r="AP94" s="392"/>
      <c r="AQ94" s="392"/>
      <c r="AR94" s="392"/>
      <c r="AS94" s="392"/>
      <c r="AT94" s="392"/>
      <c r="AU94" s="392"/>
      <c r="AV94" s="392"/>
      <c r="AW94" s="392"/>
      <c r="AX94" s="392"/>
      <c r="AY94" s="392"/>
      <c r="AZ94" s="392"/>
      <c r="BA94" s="392"/>
      <c r="BB94" s="392"/>
      <c r="BC94" s="392"/>
    </row>
    <row r="95" spans="3:55">
      <c r="C95" s="392"/>
      <c r="G95" s="392"/>
      <c r="J95" s="392"/>
      <c r="K95" s="392"/>
      <c r="L95" s="392"/>
      <c r="Q95" s="392"/>
      <c r="T95" s="392"/>
      <c r="W95" s="392"/>
      <c r="X95" s="392"/>
      <c r="Y95" s="392"/>
      <c r="Z95" s="392"/>
      <c r="AB95" s="392"/>
      <c r="AC95" s="392"/>
      <c r="AE95" s="392"/>
      <c r="AF95" s="392"/>
      <c r="AI95" s="392"/>
      <c r="AJ95" s="392"/>
      <c r="AL95" s="392"/>
      <c r="AM95" s="392"/>
      <c r="AN95" s="392"/>
      <c r="AP95" s="392"/>
      <c r="AQ95" s="392"/>
      <c r="AR95" s="392"/>
      <c r="AS95" s="392"/>
      <c r="AT95" s="392"/>
      <c r="AU95" s="392"/>
      <c r="AV95" s="392"/>
      <c r="AW95" s="392"/>
      <c r="AX95" s="392"/>
      <c r="AY95" s="392"/>
      <c r="AZ95" s="392"/>
      <c r="BA95" s="392"/>
      <c r="BB95" s="392"/>
      <c r="BC95" s="392"/>
    </row>
    <row r="96" spans="3:55">
      <c r="G96" s="392"/>
      <c r="H96" s="392"/>
      <c r="O96" s="392"/>
      <c r="Q96" s="392"/>
      <c r="T96" s="392"/>
      <c r="Y96" s="392"/>
      <c r="Z96" s="392"/>
      <c r="AB96" s="392"/>
      <c r="AC96" s="392"/>
      <c r="AG96" s="392"/>
      <c r="AH96" s="392"/>
      <c r="AI96" s="392"/>
      <c r="AK96" s="392"/>
      <c r="AL96" s="392"/>
      <c r="AM96" s="392"/>
      <c r="AN96" s="392"/>
    </row>
    <row r="97" spans="1:99">
      <c r="F97" s="392"/>
      <c r="G97" s="392"/>
      <c r="J97" s="392"/>
      <c r="N97" s="392"/>
      <c r="O97" s="392"/>
      <c r="Q97" s="392"/>
      <c r="T97" s="390"/>
      <c r="V97" s="392"/>
      <c r="W97" s="392"/>
      <c r="Y97" s="392"/>
      <c r="Z97" s="392"/>
      <c r="AB97" s="392"/>
      <c r="AI97" s="392"/>
      <c r="AM97" s="392"/>
      <c r="AN97" s="392"/>
      <c r="AP97" s="392"/>
      <c r="AR97" s="392"/>
      <c r="AS97" s="392"/>
    </row>
    <row r="98" spans="1:99">
      <c r="F98" s="392"/>
      <c r="G98" s="392"/>
      <c r="J98" s="392"/>
      <c r="K98" s="392"/>
      <c r="N98" s="392"/>
      <c r="O98" s="392"/>
      <c r="Q98" s="392"/>
      <c r="T98" s="392"/>
      <c r="Y98" s="392"/>
      <c r="Z98" s="392"/>
      <c r="AA98" s="392"/>
      <c r="AB98" s="392"/>
      <c r="AC98" s="392"/>
      <c r="AG98" s="392"/>
      <c r="AH98" s="392"/>
      <c r="AI98" s="392"/>
      <c r="AJ98" s="392"/>
      <c r="AK98" s="392"/>
      <c r="AM98" s="392"/>
      <c r="AN98" s="392"/>
      <c r="AP98" s="392"/>
      <c r="AQ98" s="392"/>
      <c r="AR98" s="392"/>
      <c r="AS98" s="392"/>
      <c r="AT98" s="392"/>
      <c r="AU98" s="392"/>
      <c r="AV98" s="392"/>
      <c r="AW98" s="392"/>
      <c r="AX98" s="392"/>
      <c r="AY98" s="392"/>
      <c r="AZ98" s="392"/>
      <c r="BA98" s="392"/>
      <c r="BB98" s="392"/>
      <c r="BC98" s="392"/>
    </row>
    <row r="99" spans="1:99">
      <c r="D99" s="392"/>
      <c r="G99" s="392"/>
      <c r="J99" s="392"/>
      <c r="K99" s="392"/>
      <c r="N99" s="392"/>
      <c r="O99" s="392"/>
      <c r="Q99" s="392"/>
      <c r="T99" s="392"/>
      <c r="X99" s="392"/>
      <c r="Y99" s="392"/>
      <c r="Z99" s="392"/>
      <c r="AB99" s="392"/>
      <c r="AC99" s="392"/>
      <c r="AI99" s="392"/>
      <c r="AM99" s="392"/>
      <c r="AN99" s="392"/>
      <c r="AO99" s="392"/>
      <c r="AP99" s="392"/>
      <c r="AQ99" s="392"/>
      <c r="AR99" s="392"/>
      <c r="AS99" s="392"/>
      <c r="AT99" s="392"/>
      <c r="AU99" s="392"/>
      <c r="AV99" s="392"/>
      <c r="AW99" s="392"/>
      <c r="AX99" s="392"/>
      <c r="AY99" s="392"/>
      <c r="AZ99" s="392"/>
      <c r="BA99" s="392"/>
      <c r="BB99" s="392"/>
      <c r="BC99" s="392"/>
    </row>
    <row r="100" spans="1:99">
      <c r="H100" s="392"/>
      <c r="J100" s="392"/>
      <c r="K100" s="393"/>
      <c r="O100" s="392"/>
      <c r="Q100" s="392"/>
      <c r="T100" s="392"/>
      <c r="X100" s="392"/>
      <c r="Y100" s="393"/>
      <c r="Z100" s="392"/>
      <c r="AB100" s="392"/>
      <c r="AC100" s="392"/>
      <c r="AF100" s="392"/>
      <c r="AH100" s="392"/>
      <c r="AI100" s="392"/>
      <c r="AJ100" s="392"/>
      <c r="AK100" s="392"/>
      <c r="AM100" s="392"/>
      <c r="AN100" s="392"/>
      <c r="AP100" s="392"/>
      <c r="AR100" s="392"/>
      <c r="AS100" s="392"/>
    </row>
    <row r="101" spans="1:99">
      <c r="H101" s="392"/>
      <c r="J101" s="392"/>
      <c r="K101" s="392"/>
      <c r="N101" s="392"/>
      <c r="O101" s="392"/>
      <c r="Q101" s="392"/>
      <c r="T101" s="392"/>
      <c r="Y101" s="392"/>
      <c r="Z101" s="392"/>
      <c r="AB101" s="390"/>
      <c r="AC101" s="392"/>
      <c r="AH101" s="392"/>
      <c r="AI101" s="392"/>
      <c r="AJ101" s="392"/>
      <c r="AL101" s="392"/>
      <c r="AM101" s="392"/>
      <c r="AN101" s="392"/>
      <c r="AP101" s="392"/>
      <c r="AR101" s="392"/>
    </row>
    <row r="102" spans="1:99">
      <c r="F102" s="392"/>
      <c r="G102" s="392"/>
      <c r="J102" s="392"/>
      <c r="K102" s="392"/>
      <c r="O102" s="392"/>
      <c r="Q102" s="392"/>
      <c r="T102" s="392"/>
      <c r="V102" s="392"/>
      <c r="Y102" s="393"/>
      <c r="Z102" s="392"/>
      <c r="AB102" s="392"/>
      <c r="AC102" s="392"/>
      <c r="AL102" s="392"/>
      <c r="AN102" s="392"/>
      <c r="AP102" s="392"/>
      <c r="AQ102" s="392"/>
      <c r="AR102" s="392"/>
      <c r="AS102" s="392"/>
      <c r="AT102" s="392"/>
      <c r="AU102" s="392"/>
      <c r="AV102" s="392"/>
      <c r="AW102" s="392"/>
      <c r="AX102" s="392"/>
      <c r="AY102" s="392"/>
      <c r="AZ102" s="392"/>
      <c r="BA102" s="392"/>
      <c r="BB102" s="392"/>
      <c r="BC102" s="392"/>
    </row>
    <row r="103" spans="1:99">
      <c r="D103" s="393"/>
      <c r="H103" s="392"/>
      <c r="K103" s="392"/>
      <c r="O103" s="392"/>
      <c r="P103" s="392"/>
      <c r="Q103" s="392"/>
      <c r="T103" s="392"/>
      <c r="W103" s="392"/>
      <c r="Z103" s="392"/>
      <c r="AB103" s="392"/>
      <c r="AC103" s="392"/>
      <c r="AI103" s="392"/>
      <c r="AM103" s="392"/>
      <c r="AN103" s="392"/>
      <c r="AP103" s="392"/>
    </row>
    <row r="104" spans="1:99">
      <c r="D104" s="392"/>
      <c r="G104" s="393"/>
      <c r="H104" s="392"/>
      <c r="K104" s="392"/>
      <c r="L104" s="392"/>
      <c r="N104" s="392"/>
      <c r="O104" s="392"/>
      <c r="Q104" s="392"/>
      <c r="T104" s="392"/>
      <c r="Y104" s="392"/>
      <c r="Z104" s="392"/>
      <c r="AB104" s="392"/>
      <c r="AC104" s="392"/>
      <c r="AG104" s="392"/>
      <c r="AI104" s="392"/>
      <c r="AL104" s="392"/>
      <c r="AM104" s="392"/>
      <c r="AN104" s="392"/>
      <c r="AR104" s="392"/>
    </row>
    <row r="105" spans="1:99">
      <c r="J105" s="392"/>
      <c r="K105" s="392"/>
      <c r="O105" s="392"/>
      <c r="P105" s="392"/>
      <c r="Q105" s="392"/>
      <c r="T105" s="392"/>
      <c r="V105" s="392"/>
      <c r="Y105" s="392"/>
      <c r="Z105" s="392"/>
      <c r="AA105" s="392"/>
      <c r="AB105" s="392"/>
      <c r="AC105" s="392"/>
      <c r="AE105" s="392"/>
      <c r="AF105" s="392"/>
      <c r="AH105" s="392"/>
      <c r="AI105" s="392"/>
      <c r="AJ105" s="392"/>
      <c r="AK105" s="392"/>
      <c r="AM105" s="392"/>
      <c r="AN105" s="392"/>
      <c r="AP105" s="392"/>
      <c r="AR105" s="392"/>
      <c r="AS105" s="392"/>
    </row>
    <row r="106" spans="1:99">
      <c r="D106" s="392"/>
      <c r="J106" s="392"/>
      <c r="K106" s="392"/>
      <c r="O106" s="392"/>
      <c r="Q106" s="392"/>
      <c r="T106" s="392"/>
      <c r="Z106" s="392"/>
      <c r="AG106" s="392"/>
      <c r="AI106" s="392"/>
      <c r="AJ106" s="392"/>
      <c r="AK106" s="392"/>
      <c r="AM106" s="392"/>
      <c r="AN106" s="392"/>
      <c r="AR106" s="392"/>
      <c r="AS106" s="392"/>
      <c r="AT106" s="392"/>
    </row>
    <row r="107" spans="1:99">
      <c r="D107" s="392"/>
      <c r="K107" s="392"/>
      <c r="L107" s="392"/>
      <c r="O107" s="392"/>
      <c r="Q107" s="392"/>
      <c r="Y107" s="392"/>
      <c r="Z107" s="392"/>
      <c r="AB107" s="392"/>
      <c r="AC107" s="392"/>
      <c r="AI107" s="392"/>
      <c r="AJ107" s="392"/>
      <c r="AM107" s="392"/>
      <c r="AN107" s="392"/>
      <c r="AR107" s="392"/>
      <c r="AS107" s="392"/>
    </row>
    <row r="108" spans="1:99">
      <c r="N108" s="392"/>
      <c r="T108" s="392"/>
      <c r="AB108" s="392"/>
      <c r="AC108" s="392"/>
      <c r="AE108" s="392"/>
      <c r="AF108" s="392"/>
      <c r="AJ108" s="392"/>
      <c r="AK108" s="392"/>
      <c r="AM108" s="392"/>
      <c r="AN108" s="392"/>
      <c r="AS108" s="392"/>
    </row>
    <row r="109" spans="1:99">
      <c r="Q109" s="392"/>
      <c r="X109" s="392"/>
      <c r="Y109" s="392"/>
      <c r="AE109" s="392"/>
      <c r="AH109" s="392"/>
      <c r="AJ109" s="392"/>
      <c r="AK109" s="392"/>
      <c r="AL109" s="392"/>
      <c r="AM109" s="392"/>
      <c r="AP109" s="392"/>
      <c r="AQ109" s="392"/>
      <c r="AR109" s="392"/>
      <c r="AS109" s="392"/>
      <c r="AT109" s="392"/>
      <c r="AU109" s="392"/>
      <c r="AV109" s="392"/>
      <c r="AW109" s="392"/>
      <c r="AX109" s="392"/>
      <c r="AY109" s="392"/>
      <c r="AZ109" s="392"/>
      <c r="BA109" s="392"/>
      <c r="BB109" s="392"/>
      <c r="BC109" s="392"/>
    </row>
    <row r="110" spans="1:99" s="282" customFormat="1">
      <c r="A110" s="284"/>
      <c r="B110" s="284"/>
      <c r="C110" s="284"/>
      <c r="D110" s="284"/>
      <c r="E110" s="284"/>
      <c r="F110" s="284"/>
      <c r="G110" s="284"/>
      <c r="H110" s="284"/>
      <c r="I110" s="284"/>
      <c r="J110" s="284"/>
      <c r="K110" s="284"/>
      <c r="L110" s="284"/>
      <c r="M110" s="284"/>
      <c r="N110" s="284"/>
      <c r="O110" s="284"/>
      <c r="P110" s="284"/>
      <c r="Q110" s="392"/>
      <c r="R110" s="284"/>
      <c r="S110" s="284"/>
      <c r="T110" s="284"/>
      <c r="U110" s="284"/>
      <c r="V110" s="392"/>
      <c r="W110" s="284"/>
      <c r="X110" s="284"/>
      <c r="Y110" s="392"/>
      <c r="Z110" s="284"/>
      <c r="AA110" s="284"/>
      <c r="AB110" s="284"/>
      <c r="AC110" s="284"/>
      <c r="AD110" s="284"/>
      <c r="AE110" s="284"/>
      <c r="AF110" s="284"/>
      <c r="AG110" s="392"/>
      <c r="AH110" s="392"/>
      <c r="AI110" s="392"/>
      <c r="AJ110" s="284"/>
      <c r="AK110" s="284"/>
      <c r="AL110" s="284"/>
      <c r="AM110" s="284"/>
      <c r="AN110" s="284"/>
      <c r="AO110" s="284"/>
      <c r="AP110" s="284"/>
      <c r="AQ110" s="284"/>
      <c r="AR110" s="392"/>
      <c r="AS110" s="284"/>
      <c r="AT110" s="284"/>
      <c r="AU110" s="284"/>
      <c r="AV110" s="284"/>
      <c r="AW110" s="284"/>
      <c r="AX110" s="284"/>
      <c r="AY110" s="284"/>
      <c r="AZ110" s="284"/>
      <c r="BA110" s="284"/>
      <c r="BB110" s="284"/>
      <c r="BC110" s="284"/>
    </row>
    <row r="111" spans="1:99">
      <c r="Q111" s="392"/>
      <c r="Y111" s="392"/>
      <c r="AC111" s="392"/>
      <c r="AF111" s="392"/>
      <c r="AL111" s="392"/>
      <c r="AM111" s="392"/>
      <c r="AN111" s="392"/>
      <c r="AP111" s="392"/>
      <c r="AQ111" s="392"/>
      <c r="AR111" s="392"/>
      <c r="AS111" s="392"/>
      <c r="AT111" s="392"/>
      <c r="AU111" s="392"/>
      <c r="AV111" s="392"/>
      <c r="AW111" s="392"/>
      <c r="AX111" s="392"/>
      <c r="AY111" s="392"/>
      <c r="AZ111" s="392"/>
      <c r="BA111" s="392"/>
      <c r="BB111" s="392"/>
      <c r="BC111" s="392"/>
      <c r="BD111" s="212"/>
      <c r="BE111" s="212"/>
      <c r="BF111" s="212"/>
      <c r="BG111" s="212"/>
      <c r="BH111" s="212"/>
      <c r="BI111" s="212"/>
      <c r="BJ111" s="212"/>
      <c r="BK111" s="212"/>
      <c r="BL111" s="212"/>
      <c r="BM111" s="212"/>
      <c r="BN111" s="212"/>
      <c r="BO111" s="212"/>
      <c r="BP111" s="212"/>
      <c r="BQ111" s="212"/>
      <c r="BR111" s="212"/>
      <c r="BS111" s="212"/>
      <c r="BT111" s="212"/>
      <c r="BU111" s="212"/>
      <c r="BV111" s="212"/>
      <c r="BW111" s="212"/>
      <c r="BX111" s="212"/>
      <c r="BY111" s="212"/>
      <c r="BZ111" s="212"/>
      <c r="CA111" s="212"/>
      <c r="CB111" s="212"/>
      <c r="CC111" s="212"/>
      <c r="CD111" s="212"/>
      <c r="CE111" s="212"/>
      <c r="CF111" s="212"/>
      <c r="CG111" s="212"/>
      <c r="CH111" s="212"/>
      <c r="CI111" s="212"/>
      <c r="CJ111" s="212"/>
      <c r="CK111" s="212"/>
      <c r="CL111" s="212"/>
      <c r="CM111" s="212"/>
      <c r="CN111" s="212"/>
      <c r="CO111" s="212"/>
      <c r="CP111" s="212"/>
      <c r="CQ111" s="212"/>
      <c r="CR111" s="212"/>
      <c r="CS111" s="212"/>
      <c r="CT111" s="212"/>
      <c r="CU111" s="212"/>
    </row>
    <row r="112" spans="1:99">
      <c r="G112" s="392"/>
      <c r="K112" s="392"/>
      <c r="R112" s="392"/>
      <c r="Z112" s="392"/>
      <c r="AF112" s="392"/>
      <c r="AJ112" s="392"/>
      <c r="AL112" s="392"/>
      <c r="AM112" s="392"/>
      <c r="AN112" s="392"/>
      <c r="AR112" s="392"/>
      <c r="BD112" s="212"/>
      <c r="BE112" s="212"/>
      <c r="BF112" s="212"/>
      <c r="BG112" s="212"/>
      <c r="BH112" s="212"/>
      <c r="BI112" s="212"/>
      <c r="BJ112" s="212"/>
      <c r="BK112" s="212"/>
      <c r="BL112" s="212"/>
      <c r="BM112" s="212"/>
      <c r="BN112" s="212"/>
      <c r="BO112" s="212"/>
      <c r="BP112" s="212"/>
      <c r="BQ112" s="212"/>
      <c r="BR112" s="212"/>
      <c r="BS112" s="212"/>
      <c r="BT112" s="212"/>
      <c r="BU112" s="212"/>
      <c r="BV112" s="212"/>
      <c r="BW112" s="212"/>
      <c r="BX112" s="212"/>
      <c r="BY112" s="212"/>
      <c r="BZ112" s="212"/>
      <c r="CA112" s="212"/>
      <c r="CB112" s="212"/>
      <c r="CC112" s="212"/>
      <c r="CD112" s="212"/>
      <c r="CE112" s="212"/>
      <c r="CF112" s="212"/>
      <c r="CG112" s="212"/>
      <c r="CH112" s="212"/>
      <c r="CI112" s="212"/>
      <c r="CJ112" s="212"/>
      <c r="CK112" s="212"/>
      <c r="CL112" s="212"/>
      <c r="CM112" s="212"/>
      <c r="CN112" s="212"/>
      <c r="CO112" s="212"/>
      <c r="CP112" s="212"/>
      <c r="CQ112" s="212"/>
      <c r="CR112" s="212"/>
      <c r="CS112" s="212"/>
      <c r="CT112" s="212"/>
      <c r="CU112" s="212"/>
    </row>
    <row r="113" spans="1:55">
      <c r="L113" s="392"/>
      <c r="N113" s="392"/>
      <c r="O113" s="392"/>
      <c r="T113" s="392"/>
      <c r="Y113" s="392"/>
      <c r="Z113" s="392"/>
      <c r="AB113" s="392"/>
      <c r="AE113" s="392"/>
      <c r="AF113" s="392"/>
      <c r="AH113" s="392"/>
      <c r="AJ113" s="392"/>
      <c r="AM113" s="392"/>
      <c r="AN113" s="392"/>
      <c r="AP113" s="392"/>
      <c r="AQ113" s="392"/>
      <c r="AR113" s="392"/>
      <c r="AS113" s="392"/>
      <c r="AT113" s="392"/>
      <c r="AU113" s="392"/>
      <c r="AV113" s="392"/>
      <c r="AW113" s="392"/>
      <c r="AX113" s="392"/>
      <c r="AY113" s="392"/>
      <c r="AZ113" s="392"/>
      <c r="BA113" s="392"/>
      <c r="BB113" s="392"/>
      <c r="BC113" s="392"/>
    </row>
    <row r="114" spans="1:55">
      <c r="J114" s="392"/>
      <c r="K114" s="392"/>
      <c r="M114" s="392"/>
      <c r="O114" s="392"/>
      <c r="Q114" s="392"/>
      <c r="W114" s="392"/>
      <c r="Y114" s="392"/>
      <c r="AC114" s="392"/>
      <c r="AH114" s="392"/>
      <c r="AK114" s="392"/>
      <c r="AL114" s="392"/>
      <c r="AN114" s="392"/>
      <c r="AP114" s="392"/>
    </row>
    <row r="115" spans="1:55">
      <c r="G115" s="392"/>
      <c r="M115" s="392"/>
      <c r="N115" s="392"/>
      <c r="Q115" s="392"/>
      <c r="T115" s="392"/>
      <c r="U115" s="392"/>
      <c r="W115" s="392"/>
      <c r="Y115" s="392"/>
      <c r="AB115" s="392"/>
      <c r="AG115" s="392"/>
      <c r="AJ115" s="392"/>
      <c r="AK115" s="392"/>
      <c r="AM115" s="392"/>
      <c r="AN115" s="392"/>
      <c r="AP115" s="392"/>
      <c r="AQ115" s="392"/>
      <c r="AR115" s="392"/>
      <c r="AS115" s="392"/>
      <c r="AT115" s="392"/>
      <c r="AU115" s="392"/>
      <c r="AV115" s="392"/>
      <c r="AW115" s="392"/>
      <c r="AX115" s="392"/>
      <c r="AY115" s="392"/>
      <c r="AZ115" s="392"/>
      <c r="BA115" s="392"/>
      <c r="BB115" s="392"/>
      <c r="BC115" s="392"/>
    </row>
    <row r="116" spans="1:55">
      <c r="L116" s="392"/>
      <c r="N116" s="392"/>
      <c r="Y116" s="392"/>
      <c r="AE116" s="392"/>
      <c r="AH116" s="392"/>
      <c r="AL116" s="392"/>
      <c r="AN116" s="392"/>
      <c r="AP116" s="392"/>
      <c r="AQ116" s="392"/>
      <c r="AR116" s="392"/>
      <c r="AS116" s="392"/>
      <c r="AT116" s="392"/>
      <c r="AU116" s="392"/>
      <c r="AV116" s="392"/>
      <c r="AW116" s="392"/>
      <c r="AX116" s="392"/>
      <c r="AY116" s="392"/>
      <c r="AZ116" s="392"/>
      <c r="BA116" s="392"/>
      <c r="BB116" s="392"/>
      <c r="BC116" s="392"/>
    </row>
    <row r="117" spans="1:55">
      <c r="J117" s="392"/>
      <c r="K117" s="392"/>
      <c r="O117" s="392"/>
      <c r="Q117" s="392"/>
      <c r="R117" s="392"/>
      <c r="T117" s="392"/>
      <c r="V117" s="392"/>
      <c r="X117" s="392"/>
      <c r="Y117" s="392"/>
      <c r="Z117" s="392"/>
      <c r="AB117" s="392"/>
      <c r="AC117" s="392"/>
      <c r="AE117" s="392"/>
      <c r="AH117" s="392"/>
      <c r="AJ117" s="392"/>
      <c r="AK117" s="392"/>
      <c r="AM117" s="392"/>
      <c r="AN117" s="392"/>
      <c r="AT117" s="392"/>
    </row>
    <row r="118" spans="1:55">
      <c r="D118" s="392"/>
      <c r="K118" s="392"/>
      <c r="W118" s="392"/>
      <c r="Y118" s="392"/>
      <c r="AB118" s="392"/>
      <c r="AC118" s="392"/>
      <c r="AH118" s="392"/>
      <c r="AK118" s="392"/>
      <c r="AM118" s="392"/>
      <c r="AN118" s="392"/>
      <c r="AP118" s="392"/>
      <c r="AR118" s="392"/>
      <c r="AS118" s="392"/>
    </row>
    <row r="119" spans="1:55">
      <c r="A119" s="282"/>
      <c r="K119" s="392"/>
      <c r="O119" s="392"/>
      <c r="Q119" s="392"/>
      <c r="V119" s="392"/>
      <c r="W119" s="392"/>
      <c r="Y119" s="392"/>
      <c r="Z119" s="392"/>
      <c r="AC119" s="392"/>
      <c r="AE119" s="392"/>
      <c r="AL119" s="392"/>
      <c r="AN119" s="392"/>
      <c r="AP119" s="392"/>
      <c r="AQ119" s="392"/>
      <c r="AR119" s="392"/>
      <c r="AS119" s="392"/>
      <c r="AT119" s="392"/>
      <c r="AU119" s="392"/>
      <c r="AV119" s="392"/>
      <c r="AW119" s="392"/>
      <c r="AX119" s="392"/>
      <c r="AY119" s="392"/>
      <c r="AZ119" s="392"/>
      <c r="BA119" s="392"/>
      <c r="BB119" s="392"/>
      <c r="BC119" s="392"/>
    </row>
    <row r="120" spans="1:55">
      <c r="D120" s="392"/>
      <c r="F120" s="392"/>
      <c r="L120" s="392"/>
      <c r="U120" s="392"/>
      <c r="AF120" s="392"/>
    </row>
    <row r="121" spans="1:55">
      <c r="I121" s="392"/>
      <c r="Q121" s="392"/>
      <c r="T121" s="392"/>
      <c r="AB121" s="392"/>
      <c r="AE121" s="392"/>
      <c r="AH121" s="392"/>
    </row>
    <row r="122" spans="1:55">
      <c r="D122" s="392"/>
      <c r="J122" s="392"/>
      <c r="N122" s="392"/>
      <c r="O122" s="392"/>
      <c r="Q122" s="392"/>
      <c r="T122" s="392"/>
      <c r="AC122" s="392"/>
      <c r="AE122" s="392"/>
      <c r="AL122" s="392"/>
      <c r="AN122" s="392"/>
      <c r="AR122" s="392"/>
      <c r="AS122" s="392"/>
    </row>
    <row r="123" spans="1:55">
      <c r="G123" s="392"/>
      <c r="K123" s="392"/>
      <c r="Y123" s="392"/>
      <c r="AE123" s="392"/>
      <c r="AH123" s="392"/>
      <c r="AL123" s="392"/>
      <c r="AM123" s="392"/>
      <c r="AO123" s="392"/>
    </row>
    <row r="124" spans="1:55">
      <c r="G124" s="392"/>
      <c r="J124" s="392"/>
      <c r="K124" s="392"/>
      <c r="Q124" s="392"/>
      <c r="T124" s="392"/>
      <c r="AA124" s="392"/>
      <c r="AC124" s="392"/>
      <c r="AE124" s="392"/>
      <c r="AF124" s="392"/>
      <c r="AH124" s="392"/>
      <c r="AK124" s="392"/>
      <c r="AM124" s="392"/>
      <c r="AN124" s="392"/>
    </row>
    <row r="125" spans="1:55">
      <c r="L125" s="392"/>
      <c r="AB125" s="392"/>
      <c r="AG125" s="392"/>
      <c r="AL125" s="392"/>
      <c r="AM125" s="392"/>
      <c r="AP125" s="392"/>
      <c r="AQ125" s="392"/>
      <c r="AR125" s="392"/>
      <c r="AS125" s="392"/>
      <c r="AT125" s="392"/>
      <c r="AU125" s="392"/>
      <c r="AV125" s="392"/>
      <c r="AW125" s="392"/>
      <c r="AX125" s="392"/>
      <c r="AY125" s="392"/>
      <c r="AZ125" s="392"/>
      <c r="BA125" s="392"/>
      <c r="BB125" s="392"/>
      <c r="BC125" s="392"/>
    </row>
    <row r="126" spans="1:55">
      <c r="G126" s="392"/>
      <c r="I126" s="392"/>
      <c r="J126" s="392"/>
      <c r="K126" s="392"/>
      <c r="W126" s="392"/>
      <c r="Y126" s="392"/>
      <c r="Z126" s="392"/>
      <c r="AC126" s="392"/>
      <c r="AE126" s="392"/>
      <c r="AG126" s="392"/>
      <c r="AI126" s="392"/>
      <c r="AJ126" s="392"/>
      <c r="AK126" s="392"/>
      <c r="AN126" s="392"/>
      <c r="AP126" s="392"/>
      <c r="AR126" s="392"/>
      <c r="AS126" s="392"/>
      <c r="AT126" s="392"/>
      <c r="AU126" s="392"/>
      <c r="AV126" s="392"/>
      <c r="AW126" s="392"/>
      <c r="AX126" s="392"/>
      <c r="AY126" s="392"/>
      <c r="AZ126" s="392"/>
      <c r="BA126" s="392"/>
      <c r="BB126" s="392"/>
      <c r="BC126" s="392"/>
    </row>
    <row r="127" spans="1:55">
      <c r="K127" s="392"/>
      <c r="X127" s="392"/>
      <c r="Y127" s="392"/>
      <c r="Z127" s="392"/>
      <c r="AA127" s="392"/>
      <c r="AI127" s="392"/>
      <c r="AK127" s="392"/>
      <c r="AM127" s="392"/>
      <c r="AN127" s="392"/>
    </row>
    <row r="128" spans="1:55">
      <c r="G128" s="392"/>
      <c r="N128" s="392"/>
      <c r="U128" s="392"/>
      <c r="Y128" s="392"/>
      <c r="AA128" s="392"/>
      <c r="AB128" s="392"/>
      <c r="AC128" s="392"/>
      <c r="AJ128" s="392"/>
      <c r="AN128" s="392"/>
      <c r="AP128" s="392"/>
      <c r="AQ128" s="392"/>
      <c r="AR128" s="392"/>
      <c r="AS128" s="392"/>
      <c r="AT128" s="392"/>
      <c r="AU128" s="392"/>
      <c r="AV128" s="392"/>
      <c r="AW128" s="392"/>
      <c r="AX128" s="392"/>
      <c r="AY128" s="392"/>
      <c r="AZ128" s="392"/>
      <c r="BA128" s="392"/>
      <c r="BB128" s="392"/>
      <c r="BC128" s="392"/>
    </row>
    <row r="129" spans="2:55">
      <c r="N129" s="392"/>
      <c r="R129" s="392"/>
      <c r="U129" s="392"/>
      <c r="Y129" s="392"/>
      <c r="AA129" s="392"/>
      <c r="AB129" s="392"/>
      <c r="AH129" s="392"/>
      <c r="AN129" s="392"/>
      <c r="AP129" s="392"/>
      <c r="AR129" s="392"/>
      <c r="AS129" s="392"/>
    </row>
    <row r="130" spans="2:55">
      <c r="J130" s="392"/>
      <c r="O130" s="392"/>
      <c r="V130" s="392"/>
      <c r="W130" s="392"/>
      <c r="X130" s="392"/>
      <c r="Y130" s="392"/>
      <c r="Z130" s="392"/>
      <c r="AE130" s="392"/>
      <c r="AI130" s="392"/>
      <c r="AM130" s="392"/>
      <c r="AN130" s="392"/>
      <c r="AP130" s="392"/>
      <c r="AQ130" s="392"/>
      <c r="AR130" s="392"/>
      <c r="AS130" s="392"/>
      <c r="AT130" s="392"/>
      <c r="AU130" s="392"/>
      <c r="AV130" s="392"/>
      <c r="AW130" s="392"/>
      <c r="AX130" s="392"/>
      <c r="AY130" s="392"/>
      <c r="AZ130" s="392"/>
      <c r="BA130" s="392"/>
      <c r="BB130" s="392"/>
      <c r="BC130" s="392"/>
    </row>
    <row r="131" spans="2:55">
      <c r="J131" s="392"/>
      <c r="K131" s="392"/>
      <c r="N131" s="392"/>
      <c r="X131" s="392"/>
      <c r="Y131" s="392"/>
      <c r="AH131" s="392"/>
      <c r="AI131" s="392"/>
      <c r="AJ131" s="392"/>
      <c r="AP131" s="392"/>
      <c r="AR131" s="392"/>
      <c r="AT131" s="392"/>
    </row>
    <row r="132" spans="2:55">
      <c r="B132" s="392"/>
      <c r="J132" s="392"/>
      <c r="L132" s="392"/>
      <c r="Q132" s="393"/>
      <c r="V132" s="392"/>
      <c r="Z132" s="392"/>
      <c r="AH132" s="392"/>
      <c r="AL132" s="392"/>
      <c r="AM132" s="392"/>
      <c r="AN132" s="392"/>
      <c r="AO132" s="392"/>
    </row>
    <row r="133" spans="2:55">
      <c r="J133" s="392"/>
      <c r="Q133" s="392"/>
      <c r="AB133" s="392"/>
      <c r="AF133" s="392"/>
      <c r="AI133" s="392"/>
      <c r="AL133" s="392"/>
      <c r="AN133" s="392"/>
      <c r="AP133" s="392"/>
    </row>
    <row r="134" spans="2:55">
      <c r="F134" s="392"/>
      <c r="Q134" s="392"/>
      <c r="T134" s="392"/>
      <c r="AB134" s="392"/>
      <c r="AE134" s="392"/>
      <c r="AF134" s="392"/>
      <c r="AN134" s="392"/>
    </row>
    <row r="135" spans="2:55">
      <c r="N135" s="392"/>
      <c r="Y135" s="392"/>
      <c r="AB135" s="392"/>
      <c r="AH135" s="392"/>
      <c r="AM135" s="392"/>
      <c r="AN135" s="392"/>
      <c r="AP135" s="392"/>
      <c r="AQ135" s="392"/>
      <c r="AR135" s="392"/>
      <c r="AS135" s="392"/>
      <c r="AT135" s="392"/>
      <c r="AU135" s="392"/>
      <c r="AV135" s="392"/>
      <c r="AW135" s="392"/>
      <c r="AX135" s="392"/>
      <c r="AY135" s="392"/>
      <c r="AZ135" s="392"/>
      <c r="BA135" s="392"/>
      <c r="BB135" s="392"/>
      <c r="BC135" s="392"/>
    </row>
    <row r="136" spans="2:55">
      <c r="N136" s="392"/>
      <c r="Z136" s="392"/>
      <c r="AG136" s="392"/>
      <c r="AJ136" s="392"/>
      <c r="AM136" s="392"/>
      <c r="AN136" s="392"/>
      <c r="AP136" s="392"/>
      <c r="AQ136" s="392"/>
      <c r="AR136" s="392"/>
      <c r="AS136" s="392"/>
      <c r="AT136" s="392"/>
      <c r="AU136" s="392"/>
      <c r="AV136" s="392"/>
      <c r="AW136" s="392"/>
      <c r="AX136" s="392"/>
      <c r="AY136" s="392"/>
      <c r="AZ136" s="392"/>
      <c r="BA136" s="392"/>
      <c r="BB136" s="392"/>
      <c r="BC136" s="392"/>
    </row>
    <row r="137" spans="2:55">
      <c r="I137" s="392"/>
      <c r="J137" s="392"/>
      <c r="K137" s="392"/>
      <c r="U137" s="392"/>
      <c r="Z137" s="392"/>
      <c r="AA137" s="392"/>
      <c r="AC137" s="392"/>
      <c r="AF137" s="392"/>
      <c r="AH137" s="392"/>
      <c r="AM137" s="392"/>
      <c r="AN137" s="392"/>
      <c r="AP137" s="392"/>
      <c r="AQ137" s="392"/>
      <c r="AR137" s="392"/>
      <c r="AS137" s="392"/>
      <c r="AT137" s="392"/>
      <c r="AU137" s="392"/>
      <c r="AV137" s="392"/>
      <c r="AW137" s="392"/>
      <c r="AX137" s="392"/>
      <c r="AY137" s="392"/>
      <c r="AZ137" s="392"/>
      <c r="BA137" s="392"/>
      <c r="BB137" s="392"/>
      <c r="BC137" s="392"/>
    </row>
    <row r="138" spans="2:55">
      <c r="J138" s="392"/>
      <c r="N138" s="392"/>
      <c r="O138" s="392"/>
      <c r="P138" s="392"/>
      <c r="X138" s="392"/>
      <c r="Y138" s="392"/>
      <c r="AB138" s="392"/>
      <c r="AC138" s="392"/>
      <c r="AR138" s="392"/>
      <c r="AS138" s="392"/>
      <c r="AT138" s="392"/>
      <c r="AU138" s="392"/>
      <c r="AV138" s="392"/>
      <c r="AW138" s="392"/>
      <c r="AX138" s="392"/>
      <c r="AY138" s="392"/>
      <c r="AZ138" s="392"/>
      <c r="BA138" s="392"/>
      <c r="BB138" s="392"/>
      <c r="BC138" s="392"/>
    </row>
    <row r="139" spans="2:55">
      <c r="G139" s="392"/>
      <c r="Y139" s="392"/>
      <c r="Z139" s="392"/>
      <c r="AB139" s="392"/>
      <c r="AC139" s="392"/>
      <c r="AG139" s="392"/>
      <c r="AN139" s="392"/>
      <c r="AP139" s="392"/>
      <c r="AQ139" s="392"/>
      <c r="AR139" s="392"/>
      <c r="AS139" s="392"/>
      <c r="AT139" s="392"/>
      <c r="AU139" s="392"/>
      <c r="AV139" s="392"/>
      <c r="AW139" s="392"/>
      <c r="AX139" s="392"/>
      <c r="AY139" s="392"/>
      <c r="AZ139" s="392"/>
      <c r="BA139" s="392"/>
      <c r="BB139" s="392"/>
      <c r="BC139" s="392"/>
    </row>
    <row r="140" spans="2:55">
      <c r="B140" s="393"/>
      <c r="O140" s="392"/>
      <c r="Q140" s="392"/>
      <c r="U140" s="392"/>
      <c r="Y140" s="392"/>
      <c r="AC140" s="392"/>
      <c r="AH140" s="392"/>
      <c r="AJ140" s="392"/>
      <c r="AL140" s="392"/>
      <c r="AN140" s="392"/>
      <c r="AO140" s="392"/>
    </row>
    <row r="141" spans="2:55">
      <c r="F141" s="392"/>
      <c r="L141" s="392"/>
      <c r="O141" s="392"/>
      <c r="Q141" s="392"/>
      <c r="Y141" s="392"/>
      <c r="Z141" s="392"/>
      <c r="AB141" s="392"/>
      <c r="AH141" s="392"/>
      <c r="AJ141" s="392"/>
      <c r="AP141" s="392"/>
      <c r="AQ141" s="392"/>
      <c r="AR141" s="392"/>
      <c r="AS141" s="392"/>
      <c r="AT141" s="392"/>
      <c r="AU141" s="392"/>
      <c r="AV141" s="392"/>
      <c r="AW141" s="392"/>
      <c r="AX141" s="392"/>
      <c r="AY141" s="392"/>
      <c r="AZ141" s="392"/>
      <c r="BA141" s="392"/>
      <c r="BB141" s="392"/>
      <c r="BC141" s="392"/>
    </row>
    <row r="142" spans="2:55">
      <c r="F142" s="392"/>
      <c r="L142" s="392"/>
      <c r="N142" s="392"/>
      <c r="T142" s="392"/>
      <c r="AL142" s="392"/>
      <c r="AM142" s="392"/>
      <c r="AN142" s="392"/>
      <c r="AP142" s="392"/>
      <c r="AQ142" s="392"/>
      <c r="AR142" s="392"/>
      <c r="AS142" s="392"/>
      <c r="AT142" s="392"/>
      <c r="AU142" s="392"/>
      <c r="AV142" s="392"/>
      <c r="AW142" s="392"/>
      <c r="AX142" s="392"/>
      <c r="AY142" s="392"/>
      <c r="AZ142" s="392"/>
      <c r="BA142" s="392"/>
      <c r="BB142" s="392"/>
      <c r="BC142" s="392"/>
    </row>
    <row r="143" spans="2:55">
      <c r="F143" s="392"/>
      <c r="U143" s="392"/>
      <c r="Y143" s="392"/>
      <c r="AC143" s="392"/>
      <c r="AK143" s="392"/>
      <c r="AM143" s="392"/>
      <c r="AN143" s="392"/>
      <c r="AR143" s="392"/>
      <c r="AS143" s="392"/>
      <c r="AT143" s="392"/>
    </row>
    <row r="144" spans="2:55">
      <c r="J144" s="392"/>
      <c r="T144" s="392"/>
      <c r="U144" s="392"/>
      <c r="X144" s="392"/>
      <c r="Y144" s="392"/>
      <c r="AE144" s="392"/>
      <c r="AF144" s="392"/>
      <c r="AG144" s="392"/>
      <c r="AI144" s="392"/>
      <c r="AM144" s="392"/>
      <c r="AN144" s="392"/>
      <c r="AP144" s="392"/>
      <c r="AQ144" s="392"/>
      <c r="AR144" s="392"/>
      <c r="AS144" s="392"/>
      <c r="AT144" s="392"/>
      <c r="AU144" s="392"/>
      <c r="AV144" s="392"/>
      <c r="AW144" s="392"/>
      <c r="AX144" s="392"/>
      <c r="AY144" s="392"/>
      <c r="AZ144" s="392"/>
      <c r="BA144" s="392"/>
      <c r="BB144" s="392"/>
      <c r="BC144" s="392"/>
    </row>
    <row r="145" spans="3:55">
      <c r="J145" s="392"/>
      <c r="K145" s="392"/>
      <c r="T145" s="392"/>
      <c r="Y145" s="392"/>
      <c r="Z145" s="392"/>
      <c r="AC145" s="392"/>
      <c r="AE145" s="392"/>
      <c r="AH145" s="392"/>
      <c r="AJ145" s="392"/>
      <c r="AK145" s="392"/>
      <c r="AM145" s="392"/>
      <c r="AN145" s="392"/>
    </row>
    <row r="146" spans="3:55">
      <c r="K146" s="392"/>
      <c r="Q146" s="392"/>
      <c r="R146" s="392"/>
      <c r="U146" s="392"/>
      <c r="AH146" s="392"/>
      <c r="AK146" s="392"/>
      <c r="AL146" s="392"/>
      <c r="AM146" s="392"/>
      <c r="AN146" s="392"/>
    </row>
    <row r="147" spans="3:55">
      <c r="O147" s="392"/>
      <c r="Z147" s="392"/>
      <c r="AK147" s="392"/>
      <c r="AL147" s="392"/>
      <c r="AN147" s="392"/>
      <c r="AP147" s="392"/>
      <c r="AQ147" s="392"/>
      <c r="AR147" s="392"/>
      <c r="AS147" s="392"/>
      <c r="AT147" s="392"/>
      <c r="AU147" s="392"/>
      <c r="AV147" s="392"/>
      <c r="AW147" s="392"/>
      <c r="AX147" s="392"/>
      <c r="AY147" s="392"/>
      <c r="AZ147" s="392"/>
      <c r="BA147" s="392"/>
      <c r="BB147" s="392"/>
      <c r="BC147" s="392"/>
    </row>
    <row r="148" spans="3:55">
      <c r="P148" s="392"/>
      <c r="T148" s="392"/>
      <c r="V148" s="392"/>
      <c r="Y148" s="392"/>
      <c r="Z148" s="392"/>
      <c r="AI148" s="392"/>
      <c r="AK148" s="392"/>
      <c r="AN148" s="392"/>
    </row>
    <row r="149" spans="3:55">
      <c r="L149" s="392"/>
      <c r="V149" s="392"/>
      <c r="X149" s="392"/>
      <c r="Y149" s="392"/>
      <c r="Z149" s="392"/>
      <c r="AB149" s="392"/>
      <c r="AE149" s="392"/>
      <c r="AG149" s="392"/>
      <c r="AM149" s="392"/>
      <c r="AN149" s="392"/>
      <c r="AP149" s="392"/>
      <c r="AR149" s="392"/>
      <c r="AS149" s="392"/>
    </row>
    <row r="150" spans="3:55">
      <c r="J150" s="392"/>
      <c r="K150" s="392"/>
      <c r="N150" s="392"/>
      <c r="R150" s="392"/>
      <c r="V150" s="392"/>
      <c r="Y150" s="392"/>
      <c r="Z150" s="392"/>
      <c r="AG150" s="392"/>
      <c r="AH150" s="392"/>
      <c r="AK150" s="392"/>
      <c r="AM150" s="392"/>
      <c r="AN150" s="392"/>
      <c r="AP150" s="392"/>
      <c r="AT150" s="392"/>
      <c r="AU150" s="392"/>
      <c r="AV150" s="392"/>
      <c r="AW150" s="392"/>
      <c r="AX150" s="392"/>
      <c r="AY150" s="392"/>
      <c r="AZ150" s="392"/>
      <c r="BA150" s="392"/>
      <c r="BB150" s="392"/>
      <c r="BC150" s="392"/>
    </row>
    <row r="151" spans="3:55">
      <c r="C151" s="392"/>
      <c r="H151" s="392"/>
      <c r="J151" s="392"/>
      <c r="M151" s="392"/>
      <c r="N151" s="392"/>
      <c r="V151" s="392"/>
      <c r="W151" s="392"/>
      <c r="Y151" s="392"/>
      <c r="AH151" s="392"/>
      <c r="AK151" s="392"/>
      <c r="AM151" s="392"/>
      <c r="AN151" s="392"/>
      <c r="AP151" s="392"/>
      <c r="AS151" s="392"/>
    </row>
    <row r="152" spans="3:55">
      <c r="Y152" s="392"/>
      <c r="AN152" s="392"/>
      <c r="AP152" s="392"/>
    </row>
    <row r="153" spans="3:55">
      <c r="J153" s="392"/>
      <c r="K153" s="393"/>
      <c r="Q153" s="392"/>
      <c r="V153" s="392"/>
      <c r="X153" s="392"/>
      <c r="Y153" s="392"/>
      <c r="AC153" s="392"/>
      <c r="AG153" s="392"/>
      <c r="AK153" s="392"/>
      <c r="AN153" s="392"/>
      <c r="AO153" s="392"/>
      <c r="AT153" s="392"/>
    </row>
    <row r="154" spans="3:55">
      <c r="G154" s="392"/>
      <c r="J154" s="392"/>
      <c r="L154" s="392"/>
      <c r="Q154" s="392"/>
      <c r="U154" s="392"/>
      <c r="X154" s="392"/>
      <c r="AE154" s="392"/>
      <c r="AJ154" s="392"/>
      <c r="AK154" s="392"/>
      <c r="AM154" s="392"/>
      <c r="AN154" s="392"/>
      <c r="AP154" s="392"/>
      <c r="AQ154" s="392"/>
      <c r="AR154" s="392"/>
      <c r="AS154" s="392"/>
      <c r="AT154" s="392"/>
      <c r="AU154" s="392"/>
      <c r="AV154" s="392"/>
      <c r="AW154" s="392"/>
      <c r="AX154" s="392"/>
      <c r="AY154" s="392"/>
      <c r="AZ154" s="392"/>
      <c r="BA154" s="392"/>
      <c r="BB154" s="392"/>
      <c r="BC154" s="392"/>
    </row>
    <row r="155" spans="3:55">
      <c r="C155" s="392"/>
      <c r="F155" s="393"/>
      <c r="T155" s="392"/>
      <c r="V155" s="392"/>
      <c r="X155" s="392"/>
      <c r="Y155" s="392"/>
      <c r="Z155" s="392"/>
      <c r="AE155" s="392"/>
      <c r="AG155" s="392"/>
      <c r="AI155" s="392"/>
      <c r="AL155" s="392"/>
      <c r="AR155" s="392"/>
    </row>
    <row r="156" spans="3:55">
      <c r="Q156" s="392"/>
      <c r="Z156" s="392"/>
      <c r="AE156" s="392"/>
      <c r="AF156" s="392"/>
      <c r="AJ156" s="392"/>
      <c r="AN156" s="392"/>
      <c r="AR156" s="392"/>
    </row>
    <row r="157" spans="3:55">
      <c r="G157" s="392"/>
      <c r="N157" s="392"/>
      <c r="Z157" s="392"/>
      <c r="AB157" s="392"/>
      <c r="AG157" s="392"/>
      <c r="AH157" s="392"/>
      <c r="AI157" s="392"/>
      <c r="AK157" s="392"/>
      <c r="AP157" s="392"/>
      <c r="AT157" s="392"/>
    </row>
    <row r="158" spans="3:55">
      <c r="F158" s="392"/>
      <c r="J158" s="392"/>
      <c r="K158" s="392"/>
      <c r="M158" s="392"/>
      <c r="N158" s="392"/>
      <c r="R158" s="392"/>
      <c r="W158" s="392"/>
      <c r="AA158" s="392"/>
      <c r="AC158" s="392"/>
      <c r="AG158" s="392"/>
      <c r="AH158" s="392"/>
      <c r="AJ158" s="392"/>
      <c r="AK158" s="392"/>
      <c r="AM158" s="393"/>
      <c r="AN158" s="392"/>
      <c r="AP158" s="392"/>
      <c r="AQ158" s="392"/>
      <c r="AR158" s="392"/>
      <c r="AS158" s="392"/>
      <c r="AT158" s="392"/>
      <c r="AU158" s="392"/>
      <c r="AV158" s="392"/>
      <c r="AW158" s="392"/>
      <c r="AX158" s="392"/>
      <c r="AY158" s="392"/>
      <c r="AZ158" s="392"/>
      <c r="BA158" s="392"/>
      <c r="BB158" s="392"/>
      <c r="BC158" s="392"/>
    </row>
    <row r="159" spans="3:55">
      <c r="J159" s="392"/>
      <c r="Q159" s="392"/>
      <c r="T159" s="392"/>
      <c r="Y159" s="392"/>
      <c r="Z159" s="392"/>
      <c r="AC159" s="392"/>
      <c r="AE159" s="392"/>
      <c r="AG159" s="392"/>
      <c r="AI159" s="392"/>
      <c r="AJ159" s="392"/>
      <c r="AN159" s="392"/>
      <c r="AR159" s="392"/>
      <c r="AS159" s="392"/>
      <c r="AT159" s="392"/>
    </row>
    <row r="160" spans="3:55">
      <c r="J160" s="392"/>
      <c r="Y160" s="392"/>
      <c r="Z160" s="392"/>
      <c r="AH160" s="392"/>
      <c r="AI160" s="392"/>
      <c r="AK160" s="392"/>
      <c r="AO160" s="392"/>
      <c r="AP160" s="392"/>
      <c r="AR160" s="392"/>
    </row>
    <row r="161" spans="4:55">
      <c r="K161" s="392"/>
      <c r="O161" s="392"/>
      <c r="T161" s="392"/>
      <c r="V161" s="392"/>
      <c r="X161" s="392"/>
      <c r="AF161" s="392"/>
      <c r="AH161" s="392"/>
      <c r="AK161" s="392"/>
      <c r="AN161" s="392"/>
      <c r="AS161" s="392"/>
      <c r="AT161" s="392"/>
      <c r="AU161" s="392"/>
      <c r="AV161" s="392"/>
      <c r="AW161" s="392"/>
      <c r="AX161" s="392"/>
      <c r="AY161" s="392"/>
      <c r="AZ161" s="392"/>
      <c r="BA161" s="392"/>
      <c r="BB161" s="392"/>
      <c r="BC161" s="392"/>
    </row>
    <row r="162" spans="4:55">
      <c r="O162" s="392"/>
      <c r="P162" s="392"/>
      <c r="Q162" s="392"/>
      <c r="T162" s="392"/>
      <c r="Y162" s="392"/>
      <c r="Z162" s="392"/>
      <c r="AA162" s="392"/>
      <c r="AC162" s="393"/>
      <c r="AE162" s="392"/>
      <c r="AF162" s="392"/>
      <c r="AN162" s="392"/>
      <c r="AT162" s="392"/>
      <c r="AU162" s="392"/>
      <c r="AV162" s="392"/>
      <c r="AW162" s="392"/>
      <c r="AX162" s="392"/>
      <c r="AY162" s="392"/>
      <c r="AZ162" s="392"/>
      <c r="BA162" s="392"/>
      <c r="BB162" s="392"/>
      <c r="BC162" s="392"/>
    </row>
    <row r="163" spans="4:55">
      <c r="W163" s="392"/>
      <c r="AC163" s="392"/>
      <c r="AE163" s="392"/>
      <c r="AI163" s="392"/>
      <c r="AM163" s="392"/>
    </row>
    <row r="164" spans="4:55">
      <c r="N164" s="392"/>
      <c r="AH164" s="392"/>
      <c r="AK164" s="392"/>
      <c r="AL164" s="392"/>
      <c r="AM164" s="392"/>
    </row>
    <row r="165" spans="4:55">
      <c r="K165" s="392"/>
      <c r="T165" s="392"/>
      <c r="AA165" s="392"/>
      <c r="AH165" s="392"/>
      <c r="AI165" s="392"/>
      <c r="AK165" s="392"/>
      <c r="AM165" s="392"/>
      <c r="AN165" s="392"/>
      <c r="AO165" s="392"/>
      <c r="AR165" s="392"/>
    </row>
    <row r="166" spans="4:55">
      <c r="Q166" s="392"/>
      <c r="T166" s="392"/>
      <c r="Y166" s="392"/>
      <c r="Z166" s="392"/>
      <c r="AB166" s="392"/>
      <c r="AC166" s="392"/>
      <c r="AN166" s="392"/>
    </row>
    <row r="167" spans="4:55">
      <c r="Q167" s="392"/>
      <c r="Y167" s="392"/>
      <c r="Z167" s="392"/>
      <c r="AF167" s="392"/>
      <c r="AK167" s="392"/>
      <c r="AM167" s="392"/>
      <c r="AP167" s="392"/>
      <c r="AQ167" s="392"/>
      <c r="AR167" s="392"/>
      <c r="AS167" s="392"/>
      <c r="AT167" s="392"/>
      <c r="AU167" s="392"/>
      <c r="AV167" s="392"/>
      <c r="AW167" s="392"/>
      <c r="AX167" s="392"/>
      <c r="AY167" s="392"/>
      <c r="AZ167" s="392"/>
      <c r="BA167" s="392"/>
      <c r="BB167" s="392"/>
      <c r="BC167" s="392"/>
    </row>
    <row r="168" spans="4:55">
      <c r="G168" s="392"/>
      <c r="J168" s="392"/>
      <c r="N168" s="392"/>
      <c r="T168" s="392"/>
      <c r="AA168" s="392"/>
      <c r="AC168" s="392"/>
      <c r="AE168" s="392"/>
      <c r="AG168" s="392"/>
      <c r="AJ168" s="392"/>
      <c r="AN168" s="392"/>
      <c r="AP168" s="392"/>
      <c r="AQ168" s="392"/>
      <c r="AR168" s="392"/>
      <c r="AS168" s="392"/>
      <c r="AT168" s="392"/>
      <c r="AU168" s="392"/>
      <c r="AV168" s="392"/>
      <c r="AW168" s="392"/>
      <c r="AX168" s="392"/>
      <c r="AY168" s="392"/>
      <c r="AZ168" s="392"/>
      <c r="BA168" s="392"/>
      <c r="BB168" s="392"/>
      <c r="BC168" s="392"/>
    </row>
    <row r="169" spans="4:55">
      <c r="D169" s="392"/>
      <c r="G169" s="392"/>
      <c r="O169" s="392"/>
      <c r="Q169" s="392"/>
      <c r="T169" s="392"/>
      <c r="U169" s="392"/>
      <c r="Y169" s="392"/>
      <c r="Z169" s="392"/>
      <c r="AB169" s="392"/>
      <c r="AN169" s="392"/>
      <c r="AP169" s="392"/>
      <c r="AQ169" s="392"/>
      <c r="AR169" s="392"/>
      <c r="AS169" s="392"/>
      <c r="AT169" s="392"/>
      <c r="AU169" s="392"/>
      <c r="AV169" s="392"/>
      <c r="AW169" s="392"/>
      <c r="AX169" s="392"/>
      <c r="AY169" s="392"/>
      <c r="AZ169" s="392"/>
      <c r="BA169" s="392"/>
      <c r="BB169" s="392"/>
      <c r="BC169" s="392"/>
    </row>
    <row r="170" spans="4:55">
      <c r="J170" s="392"/>
      <c r="R170" s="392"/>
      <c r="X170" s="392"/>
      <c r="Y170" s="392"/>
      <c r="Z170" s="392"/>
      <c r="AC170" s="392"/>
      <c r="AG170" s="392"/>
      <c r="AJ170" s="392"/>
      <c r="AK170" s="392"/>
      <c r="AM170" s="392"/>
      <c r="AN170" s="392"/>
      <c r="AR170" s="392"/>
      <c r="AT170" s="392"/>
      <c r="AU170" s="392"/>
      <c r="AV170" s="392"/>
      <c r="AW170" s="392"/>
      <c r="AX170" s="392"/>
      <c r="AY170" s="392"/>
      <c r="AZ170" s="392"/>
      <c r="BA170" s="392"/>
      <c r="BB170" s="392"/>
      <c r="BC170" s="392"/>
    </row>
    <row r="171" spans="4:55">
      <c r="F171" s="392"/>
      <c r="G171" s="392"/>
      <c r="L171" s="392"/>
      <c r="Q171" s="392"/>
      <c r="Z171" s="392"/>
      <c r="AB171" s="392"/>
      <c r="AC171" s="392"/>
      <c r="AH171" s="392"/>
      <c r="AM171" s="392"/>
      <c r="AN171" s="392"/>
      <c r="AR171" s="392"/>
    </row>
    <row r="172" spans="4:55">
      <c r="K172" s="392"/>
      <c r="T172" s="392"/>
      <c r="Y172" s="392"/>
      <c r="AE172" s="392"/>
      <c r="AG172" s="392"/>
      <c r="AJ172" s="392"/>
      <c r="AK172" s="392"/>
      <c r="AM172" s="392"/>
      <c r="AN172" s="392"/>
      <c r="AP172" s="392"/>
      <c r="AQ172" s="392"/>
      <c r="AR172" s="392"/>
      <c r="AS172" s="392"/>
      <c r="AT172" s="392"/>
      <c r="AU172" s="392"/>
      <c r="AV172" s="392"/>
      <c r="AW172" s="392"/>
      <c r="AX172" s="392"/>
      <c r="AY172" s="392"/>
      <c r="AZ172" s="392"/>
      <c r="BA172" s="392"/>
      <c r="BB172" s="392"/>
      <c r="BC172" s="392"/>
    </row>
    <row r="173" spans="4:55">
      <c r="K173" s="392"/>
      <c r="O173" s="392"/>
      <c r="T173" s="392"/>
      <c r="Y173" s="392"/>
      <c r="Z173" s="392"/>
      <c r="AA173" s="392"/>
      <c r="AC173" s="392"/>
      <c r="AG173" s="392"/>
    </row>
    <row r="174" spans="4:55">
      <c r="G174" s="392"/>
      <c r="K174" s="392"/>
      <c r="M174" s="392"/>
      <c r="T174" s="392"/>
      <c r="V174" s="392"/>
      <c r="W174" s="392"/>
      <c r="X174" s="392"/>
      <c r="AA174" s="392"/>
      <c r="AH174" s="392"/>
      <c r="AI174" s="392"/>
      <c r="AK174" s="392"/>
      <c r="AM174" s="392"/>
      <c r="AN174" s="392"/>
      <c r="AO174" s="392"/>
      <c r="AP174" s="392"/>
    </row>
    <row r="175" spans="4:55">
      <c r="J175" s="392"/>
      <c r="K175" s="392"/>
      <c r="T175" s="392"/>
      <c r="V175" s="392"/>
      <c r="AA175" s="392"/>
      <c r="AH175" s="392"/>
      <c r="AJ175" s="392"/>
      <c r="AK175" s="392"/>
      <c r="AN175" s="392"/>
      <c r="AR175" s="392"/>
      <c r="AS175" s="392"/>
      <c r="AT175" s="392"/>
    </row>
    <row r="176" spans="4:55">
      <c r="G176" s="392"/>
      <c r="K176" s="392"/>
      <c r="M176" s="392"/>
      <c r="Q176" s="392"/>
      <c r="V176" s="392"/>
      <c r="W176" s="392"/>
      <c r="Y176" s="392"/>
      <c r="Z176" s="392"/>
      <c r="AA176" s="392"/>
      <c r="AG176" s="392"/>
      <c r="AH176" s="392"/>
      <c r="AJ176" s="392"/>
      <c r="AK176" s="392"/>
      <c r="AN176" s="392"/>
      <c r="AP176" s="392"/>
      <c r="AQ176" s="392"/>
      <c r="AR176" s="392"/>
      <c r="AS176" s="392"/>
      <c r="AT176" s="392"/>
      <c r="AU176" s="392"/>
      <c r="AV176" s="392"/>
      <c r="AW176" s="392"/>
      <c r="AX176" s="392"/>
      <c r="AY176" s="392"/>
      <c r="AZ176" s="392"/>
      <c r="BA176" s="392"/>
      <c r="BB176" s="392"/>
      <c r="BC176" s="392"/>
    </row>
    <row r="177" spans="3:55">
      <c r="F177" s="392"/>
      <c r="P177" s="392"/>
      <c r="T177" s="392"/>
      <c r="Y177" s="392"/>
      <c r="Z177" s="392"/>
      <c r="AA177" s="392"/>
      <c r="AI177" s="392"/>
      <c r="AJ177" s="392"/>
      <c r="AM177" s="392"/>
      <c r="AN177" s="392"/>
      <c r="AP177" s="392"/>
      <c r="AQ177" s="392"/>
      <c r="AR177" s="392"/>
      <c r="AS177" s="392"/>
      <c r="AT177" s="392"/>
      <c r="AU177" s="392"/>
      <c r="AV177" s="392"/>
      <c r="AW177" s="392"/>
      <c r="AX177" s="392"/>
      <c r="AY177" s="392"/>
      <c r="AZ177" s="392"/>
      <c r="BA177" s="392"/>
      <c r="BB177" s="392"/>
      <c r="BC177" s="392"/>
    </row>
    <row r="178" spans="3:55">
      <c r="L178" s="392"/>
      <c r="Q178" s="392"/>
      <c r="V178" s="392"/>
      <c r="X178" s="392"/>
      <c r="Y178" s="392"/>
      <c r="AB178" s="392"/>
      <c r="AE178" s="392"/>
      <c r="AN178" s="392"/>
      <c r="AT178" s="392"/>
      <c r="AU178" s="392"/>
      <c r="AV178" s="392"/>
      <c r="AW178" s="392"/>
      <c r="AX178" s="392"/>
      <c r="AY178" s="392"/>
      <c r="AZ178" s="392"/>
      <c r="BA178" s="392"/>
      <c r="BB178" s="392"/>
      <c r="BC178" s="392"/>
    </row>
    <row r="179" spans="3:55">
      <c r="G179" s="392"/>
      <c r="Q179" s="392"/>
      <c r="U179" s="392"/>
      <c r="AA179" s="392"/>
      <c r="AC179" s="392"/>
      <c r="AH179" s="392"/>
    </row>
    <row r="180" spans="3:55">
      <c r="G180" s="392"/>
      <c r="R180" s="392"/>
      <c r="T180" s="392"/>
      <c r="V180" s="392"/>
      <c r="X180" s="392"/>
      <c r="Y180" s="392"/>
      <c r="AB180" s="392"/>
      <c r="AC180" s="392"/>
      <c r="AE180" s="392"/>
      <c r="AG180" s="392"/>
      <c r="AH180" s="392"/>
      <c r="AK180" s="392"/>
      <c r="AM180" s="392"/>
      <c r="AN180" s="392"/>
      <c r="AR180" s="392"/>
      <c r="AS180" s="392"/>
    </row>
    <row r="181" spans="3:55">
      <c r="G181" s="392"/>
      <c r="X181" s="392"/>
      <c r="Y181" s="392"/>
      <c r="AG181" s="392"/>
      <c r="AK181" s="392"/>
      <c r="AL181" s="392"/>
      <c r="AM181" s="392"/>
      <c r="AN181" s="392"/>
      <c r="AR181" s="392"/>
      <c r="AS181" s="392"/>
    </row>
    <row r="182" spans="3:55">
      <c r="N182" s="392"/>
      <c r="O182" s="392"/>
      <c r="T182" s="392"/>
      <c r="X182" s="390"/>
      <c r="Z182" s="392"/>
      <c r="AB182" s="392"/>
      <c r="AC182" s="392"/>
      <c r="AE182" s="392"/>
      <c r="AH182" s="392"/>
      <c r="AJ182" s="392"/>
      <c r="AK182" s="392"/>
      <c r="AM182" s="392"/>
    </row>
    <row r="183" spans="3:55">
      <c r="M183" s="392"/>
      <c r="N183" s="392"/>
      <c r="Q183" s="392"/>
      <c r="T183" s="392"/>
      <c r="U183" s="392"/>
      <c r="W183" s="392"/>
      <c r="X183" s="392"/>
      <c r="Y183" s="390"/>
      <c r="Z183" s="392"/>
      <c r="AC183" s="392"/>
      <c r="AE183" s="392"/>
      <c r="AH183" s="392"/>
      <c r="AK183" s="392"/>
      <c r="AP183" s="392"/>
      <c r="AQ183" s="392"/>
      <c r="AR183" s="392"/>
      <c r="AS183" s="392"/>
      <c r="AT183" s="392"/>
      <c r="AU183" s="392"/>
      <c r="AV183" s="392"/>
      <c r="AW183" s="392"/>
      <c r="AX183" s="392"/>
      <c r="AY183" s="392"/>
      <c r="AZ183" s="392"/>
      <c r="BA183" s="392"/>
      <c r="BB183" s="392"/>
      <c r="BC183" s="392"/>
    </row>
    <row r="184" spans="3:55">
      <c r="I184" s="392"/>
      <c r="K184" s="392"/>
      <c r="O184" s="392"/>
      <c r="Q184" s="392"/>
      <c r="T184" s="392"/>
      <c r="V184" s="392"/>
      <c r="Z184" s="392"/>
      <c r="AC184" s="392"/>
      <c r="AH184" s="392"/>
      <c r="AO184" s="392"/>
      <c r="AP184" s="392"/>
      <c r="AQ184" s="392"/>
      <c r="AR184" s="392"/>
      <c r="AS184" s="392"/>
      <c r="AT184" s="392"/>
      <c r="AU184" s="392"/>
      <c r="AV184" s="392"/>
      <c r="AW184" s="392"/>
      <c r="AX184" s="392"/>
      <c r="AY184" s="392"/>
      <c r="AZ184" s="392"/>
      <c r="BA184" s="392"/>
      <c r="BB184" s="392"/>
      <c r="BC184" s="392"/>
    </row>
    <row r="185" spans="3:55">
      <c r="F185" s="392"/>
      <c r="G185" s="392"/>
      <c r="J185" s="392"/>
      <c r="K185" s="392"/>
      <c r="AG185" s="392"/>
      <c r="AH185" s="392"/>
      <c r="AJ185" s="392"/>
      <c r="AN185" s="392"/>
      <c r="AR185" s="392"/>
    </row>
    <row r="186" spans="3:55">
      <c r="F186" s="392"/>
      <c r="K186" s="392"/>
      <c r="O186" s="392"/>
      <c r="U186" s="392"/>
      <c r="AB186" s="392"/>
      <c r="AE186" s="392"/>
      <c r="AO186" s="392"/>
    </row>
    <row r="187" spans="3:55">
      <c r="F187" s="392"/>
      <c r="I187" s="392"/>
      <c r="X187" s="392"/>
      <c r="Z187" s="392"/>
      <c r="AA187" s="392"/>
      <c r="AG187" s="392"/>
      <c r="AJ187" s="392"/>
      <c r="AN187" s="392"/>
    </row>
    <row r="188" spans="3:55">
      <c r="G188" s="392"/>
      <c r="K188" s="392"/>
      <c r="Q188" s="392"/>
      <c r="T188" s="392"/>
      <c r="Y188" s="392"/>
      <c r="AA188" s="392"/>
      <c r="AC188" s="392"/>
      <c r="AE188" s="392"/>
      <c r="AH188" s="392"/>
      <c r="AR188" s="392"/>
    </row>
    <row r="189" spans="3:55">
      <c r="U189" s="392"/>
      <c r="Y189" s="392"/>
      <c r="AA189" s="392"/>
      <c r="AE189" s="392"/>
      <c r="AG189" s="392"/>
      <c r="AH189" s="392"/>
      <c r="AJ189" s="392"/>
      <c r="AL189" s="392"/>
      <c r="AP189" s="392"/>
      <c r="AQ189" s="392"/>
      <c r="AR189" s="392"/>
      <c r="AS189" s="392"/>
      <c r="AT189" s="392"/>
      <c r="AU189" s="392"/>
      <c r="AV189" s="392"/>
      <c r="AW189" s="392"/>
      <c r="AX189" s="392"/>
      <c r="AY189" s="392"/>
      <c r="AZ189" s="392"/>
      <c r="BA189" s="392"/>
      <c r="BB189" s="392"/>
      <c r="BC189" s="392"/>
    </row>
    <row r="190" spans="3:55">
      <c r="M190" s="392"/>
      <c r="P190" s="392"/>
      <c r="T190" s="392"/>
      <c r="V190" s="392"/>
      <c r="AB190" s="392"/>
      <c r="AE190" s="392"/>
      <c r="AN190" s="392"/>
      <c r="AP190" s="392"/>
    </row>
    <row r="191" spans="3:55">
      <c r="C191" s="392"/>
      <c r="L191" s="392"/>
      <c r="O191" s="392"/>
      <c r="U191" s="392"/>
      <c r="V191" s="392"/>
      <c r="Y191" s="392"/>
      <c r="Z191" s="392"/>
      <c r="AE191" s="392"/>
      <c r="AG191" s="392"/>
      <c r="AM191" s="392"/>
      <c r="AN191" s="392"/>
    </row>
    <row r="192" spans="3:55">
      <c r="C192" s="392"/>
      <c r="L192" s="392"/>
      <c r="M192" s="392"/>
      <c r="Q192" s="392"/>
      <c r="T192" s="392"/>
      <c r="X192" s="392"/>
      <c r="Y192" s="392"/>
      <c r="AG192" s="392"/>
      <c r="AK192" s="392"/>
      <c r="AM192" s="392"/>
      <c r="AP192" s="392"/>
    </row>
    <row r="193" spans="2:55">
      <c r="M193" s="393"/>
      <c r="N193" s="392"/>
      <c r="O193" s="392"/>
      <c r="Q193" s="392"/>
      <c r="T193" s="392"/>
      <c r="W193" s="392"/>
      <c r="Y193" s="392"/>
      <c r="Z193" s="392"/>
      <c r="AG193" s="392"/>
      <c r="AP193" s="392"/>
      <c r="AR193" s="392"/>
      <c r="AS193" s="392"/>
      <c r="AT193" s="392"/>
      <c r="AU193" s="392"/>
      <c r="AV193" s="392"/>
      <c r="AW193" s="392"/>
      <c r="AX193" s="392"/>
      <c r="AY193" s="392"/>
      <c r="AZ193" s="392"/>
      <c r="BA193" s="392"/>
      <c r="BB193" s="392"/>
      <c r="BC193" s="392"/>
    </row>
    <row r="194" spans="2:55">
      <c r="K194" s="392"/>
      <c r="Q194" s="392"/>
      <c r="T194" s="392"/>
      <c r="Y194" s="392"/>
      <c r="AE194" s="392"/>
      <c r="AH194" s="392"/>
      <c r="AM194" s="392"/>
      <c r="AN194" s="392"/>
      <c r="AP194" s="392"/>
      <c r="AT194" s="393"/>
      <c r="AU194" s="393"/>
      <c r="AV194" s="393"/>
      <c r="AW194" s="393"/>
      <c r="AX194" s="393"/>
      <c r="AY194" s="393"/>
      <c r="AZ194" s="393"/>
      <c r="BA194" s="393"/>
      <c r="BB194" s="393"/>
      <c r="BC194" s="393"/>
    </row>
    <row r="195" spans="2:55">
      <c r="Q195" s="392"/>
      <c r="X195" s="392"/>
      <c r="Y195" s="392"/>
      <c r="Z195" s="392"/>
      <c r="AC195" s="392"/>
      <c r="AH195" s="392"/>
      <c r="AM195" s="392"/>
      <c r="AO195" s="392"/>
    </row>
    <row r="196" spans="2:55">
      <c r="W196" s="392"/>
      <c r="Y196" s="392"/>
      <c r="Z196" s="392"/>
      <c r="AB196" s="392"/>
      <c r="AK196" s="392"/>
      <c r="AM196" s="392"/>
    </row>
    <row r="197" spans="2:55">
      <c r="B197" s="392"/>
      <c r="G197" s="392"/>
      <c r="H197" s="392"/>
      <c r="K197" s="392"/>
      <c r="O197" s="392"/>
      <c r="Q197" s="392"/>
      <c r="Y197" s="392"/>
      <c r="AB197" s="392"/>
      <c r="AN197" s="392"/>
      <c r="AR197" s="392"/>
      <c r="AS197" s="392"/>
    </row>
    <row r="198" spans="2:55">
      <c r="K198" s="392"/>
      <c r="L198" s="392"/>
      <c r="Q198" s="392"/>
      <c r="X198" s="392"/>
      <c r="Z198" s="392"/>
      <c r="AK198" s="392"/>
      <c r="AN198" s="392"/>
      <c r="AP198" s="392"/>
      <c r="AQ198" s="392"/>
      <c r="AR198" s="392"/>
      <c r="AS198" s="392"/>
      <c r="AT198" s="392"/>
      <c r="AU198" s="392"/>
      <c r="AV198" s="392"/>
      <c r="AW198" s="392"/>
      <c r="AX198" s="392"/>
      <c r="AY198" s="392"/>
      <c r="AZ198" s="392"/>
      <c r="BA198" s="392"/>
      <c r="BB198" s="392"/>
      <c r="BC198" s="392"/>
    </row>
    <row r="199" spans="2:55">
      <c r="K199" s="392"/>
      <c r="X199" s="392"/>
      <c r="Y199" s="392"/>
      <c r="AJ199" s="392"/>
      <c r="AK199" s="392"/>
      <c r="AM199" s="392"/>
      <c r="AP199" s="392"/>
      <c r="AQ199" s="392"/>
      <c r="AR199" s="392"/>
      <c r="AS199" s="392"/>
      <c r="AT199" s="392"/>
      <c r="AU199" s="392"/>
      <c r="AV199" s="392"/>
      <c r="AW199" s="392"/>
      <c r="AX199" s="392"/>
      <c r="AY199" s="392"/>
      <c r="AZ199" s="392"/>
      <c r="BA199" s="392"/>
      <c r="BB199" s="392"/>
      <c r="BC199" s="392"/>
    </row>
    <row r="200" spans="2:55">
      <c r="J200" s="392"/>
      <c r="L200" s="392"/>
      <c r="Q200" s="392"/>
      <c r="Y200" s="392"/>
      <c r="AC200" s="392"/>
      <c r="AO200" s="392"/>
      <c r="AP200" s="392"/>
    </row>
    <row r="201" spans="2:55">
      <c r="G201" s="392"/>
      <c r="Z201" s="392"/>
      <c r="AE201" s="392"/>
      <c r="AH201" s="392"/>
      <c r="AJ201" s="392"/>
      <c r="AK201" s="392"/>
      <c r="AN201" s="392"/>
      <c r="AP201" s="392"/>
      <c r="AT201" s="392"/>
    </row>
    <row r="202" spans="2:55">
      <c r="I202" s="392"/>
      <c r="O202" s="392"/>
      <c r="Y202" s="392"/>
      <c r="AC202" s="392"/>
      <c r="AI202" s="392"/>
      <c r="AK202" s="392"/>
      <c r="AM202" s="392"/>
      <c r="AN202" s="392"/>
      <c r="AR202" s="392"/>
      <c r="AS202" s="392"/>
    </row>
    <row r="203" spans="2:55">
      <c r="G203" s="392"/>
      <c r="Q203" s="392"/>
      <c r="X203" s="392"/>
      <c r="Y203" s="392"/>
      <c r="AA203" s="392"/>
      <c r="AC203" s="392"/>
      <c r="AK203" s="392"/>
      <c r="AM203" s="392"/>
    </row>
    <row r="204" spans="2:55">
      <c r="F204" s="392"/>
      <c r="O204" s="392"/>
      <c r="Q204" s="392"/>
      <c r="Y204" s="392"/>
      <c r="Z204" s="392"/>
      <c r="AA204" s="392"/>
      <c r="AK204" s="392"/>
      <c r="AM204" s="392"/>
      <c r="AN204" s="392"/>
    </row>
    <row r="205" spans="2:55">
      <c r="J205" s="392"/>
      <c r="AF205" s="392"/>
      <c r="AG205" s="392"/>
      <c r="AH205" s="392"/>
      <c r="AM205" s="392"/>
      <c r="AN205" s="392"/>
      <c r="AP205" s="392"/>
      <c r="AR205" s="392"/>
      <c r="AS205" s="392"/>
      <c r="AT205" s="392"/>
    </row>
    <row r="206" spans="2:55">
      <c r="N206" s="392"/>
      <c r="T206" s="392"/>
      <c r="U206" s="392"/>
      <c r="V206" s="392"/>
      <c r="X206" s="392"/>
      <c r="Y206" s="392"/>
      <c r="Z206" s="392"/>
      <c r="AG206" s="392"/>
    </row>
    <row r="207" spans="2:55">
      <c r="Q207" s="392"/>
      <c r="Y207" s="392"/>
      <c r="Z207" s="392"/>
      <c r="AA207" s="392"/>
      <c r="AB207" s="392"/>
      <c r="AJ207" s="392"/>
      <c r="AK207" s="392"/>
      <c r="AM207" s="392"/>
      <c r="AN207" s="392"/>
      <c r="AP207" s="392"/>
      <c r="AQ207" s="392"/>
      <c r="AR207" s="392"/>
      <c r="AS207" s="392"/>
      <c r="AT207" s="392"/>
      <c r="AU207" s="392"/>
      <c r="AV207" s="392"/>
      <c r="AW207" s="392"/>
      <c r="AX207" s="392"/>
      <c r="AY207" s="392"/>
      <c r="AZ207" s="392"/>
      <c r="BA207" s="392"/>
      <c r="BB207" s="392"/>
      <c r="BC207" s="392"/>
    </row>
    <row r="208" spans="2:55">
      <c r="C208" s="392"/>
      <c r="Q208" s="392"/>
      <c r="Y208" s="392"/>
      <c r="Z208" s="392"/>
      <c r="AG208" s="392"/>
      <c r="AK208" s="392"/>
      <c r="AL208" s="392"/>
      <c r="AN208" s="392"/>
      <c r="AP208" s="392"/>
      <c r="AQ208" s="392"/>
      <c r="AR208" s="392"/>
      <c r="AS208" s="392"/>
      <c r="AT208" s="392"/>
      <c r="AU208" s="392"/>
      <c r="AV208" s="392"/>
      <c r="AW208" s="392"/>
      <c r="AX208" s="392"/>
      <c r="AY208" s="392"/>
      <c r="AZ208" s="392"/>
      <c r="BA208" s="392"/>
      <c r="BB208" s="392"/>
      <c r="BC208" s="392"/>
    </row>
    <row r="209" spans="1:55">
      <c r="G209" s="392"/>
      <c r="K209" s="392"/>
      <c r="Q209" s="392"/>
      <c r="V209" s="392"/>
      <c r="AA209" s="392"/>
      <c r="AM209" s="392"/>
      <c r="AN209" s="392"/>
    </row>
    <row r="210" spans="1:55">
      <c r="K210" s="392"/>
      <c r="Y210" s="392"/>
      <c r="Z210" s="392"/>
      <c r="AA210" s="392"/>
      <c r="AC210" s="392"/>
      <c r="AE210" s="392"/>
      <c r="AF210" s="392"/>
      <c r="AG210" s="392"/>
      <c r="AH210" s="392"/>
      <c r="AJ210" s="392"/>
      <c r="AN210" s="390"/>
      <c r="AO210" s="392"/>
      <c r="AR210" s="392"/>
      <c r="AS210" s="392"/>
    </row>
    <row r="211" spans="1:55">
      <c r="O211" s="392"/>
      <c r="Q211" s="392"/>
      <c r="Y211" s="392"/>
      <c r="AK211" s="392"/>
      <c r="AM211" s="392"/>
      <c r="AR211" s="392"/>
      <c r="AS211" s="392"/>
    </row>
    <row r="212" spans="1:55">
      <c r="F212" s="392"/>
      <c r="Q212" s="392"/>
      <c r="T212" s="392"/>
      <c r="Y212" s="392"/>
      <c r="AC212" s="392"/>
      <c r="AE212" s="392"/>
      <c r="AK212" s="392"/>
      <c r="AM212" s="392"/>
      <c r="AR212" s="392"/>
      <c r="AS212" s="392"/>
    </row>
    <row r="213" spans="1:55">
      <c r="A213" s="212"/>
      <c r="F213" s="393"/>
      <c r="J213" s="392"/>
      <c r="K213" s="392"/>
      <c r="Q213" s="392"/>
      <c r="Y213" s="392"/>
      <c r="AC213" s="392"/>
      <c r="AF213" s="392"/>
      <c r="AH213" s="392"/>
      <c r="AK213" s="392"/>
      <c r="AM213" s="392"/>
      <c r="AN213" s="392"/>
      <c r="AP213" s="392"/>
    </row>
    <row r="214" spans="1:55">
      <c r="J214" s="392"/>
      <c r="K214" s="392"/>
      <c r="P214" s="392"/>
      <c r="Q214" s="392"/>
      <c r="Y214" s="392"/>
      <c r="Z214" s="392"/>
      <c r="AH214" s="392"/>
    </row>
    <row r="215" spans="1:55">
      <c r="J215" s="392"/>
      <c r="K215" s="392"/>
      <c r="L215" s="392"/>
      <c r="O215" s="392"/>
      <c r="Q215" s="392"/>
      <c r="X215" s="392"/>
      <c r="Y215" s="392"/>
      <c r="Z215" s="392"/>
      <c r="AC215" s="392"/>
      <c r="AE215" s="392"/>
      <c r="AM215" s="392"/>
      <c r="AN215" s="392"/>
      <c r="AR215" s="392"/>
      <c r="AS215" s="392"/>
    </row>
    <row r="216" spans="1:55">
      <c r="F216" s="392"/>
      <c r="I216" s="392"/>
      <c r="K216" s="392"/>
      <c r="V216" s="392"/>
      <c r="AA216" s="392"/>
      <c r="AC216" s="392"/>
      <c r="AH216" s="392"/>
      <c r="AJ216" s="392"/>
      <c r="AL216" s="392"/>
    </row>
    <row r="217" spans="1:55">
      <c r="G217" s="392"/>
      <c r="K217" s="392"/>
      <c r="T217" s="392"/>
      <c r="Y217" s="392"/>
      <c r="AB217" s="392"/>
      <c r="AC217" s="392"/>
      <c r="AE217" s="392"/>
      <c r="AH217" s="392"/>
      <c r="AJ217" s="392"/>
      <c r="AM217" s="392"/>
      <c r="AN217" s="392"/>
      <c r="AR217" s="392"/>
    </row>
    <row r="218" spans="1:55">
      <c r="D218" s="392"/>
      <c r="F218" s="392"/>
      <c r="J218" s="392"/>
      <c r="L218" s="392"/>
      <c r="Q218" s="392"/>
      <c r="Y218" s="392"/>
      <c r="Z218" s="392"/>
      <c r="AB218" s="392"/>
      <c r="AC218" s="392"/>
      <c r="AG218" s="392"/>
      <c r="AH218" s="392"/>
      <c r="AJ218" s="392"/>
      <c r="AR218" s="392"/>
      <c r="AS218" s="392"/>
      <c r="AT218" s="392"/>
      <c r="AU218" s="392"/>
      <c r="AV218" s="392"/>
      <c r="AW218" s="392"/>
      <c r="AX218" s="392"/>
      <c r="AY218" s="392"/>
      <c r="AZ218" s="392"/>
      <c r="BA218" s="392"/>
      <c r="BB218" s="392"/>
      <c r="BC218" s="392"/>
    </row>
    <row r="219" spans="1:55">
      <c r="F219" s="392"/>
      <c r="Z219" s="392"/>
      <c r="AA219" s="392"/>
      <c r="AN219" s="392"/>
      <c r="AP219" s="392"/>
      <c r="AQ219" s="392"/>
      <c r="AR219" s="392"/>
      <c r="AS219" s="392"/>
      <c r="AT219" s="392"/>
      <c r="AU219" s="392"/>
      <c r="AV219" s="392"/>
      <c r="AW219" s="392"/>
      <c r="AX219" s="392"/>
      <c r="AY219" s="392"/>
      <c r="AZ219" s="392"/>
      <c r="BA219" s="392"/>
      <c r="BB219" s="392"/>
      <c r="BC219" s="392"/>
    </row>
    <row r="220" spans="1:55">
      <c r="Q220" s="392"/>
      <c r="T220" s="392"/>
      <c r="AA220" s="392"/>
      <c r="AC220" s="392"/>
      <c r="AE220" s="392"/>
      <c r="AO220" s="392"/>
      <c r="AT220" s="392"/>
      <c r="AU220" s="392"/>
      <c r="AV220" s="392"/>
      <c r="AW220" s="392"/>
      <c r="AX220" s="392"/>
      <c r="AY220" s="392"/>
      <c r="AZ220" s="392"/>
      <c r="BA220" s="392"/>
      <c r="BB220" s="392"/>
      <c r="BC220" s="392"/>
    </row>
    <row r="221" spans="1:55">
      <c r="L221" s="392"/>
      <c r="N221" s="392"/>
      <c r="P221" s="392"/>
      <c r="T221" s="392"/>
      <c r="U221" s="392"/>
      <c r="Z221" s="392"/>
      <c r="AA221" s="392"/>
      <c r="AE221" s="392"/>
      <c r="AF221" s="392"/>
      <c r="AH221" s="392"/>
      <c r="AK221" s="392"/>
      <c r="AL221" s="392"/>
      <c r="AN221" s="392"/>
      <c r="AP221" s="392"/>
      <c r="AQ221" s="392"/>
      <c r="AR221" s="392"/>
      <c r="AS221" s="392"/>
      <c r="AT221" s="392"/>
      <c r="AU221" s="392"/>
      <c r="AV221" s="392"/>
      <c r="AW221" s="392"/>
      <c r="AX221" s="392"/>
      <c r="AY221" s="392"/>
      <c r="AZ221" s="392"/>
      <c r="BA221" s="392"/>
      <c r="BB221" s="392"/>
      <c r="BC221" s="392"/>
    </row>
    <row r="222" spans="1:55">
      <c r="F222" s="392"/>
      <c r="G222" s="392"/>
      <c r="Q222" s="392"/>
      <c r="Y222" s="392"/>
      <c r="AK222" s="392"/>
      <c r="AM222" s="392"/>
      <c r="AN222" s="392"/>
      <c r="AR222" s="392"/>
      <c r="AS222" s="392"/>
    </row>
    <row r="223" spans="1:55">
      <c r="F223" s="392"/>
      <c r="K223" s="392"/>
      <c r="L223" s="392"/>
      <c r="Q223" s="392"/>
      <c r="Y223" s="392"/>
      <c r="AC223" s="392"/>
      <c r="AH223" s="392"/>
      <c r="AN223" s="392"/>
      <c r="AT223" s="392"/>
    </row>
    <row r="224" spans="1:55">
      <c r="B224" s="392"/>
      <c r="J224" s="392"/>
      <c r="K224" s="392"/>
      <c r="L224" s="392"/>
      <c r="Q224" s="392"/>
      <c r="Y224" s="392"/>
      <c r="Z224" s="392"/>
      <c r="AB224" s="392"/>
      <c r="AH224" s="392"/>
      <c r="AJ224" s="392"/>
      <c r="AM224" s="392"/>
      <c r="AN224" s="392"/>
    </row>
    <row r="225" spans="3:55">
      <c r="F225" s="390"/>
      <c r="L225" s="390"/>
      <c r="T225" s="392"/>
      <c r="AA225" s="392"/>
      <c r="AJ225" s="392"/>
      <c r="AL225" s="392"/>
      <c r="AP225" s="392"/>
    </row>
    <row r="226" spans="3:55">
      <c r="D226" s="392"/>
      <c r="I226" s="392"/>
      <c r="P226" s="392"/>
      <c r="Q226" s="392"/>
      <c r="V226" s="392"/>
      <c r="Z226" s="392"/>
      <c r="AB226" s="392"/>
      <c r="AC226" s="392"/>
      <c r="AE226" s="392"/>
      <c r="AJ226" s="392"/>
      <c r="AN226" s="392"/>
      <c r="AO226" s="392"/>
    </row>
    <row r="227" spans="3:55">
      <c r="J227" s="392"/>
      <c r="M227" s="392"/>
      <c r="N227" s="392"/>
      <c r="T227" s="392"/>
      <c r="AC227" s="392"/>
      <c r="AE227" s="392"/>
      <c r="AG227" s="392"/>
      <c r="AJ227" s="392"/>
      <c r="AK227" s="392"/>
      <c r="AM227" s="392"/>
      <c r="AN227" s="392"/>
      <c r="AR227" s="392"/>
      <c r="AS227" s="392"/>
      <c r="AT227" s="392"/>
    </row>
    <row r="228" spans="3:55">
      <c r="G228" s="392"/>
      <c r="L228" s="392"/>
      <c r="X228" s="392"/>
      <c r="Z228" s="393"/>
      <c r="AC228" s="392"/>
      <c r="AG228" s="392"/>
      <c r="AI228" s="392"/>
      <c r="AL228" s="392"/>
      <c r="AP228" s="392"/>
    </row>
    <row r="229" spans="3:55">
      <c r="F229" s="392"/>
      <c r="J229" s="392"/>
      <c r="Q229" s="392"/>
      <c r="AB229" s="392"/>
      <c r="AC229" s="392"/>
      <c r="AE229" s="392"/>
      <c r="AF229" s="392"/>
      <c r="AN229" s="392"/>
      <c r="AR229" s="392"/>
      <c r="AS229" s="392"/>
      <c r="AT229" s="392"/>
    </row>
    <row r="230" spans="3:55">
      <c r="I230" s="392"/>
      <c r="O230" s="392"/>
      <c r="Q230" s="392"/>
      <c r="Z230" s="392"/>
      <c r="AC230" s="392"/>
      <c r="AH230" s="392"/>
      <c r="AJ230" s="392"/>
      <c r="AL230" s="392"/>
    </row>
    <row r="231" spans="3:55">
      <c r="G231" s="392"/>
      <c r="L231" s="392"/>
      <c r="N231" s="392"/>
      <c r="Z231" s="392"/>
      <c r="AC231" s="392"/>
      <c r="AI231" s="392"/>
      <c r="AJ231" s="392"/>
      <c r="AN231" s="392"/>
    </row>
    <row r="232" spans="3:55">
      <c r="F232" s="392"/>
      <c r="J232" s="392"/>
      <c r="L232" s="392"/>
      <c r="Z232" s="392"/>
      <c r="AE232" s="392"/>
      <c r="AM232" s="392"/>
    </row>
    <row r="233" spans="3:55">
      <c r="F233" s="392"/>
      <c r="J233" s="392"/>
      <c r="K233" s="392"/>
      <c r="Q233" s="392"/>
      <c r="Y233" s="392"/>
      <c r="AG233" s="392"/>
      <c r="AP233" s="392"/>
      <c r="AQ233" s="392"/>
      <c r="AR233" s="392"/>
      <c r="AS233" s="393"/>
      <c r="AT233" s="392"/>
      <c r="AU233" s="392"/>
      <c r="AV233" s="392"/>
      <c r="AW233" s="392"/>
      <c r="AX233" s="392"/>
      <c r="AY233" s="392"/>
      <c r="AZ233" s="392"/>
      <c r="BA233" s="392"/>
      <c r="BB233" s="392"/>
      <c r="BC233" s="392"/>
    </row>
    <row r="234" spans="3:55">
      <c r="K234" s="392"/>
      <c r="O234" s="392"/>
      <c r="Q234" s="392"/>
      <c r="T234" s="392"/>
      <c r="Y234" s="392"/>
      <c r="Z234" s="392"/>
      <c r="AB234" s="392"/>
      <c r="AC234" s="392"/>
      <c r="AE234" s="392"/>
      <c r="AG234" s="392"/>
      <c r="AH234" s="392"/>
      <c r="AJ234" s="392"/>
      <c r="AK234" s="392"/>
      <c r="AM234" s="392"/>
      <c r="AN234" s="392"/>
      <c r="AR234" s="392"/>
      <c r="AS234" s="392"/>
    </row>
    <row r="235" spans="3:55">
      <c r="G235" s="392"/>
      <c r="J235" s="392"/>
      <c r="K235" s="392"/>
      <c r="L235" s="392"/>
      <c r="O235" s="392"/>
      <c r="Q235" s="392"/>
      <c r="AA235" s="392"/>
      <c r="AB235" s="392"/>
      <c r="AH235" s="392"/>
      <c r="AJ235" s="392"/>
      <c r="AL235" s="392"/>
      <c r="AP235" s="392"/>
      <c r="AQ235" s="392"/>
      <c r="AR235" s="392"/>
      <c r="AS235" s="392"/>
      <c r="AT235" s="392"/>
      <c r="AU235" s="392"/>
      <c r="AV235" s="392"/>
      <c r="AW235" s="392"/>
      <c r="AX235" s="392"/>
      <c r="AY235" s="392"/>
      <c r="AZ235" s="392"/>
      <c r="BA235" s="392"/>
      <c r="BB235" s="392"/>
      <c r="BC235" s="392"/>
    </row>
    <row r="236" spans="3:55">
      <c r="N236" s="392"/>
      <c r="AA236" s="392"/>
      <c r="AC236" s="392"/>
      <c r="AH236" s="392"/>
      <c r="AP236" s="392"/>
      <c r="AQ236" s="392"/>
      <c r="AR236" s="392"/>
      <c r="AS236" s="392"/>
      <c r="AT236" s="392"/>
      <c r="AU236" s="392"/>
      <c r="AV236" s="392"/>
      <c r="AW236" s="392"/>
      <c r="AX236" s="392"/>
      <c r="AY236" s="392"/>
      <c r="AZ236" s="392"/>
      <c r="BA236" s="392"/>
      <c r="BB236" s="392"/>
      <c r="BC236" s="392"/>
    </row>
    <row r="237" spans="3:55">
      <c r="K237" s="392"/>
      <c r="X237" s="392"/>
      <c r="Y237" s="392"/>
      <c r="AB237" s="392"/>
      <c r="AI237" s="392"/>
      <c r="AJ237" s="392"/>
      <c r="AK237" s="392"/>
      <c r="AN237" s="392"/>
      <c r="AO237" s="392"/>
      <c r="AP237" s="392"/>
      <c r="AQ237" s="392"/>
      <c r="AR237" s="392"/>
      <c r="AS237" s="392"/>
      <c r="AT237" s="392"/>
      <c r="AU237" s="392"/>
      <c r="AV237" s="392"/>
      <c r="AW237" s="392"/>
      <c r="AX237" s="392"/>
      <c r="AY237" s="392"/>
      <c r="AZ237" s="392"/>
      <c r="BA237" s="392"/>
      <c r="BB237" s="392"/>
      <c r="BC237" s="392"/>
    </row>
    <row r="238" spans="3:55">
      <c r="T238" s="392"/>
      <c r="V238" s="392"/>
      <c r="Z238" s="392"/>
      <c r="AE238" s="392"/>
      <c r="AH238" s="392"/>
      <c r="AK238" s="392"/>
      <c r="AM238" s="392"/>
      <c r="AN238" s="392"/>
      <c r="AR238" s="392"/>
    </row>
    <row r="239" spans="3:55">
      <c r="Y239" s="392"/>
      <c r="AC239" s="392"/>
      <c r="AE239" s="392"/>
      <c r="AG239" s="392"/>
      <c r="AH239" s="392"/>
      <c r="AJ239" s="392"/>
      <c r="AK239" s="392"/>
      <c r="AL239" s="392"/>
      <c r="AN239" s="392"/>
      <c r="AP239" s="392"/>
      <c r="AQ239" s="392"/>
      <c r="AR239" s="392"/>
      <c r="AS239" s="392"/>
      <c r="AT239" s="392"/>
      <c r="AU239" s="392"/>
      <c r="AV239" s="392"/>
      <c r="AW239" s="392"/>
      <c r="AX239" s="392"/>
      <c r="AY239" s="392"/>
      <c r="AZ239" s="392"/>
      <c r="BA239" s="392"/>
      <c r="BB239" s="392"/>
      <c r="BC239" s="392"/>
    </row>
    <row r="240" spans="3:55">
      <c r="C240" s="392"/>
      <c r="Y240" s="392"/>
      <c r="Z240" s="392"/>
      <c r="AB240" s="392"/>
      <c r="AJ240" s="392"/>
      <c r="AN240" s="392"/>
      <c r="AO240" s="392"/>
      <c r="AR240" s="392"/>
      <c r="AS240" s="392"/>
    </row>
    <row r="241" spans="6:55">
      <c r="G241" s="392"/>
      <c r="Y241" s="392"/>
      <c r="AA241" s="392"/>
      <c r="AE241" s="392"/>
      <c r="AG241" s="392"/>
      <c r="AI241" s="392"/>
      <c r="AK241" s="392"/>
      <c r="AR241" s="392"/>
      <c r="AS241" s="392"/>
      <c r="AT241" s="392"/>
      <c r="AU241" s="392"/>
      <c r="AV241" s="392"/>
      <c r="AW241" s="392"/>
      <c r="AX241" s="392"/>
      <c r="AY241" s="392"/>
      <c r="AZ241" s="392"/>
      <c r="BA241" s="392"/>
      <c r="BB241" s="392"/>
      <c r="BC241" s="392"/>
    </row>
    <row r="242" spans="6:55">
      <c r="H242" s="392"/>
      <c r="K242" s="392"/>
      <c r="L242" s="392"/>
      <c r="P242" s="393"/>
      <c r="Y242" s="392"/>
      <c r="AB242" s="392"/>
      <c r="AC242" s="392"/>
      <c r="AE242" s="393"/>
      <c r="AM242" s="392"/>
      <c r="AN242" s="392"/>
      <c r="AP242" s="392"/>
      <c r="AQ242" s="392"/>
      <c r="AR242" s="392"/>
      <c r="AS242" s="392"/>
      <c r="AT242" s="392"/>
      <c r="AU242" s="392"/>
      <c r="AV242" s="392"/>
      <c r="AW242" s="392"/>
      <c r="AX242" s="392"/>
      <c r="AY242" s="392"/>
      <c r="AZ242" s="392"/>
      <c r="BA242" s="392"/>
      <c r="BB242" s="392"/>
      <c r="BC242" s="392"/>
    </row>
    <row r="243" spans="6:55">
      <c r="O243" s="392"/>
      <c r="R243" s="392"/>
      <c r="T243" s="392"/>
      <c r="Z243" s="392"/>
      <c r="AC243" s="392"/>
      <c r="AP243" s="392"/>
      <c r="AQ243" s="392"/>
      <c r="AR243" s="392"/>
      <c r="AS243" s="392"/>
      <c r="AT243" s="392"/>
      <c r="AU243" s="392"/>
      <c r="AV243" s="392"/>
      <c r="AW243" s="392"/>
      <c r="AX243" s="392"/>
      <c r="AY243" s="392"/>
      <c r="AZ243" s="392"/>
      <c r="BA243" s="392"/>
      <c r="BB243" s="392"/>
      <c r="BC243" s="392"/>
    </row>
    <row r="244" spans="6:55">
      <c r="J244" s="392"/>
      <c r="L244" s="392"/>
      <c r="O244" s="392"/>
      <c r="Q244" s="392"/>
      <c r="Y244" s="392"/>
      <c r="AA244" s="392"/>
      <c r="AE244" s="392"/>
      <c r="AJ244" s="392"/>
      <c r="AT244" s="392"/>
    </row>
    <row r="245" spans="6:55">
      <c r="J245" s="392"/>
      <c r="Y245" s="392"/>
      <c r="Z245" s="392"/>
      <c r="AC245" s="392"/>
      <c r="AH245" s="392"/>
      <c r="AK245" s="392"/>
      <c r="AN245" s="392"/>
    </row>
    <row r="246" spans="6:55">
      <c r="G246" s="392"/>
      <c r="K246" s="392"/>
      <c r="L246" s="392"/>
      <c r="N246" s="392"/>
      <c r="O246" s="392"/>
      <c r="Q246" s="392"/>
      <c r="U246" s="392"/>
      <c r="Y246" s="392"/>
      <c r="Z246" s="392"/>
      <c r="AC246" s="392"/>
      <c r="AH246" s="392"/>
      <c r="AP246" s="392"/>
      <c r="AQ246" s="392"/>
      <c r="AR246" s="392"/>
      <c r="AS246" s="392"/>
      <c r="AT246" s="392"/>
      <c r="AU246" s="392"/>
      <c r="AV246" s="392"/>
      <c r="AW246" s="392"/>
      <c r="AX246" s="392"/>
      <c r="AY246" s="392"/>
      <c r="AZ246" s="392"/>
      <c r="BA246" s="392"/>
      <c r="BB246" s="392"/>
      <c r="BC246" s="392"/>
    </row>
    <row r="247" spans="6:55">
      <c r="F247" s="392"/>
      <c r="N247" s="392"/>
      <c r="Q247" s="392"/>
      <c r="X247" s="392"/>
      <c r="Y247" s="392"/>
      <c r="AC247" s="392"/>
      <c r="AE247" s="392"/>
      <c r="AG247" s="392"/>
      <c r="AH247" s="392"/>
      <c r="AJ247" s="392"/>
      <c r="AK247" s="392"/>
      <c r="AN247" s="392"/>
      <c r="AO247" s="392"/>
    </row>
    <row r="248" spans="6:55">
      <c r="J248" s="392"/>
      <c r="Q248" s="392"/>
      <c r="T248" s="392"/>
      <c r="AH248" s="392"/>
      <c r="AJ248" s="392"/>
      <c r="AL248" s="392"/>
      <c r="AR248" s="392"/>
      <c r="AS248" s="392"/>
    </row>
    <row r="249" spans="6:55">
      <c r="X249" s="392"/>
      <c r="Y249" s="392"/>
      <c r="AB249" s="392"/>
      <c r="AC249" s="392"/>
      <c r="AJ249" s="392"/>
      <c r="AK249" s="392"/>
      <c r="AN249" s="392"/>
      <c r="AR249" s="392"/>
      <c r="AS249" s="392"/>
    </row>
    <row r="250" spans="6:55">
      <c r="J250" s="392"/>
      <c r="K250" s="392"/>
      <c r="Q250" s="392"/>
      <c r="R250" s="392"/>
      <c r="Z250" s="392"/>
      <c r="AA250" s="392"/>
      <c r="AC250" s="392"/>
      <c r="AH250" s="392"/>
      <c r="AJ250" s="392"/>
      <c r="AK250" s="392"/>
      <c r="AM250" s="392"/>
      <c r="AN250" s="392"/>
      <c r="AO250" s="392"/>
    </row>
    <row r="251" spans="6:55">
      <c r="F251" s="392"/>
      <c r="J251" s="392"/>
      <c r="Q251" s="392"/>
      <c r="AA251" s="392"/>
      <c r="AE251" s="392"/>
      <c r="AF251" s="392"/>
      <c r="AH251" s="392"/>
      <c r="AK251" s="392"/>
      <c r="AN251" s="392"/>
    </row>
    <row r="252" spans="6:55">
      <c r="N252" s="392"/>
      <c r="Q252" s="392"/>
      <c r="R252" s="392"/>
      <c r="T252" s="392"/>
      <c r="Z252" s="392"/>
      <c r="AB252" s="392"/>
      <c r="AC252" s="392"/>
      <c r="AJ252" s="392"/>
      <c r="AN252" s="392"/>
      <c r="AP252" s="392"/>
      <c r="AQ252" s="392"/>
      <c r="AR252" s="392"/>
      <c r="AS252" s="392"/>
      <c r="AT252" s="392"/>
      <c r="AU252" s="392"/>
      <c r="AV252" s="392"/>
      <c r="AW252" s="392"/>
      <c r="AX252" s="392"/>
      <c r="AY252" s="392"/>
      <c r="AZ252" s="392"/>
      <c r="BA252" s="392"/>
      <c r="BB252" s="392"/>
      <c r="BC252" s="392"/>
    </row>
    <row r="253" spans="6:55">
      <c r="J253" s="392"/>
      <c r="Q253" s="392"/>
      <c r="R253" s="392"/>
      <c r="Y253" s="392"/>
      <c r="AA253" s="392"/>
      <c r="AH253" s="392"/>
      <c r="AK253" s="392"/>
      <c r="AM253" s="392"/>
      <c r="AT253" s="392"/>
      <c r="AU253" s="392"/>
      <c r="AV253" s="392"/>
      <c r="AW253" s="392"/>
      <c r="AX253" s="392"/>
      <c r="AY253" s="392"/>
      <c r="AZ253" s="392"/>
      <c r="BA253" s="392"/>
      <c r="BB253" s="392"/>
      <c r="BC253" s="392"/>
    </row>
    <row r="254" spans="6:55">
      <c r="L254" s="392"/>
      <c r="Y254" s="392"/>
      <c r="Z254" s="392"/>
      <c r="AA254" s="392"/>
      <c r="AB254" s="392"/>
      <c r="AC254" s="392"/>
      <c r="AE254" s="393"/>
      <c r="AI254" s="392"/>
      <c r="AJ254" s="392"/>
    </row>
    <row r="255" spans="6:55">
      <c r="I255" s="392"/>
      <c r="K255" s="392"/>
      <c r="Q255" s="392"/>
      <c r="Z255" s="392"/>
      <c r="AB255" s="392"/>
      <c r="AC255" s="392"/>
      <c r="AO255" s="392"/>
      <c r="AP255" s="392"/>
      <c r="AQ255" s="392"/>
      <c r="AR255" s="392"/>
      <c r="AS255" s="392"/>
      <c r="AT255" s="392"/>
      <c r="AU255" s="392"/>
      <c r="AV255" s="392"/>
      <c r="AW255" s="392"/>
      <c r="AX255" s="392"/>
      <c r="AY255" s="392"/>
      <c r="AZ255" s="392"/>
      <c r="BA255" s="392"/>
      <c r="BB255" s="392"/>
      <c r="BC255" s="392"/>
    </row>
    <row r="256" spans="6:55">
      <c r="I256" s="392"/>
      <c r="K256" s="392"/>
      <c r="O256" s="392"/>
      <c r="Q256" s="392"/>
      <c r="Z256" s="392"/>
      <c r="AC256" s="392"/>
      <c r="AE256" s="392"/>
      <c r="AH256" s="392"/>
      <c r="AN256" s="392"/>
      <c r="AO256" s="392"/>
      <c r="AR256" s="392"/>
      <c r="AS256" s="392"/>
    </row>
    <row r="257" spans="4:55">
      <c r="G257" s="392"/>
      <c r="L257" s="392"/>
      <c r="Q257" s="392"/>
      <c r="V257" s="392"/>
      <c r="AC257" s="392"/>
      <c r="AN257" s="392"/>
      <c r="AP257" s="392"/>
      <c r="AQ257" s="392"/>
      <c r="AR257" s="392"/>
      <c r="AS257" s="392"/>
      <c r="AT257" s="392"/>
      <c r="AU257" s="392"/>
      <c r="AV257" s="392"/>
      <c r="AW257" s="392"/>
      <c r="AX257" s="392"/>
      <c r="AY257" s="392"/>
      <c r="AZ257" s="392"/>
      <c r="BA257" s="392"/>
      <c r="BB257" s="392"/>
      <c r="BC257" s="392"/>
    </row>
    <row r="258" spans="4:55">
      <c r="N258" s="392"/>
      <c r="R258" s="392"/>
      <c r="Y258" s="392"/>
      <c r="Z258" s="393"/>
      <c r="AA258" s="392"/>
      <c r="AE258" s="392"/>
      <c r="AM258" s="392"/>
      <c r="AT258" s="392"/>
      <c r="AU258" s="392"/>
      <c r="AV258" s="392"/>
      <c r="AW258" s="392"/>
      <c r="AX258" s="392"/>
      <c r="AY258" s="392"/>
      <c r="AZ258" s="392"/>
      <c r="BA258" s="392"/>
      <c r="BB258" s="392"/>
      <c r="BC258" s="392"/>
    </row>
    <row r="259" spans="4:55">
      <c r="G259" s="393"/>
      <c r="I259" s="392"/>
      <c r="L259" s="392"/>
      <c r="U259" s="392"/>
      <c r="V259" s="390"/>
      <c r="Y259" s="392"/>
      <c r="AI259" s="392"/>
      <c r="AM259" s="392"/>
      <c r="AO259" s="392"/>
      <c r="AR259" s="392"/>
      <c r="AS259" s="392"/>
    </row>
    <row r="260" spans="4:55">
      <c r="G260" s="393"/>
      <c r="Y260" s="392"/>
      <c r="Z260" s="392"/>
      <c r="AB260" s="392"/>
      <c r="AJ260" s="392"/>
      <c r="AN260" s="392"/>
      <c r="AT260" s="392"/>
      <c r="AU260" s="392"/>
      <c r="AV260" s="392"/>
      <c r="AW260" s="392"/>
      <c r="AX260" s="392"/>
      <c r="AY260" s="392"/>
      <c r="AZ260" s="392"/>
      <c r="BA260" s="392"/>
      <c r="BB260" s="392"/>
      <c r="BC260" s="392"/>
    </row>
    <row r="261" spans="4:55">
      <c r="N261" s="392"/>
      <c r="Q261" s="392"/>
      <c r="T261" s="392"/>
      <c r="Y261" s="392"/>
      <c r="Z261" s="392"/>
      <c r="AC261" s="392"/>
      <c r="AE261" s="392"/>
      <c r="AM261" s="392"/>
      <c r="AN261" s="392"/>
      <c r="AO261" s="392"/>
      <c r="AP261" s="392"/>
      <c r="AQ261" s="392"/>
      <c r="AR261" s="392"/>
      <c r="AS261" s="392"/>
      <c r="AT261" s="392"/>
      <c r="AU261" s="392"/>
      <c r="AV261" s="392"/>
      <c r="AW261" s="392"/>
      <c r="AX261" s="392"/>
      <c r="AY261" s="392"/>
      <c r="AZ261" s="392"/>
      <c r="BA261" s="392"/>
      <c r="BB261" s="392"/>
      <c r="BC261" s="392"/>
    </row>
    <row r="262" spans="4:55">
      <c r="D262" s="392"/>
      <c r="G262" s="392"/>
      <c r="Y262" s="392"/>
      <c r="Z262" s="392"/>
      <c r="AA262" s="392"/>
      <c r="AC262" s="392"/>
      <c r="AE262" s="392"/>
      <c r="AI262" s="392"/>
      <c r="AJ262" s="392"/>
      <c r="AN262" s="392"/>
      <c r="AO262" s="392"/>
      <c r="AR262" s="392"/>
      <c r="AS262" s="392"/>
    </row>
    <row r="263" spans="4:55">
      <c r="N263" s="392"/>
      <c r="Q263" s="392"/>
      <c r="T263" s="392"/>
      <c r="Z263" s="392"/>
      <c r="AB263" s="392"/>
      <c r="AC263" s="392"/>
      <c r="AN263" s="392"/>
      <c r="AT263" s="392"/>
    </row>
    <row r="264" spans="4:55">
      <c r="F264" s="392"/>
      <c r="L264" s="393"/>
      <c r="N264" s="392"/>
      <c r="Q264" s="392"/>
      <c r="X264" s="392"/>
      <c r="AC264" s="392"/>
      <c r="AM264" s="392"/>
    </row>
    <row r="265" spans="4:55">
      <c r="L265" s="392"/>
      <c r="N265" s="392"/>
      <c r="Z265" s="392"/>
      <c r="AF265" s="392"/>
      <c r="AH265" s="392"/>
      <c r="AM265" s="392"/>
      <c r="AN265" s="392"/>
      <c r="AP265" s="392"/>
      <c r="AQ265" s="392"/>
      <c r="AR265" s="392"/>
      <c r="AS265" s="392"/>
      <c r="AT265" s="392"/>
      <c r="AU265" s="392"/>
      <c r="AV265" s="392"/>
      <c r="AW265" s="392"/>
      <c r="AX265" s="392"/>
      <c r="AY265" s="392"/>
      <c r="AZ265" s="392"/>
      <c r="BA265" s="392"/>
      <c r="BB265" s="392"/>
      <c r="BC265" s="392"/>
    </row>
    <row r="266" spans="4:55">
      <c r="L266" s="392"/>
      <c r="AE266" s="392"/>
      <c r="AK266" s="392"/>
      <c r="AN266" s="392"/>
      <c r="AP266" s="392"/>
      <c r="AQ266" s="392"/>
      <c r="AR266" s="392"/>
      <c r="AS266" s="392"/>
      <c r="AT266" s="392"/>
      <c r="AU266" s="392"/>
      <c r="AV266" s="392"/>
      <c r="AW266" s="392"/>
      <c r="AX266" s="392"/>
      <c r="AY266" s="392"/>
      <c r="AZ266" s="392"/>
      <c r="BA266" s="392"/>
      <c r="BB266" s="392"/>
      <c r="BC266" s="392"/>
    </row>
    <row r="267" spans="4:55">
      <c r="G267" s="392"/>
      <c r="K267" s="392"/>
      <c r="P267" s="392"/>
      <c r="AA267" s="392"/>
      <c r="AC267" s="392"/>
      <c r="AE267" s="392"/>
      <c r="AG267" s="392"/>
      <c r="AH267" s="392"/>
      <c r="AK267" s="392"/>
      <c r="AN267" s="392"/>
      <c r="AS267" s="392"/>
      <c r="AT267" s="392"/>
    </row>
    <row r="268" spans="4:55">
      <c r="L268" s="392"/>
      <c r="Q268" s="392"/>
      <c r="R268" s="392"/>
      <c r="AC268" s="392"/>
      <c r="AH268" s="392"/>
      <c r="AN268" s="392"/>
      <c r="AP268" s="392"/>
      <c r="AT268" s="392"/>
      <c r="AU268" s="392"/>
      <c r="AV268" s="392"/>
      <c r="AW268" s="392"/>
      <c r="AX268" s="392"/>
      <c r="AY268" s="392"/>
      <c r="AZ268" s="392"/>
      <c r="BA268" s="392"/>
      <c r="BB268" s="392"/>
      <c r="BC268" s="392"/>
    </row>
    <row r="269" spans="4:55">
      <c r="G269" s="392"/>
      <c r="J269" s="392"/>
      <c r="K269" s="392"/>
      <c r="O269" s="392"/>
      <c r="Q269" s="392"/>
      <c r="R269" s="392"/>
      <c r="AA269" s="392"/>
      <c r="AB269" s="392"/>
      <c r="AJ269" s="392"/>
      <c r="AP269" s="392"/>
      <c r="AQ269" s="392"/>
      <c r="AR269" s="392"/>
      <c r="AS269" s="392"/>
      <c r="AT269" s="392"/>
      <c r="AU269" s="392"/>
      <c r="AV269" s="392"/>
      <c r="AW269" s="392"/>
      <c r="AX269" s="392"/>
      <c r="AY269" s="392"/>
      <c r="AZ269" s="392"/>
      <c r="BA269" s="392"/>
      <c r="BB269" s="392"/>
      <c r="BC269" s="392"/>
    </row>
    <row r="270" spans="4:55">
      <c r="J270" s="392"/>
      <c r="L270" s="392"/>
      <c r="P270" s="392"/>
      <c r="Q270" s="392"/>
      <c r="Y270" s="392"/>
      <c r="AA270" s="392"/>
      <c r="AP270" s="392"/>
      <c r="AQ270" s="392"/>
      <c r="AR270" s="392"/>
      <c r="AS270" s="392"/>
      <c r="AT270" s="392"/>
      <c r="AU270" s="392"/>
      <c r="AV270" s="392"/>
      <c r="AW270" s="392"/>
      <c r="AX270" s="392"/>
      <c r="AY270" s="392"/>
      <c r="AZ270" s="392"/>
      <c r="BA270" s="392"/>
      <c r="BB270" s="392"/>
      <c r="BC270" s="392"/>
    </row>
    <row r="271" spans="4:55">
      <c r="F271" s="392"/>
      <c r="L271" s="392"/>
      <c r="Y271" s="392"/>
      <c r="Z271" s="392"/>
      <c r="AN271" s="392"/>
      <c r="AP271" s="392"/>
    </row>
    <row r="272" spans="4:55">
      <c r="I272" s="392"/>
      <c r="N272" s="392"/>
      <c r="V272" s="392"/>
      <c r="Z272" s="392"/>
      <c r="AG272" s="392"/>
      <c r="AN272" s="392"/>
      <c r="AR272" s="392"/>
      <c r="AS272" s="392"/>
    </row>
    <row r="273" spans="4:55">
      <c r="G273" s="392"/>
      <c r="K273" s="392"/>
      <c r="Q273" s="392"/>
      <c r="AB273" s="392"/>
      <c r="AC273" s="392"/>
      <c r="AE273" s="392"/>
      <c r="AO273" s="392"/>
    </row>
    <row r="274" spans="4:55">
      <c r="G274" s="392"/>
      <c r="H274" s="392"/>
      <c r="K274" s="392"/>
      <c r="N274" s="392"/>
      <c r="Q274" s="392"/>
      <c r="Y274" s="392"/>
      <c r="AC274" s="392"/>
      <c r="AH274" s="392"/>
      <c r="AK274" s="392"/>
      <c r="AN274" s="392"/>
      <c r="AO274" s="392"/>
      <c r="AP274" s="392"/>
      <c r="AQ274" s="392"/>
      <c r="AR274" s="392"/>
      <c r="AS274" s="392"/>
      <c r="AT274" s="392"/>
      <c r="AU274" s="392"/>
      <c r="AV274" s="392"/>
      <c r="AW274" s="392"/>
      <c r="AX274" s="392"/>
      <c r="AY274" s="392"/>
      <c r="AZ274" s="392"/>
      <c r="BA274" s="392"/>
      <c r="BB274" s="392"/>
      <c r="BC274" s="392"/>
    </row>
    <row r="275" spans="4:55">
      <c r="J275" s="392"/>
      <c r="R275" s="392"/>
      <c r="T275" s="392"/>
      <c r="Y275" s="392"/>
      <c r="Z275" s="392"/>
      <c r="AC275" s="392"/>
      <c r="AS275" s="392"/>
      <c r="AT275" s="392"/>
      <c r="AU275" s="392"/>
      <c r="AV275" s="392"/>
      <c r="AW275" s="392"/>
      <c r="AX275" s="392"/>
      <c r="AY275" s="392"/>
      <c r="AZ275" s="392"/>
      <c r="BA275" s="392"/>
      <c r="BB275" s="392"/>
      <c r="BC275" s="392"/>
    </row>
    <row r="276" spans="4:55">
      <c r="G276" s="392"/>
      <c r="Z276" s="392"/>
      <c r="AA276" s="392"/>
      <c r="AC276" s="392"/>
      <c r="AG276" s="392"/>
      <c r="AH276" s="392"/>
      <c r="AM276" s="392"/>
      <c r="AP276" s="392"/>
      <c r="AQ276" s="392"/>
      <c r="AR276" s="392"/>
      <c r="AS276" s="392"/>
      <c r="AT276" s="392"/>
      <c r="AU276" s="392"/>
      <c r="AV276" s="392"/>
      <c r="AW276" s="392"/>
      <c r="AX276" s="392"/>
      <c r="AY276" s="392"/>
      <c r="AZ276" s="392"/>
      <c r="BA276" s="392"/>
      <c r="BB276" s="392"/>
      <c r="BC276" s="392"/>
    </row>
    <row r="277" spans="4:55">
      <c r="J277" s="392"/>
      <c r="N277" s="392"/>
      <c r="P277" s="392"/>
      <c r="Y277" s="392"/>
      <c r="AC277" s="392"/>
      <c r="AH277" s="392"/>
      <c r="AJ277" s="392"/>
      <c r="AM277" s="392"/>
      <c r="AN277" s="392"/>
      <c r="AR277" s="392"/>
      <c r="AS277" s="392"/>
    </row>
    <row r="278" spans="4:55">
      <c r="D278" s="392"/>
      <c r="N278" s="392"/>
      <c r="P278" s="392"/>
      <c r="AA278" s="392"/>
      <c r="AB278" s="392"/>
      <c r="AC278" s="392"/>
      <c r="AE278" s="392"/>
      <c r="AF278" s="392"/>
      <c r="AH278" s="392"/>
      <c r="AP278" s="392"/>
      <c r="AQ278" s="392"/>
      <c r="AR278" s="392"/>
      <c r="AS278" s="392"/>
      <c r="AT278" s="392"/>
      <c r="AU278" s="392"/>
      <c r="AV278" s="392"/>
      <c r="AW278" s="392"/>
      <c r="AX278" s="392"/>
      <c r="AY278" s="392"/>
      <c r="AZ278" s="392"/>
      <c r="BA278" s="392"/>
      <c r="BB278" s="392"/>
      <c r="BC278" s="392"/>
    </row>
    <row r="279" spans="4:55">
      <c r="D279" s="392"/>
      <c r="L279" s="392"/>
      <c r="O279" s="392"/>
      <c r="Q279" s="392"/>
      <c r="X279" s="392"/>
      <c r="AC279" s="392"/>
      <c r="AE279" s="392"/>
      <c r="AK279" s="392"/>
      <c r="AM279" s="392"/>
      <c r="AN279" s="392"/>
      <c r="AT279" s="392"/>
      <c r="AU279" s="392"/>
      <c r="AV279" s="392"/>
      <c r="AW279" s="392"/>
      <c r="AX279" s="392"/>
      <c r="AY279" s="392"/>
      <c r="AZ279" s="392"/>
      <c r="BA279" s="392"/>
      <c r="BB279" s="392"/>
      <c r="BC279" s="392"/>
    </row>
    <row r="280" spans="4:55">
      <c r="O280" s="392"/>
      <c r="T280" s="392"/>
      <c r="U280" s="392"/>
      <c r="Z280" s="392"/>
      <c r="AK280" s="392"/>
      <c r="AL280" s="392"/>
      <c r="AM280" s="392"/>
      <c r="AN280" s="392"/>
      <c r="AR280" s="392"/>
      <c r="AS280" s="392"/>
      <c r="AT280" s="392"/>
      <c r="AU280" s="392"/>
      <c r="AV280" s="392"/>
      <c r="AW280" s="392"/>
      <c r="AX280" s="392"/>
      <c r="AY280" s="392"/>
      <c r="AZ280" s="392"/>
      <c r="BA280" s="392"/>
      <c r="BB280" s="392"/>
      <c r="BC280" s="392"/>
    </row>
    <row r="281" spans="4:55">
      <c r="G281" s="392"/>
      <c r="J281" s="392"/>
      <c r="R281" s="392"/>
      <c r="Y281" s="392"/>
      <c r="AC281" s="392"/>
      <c r="AE281" s="392"/>
      <c r="AF281" s="392"/>
      <c r="AG281" s="392"/>
      <c r="AN281" s="392"/>
      <c r="AP281" s="392"/>
      <c r="AQ281" s="392"/>
      <c r="AR281" s="392"/>
      <c r="AS281" s="392"/>
      <c r="AT281" s="392"/>
      <c r="AU281" s="392"/>
      <c r="AV281" s="392"/>
      <c r="AW281" s="392"/>
      <c r="AX281" s="392"/>
      <c r="AY281" s="392"/>
      <c r="AZ281" s="392"/>
      <c r="BA281" s="392"/>
      <c r="BB281" s="392"/>
      <c r="BC281" s="392"/>
    </row>
    <row r="282" spans="4:55">
      <c r="H282" s="392"/>
      <c r="P282" s="392"/>
      <c r="Q282" s="392"/>
      <c r="T282" s="392"/>
      <c r="AC282" s="392"/>
      <c r="AE282" s="392"/>
      <c r="AN282" s="392"/>
      <c r="AO282" s="392"/>
      <c r="AP282" s="392"/>
      <c r="AQ282" s="392"/>
      <c r="AR282" s="392"/>
      <c r="AS282" s="392"/>
      <c r="AT282" s="392"/>
      <c r="AU282" s="392"/>
      <c r="AV282" s="392"/>
      <c r="AW282" s="392"/>
      <c r="AX282" s="392"/>
      <c r="AY282" s="392"/>
      <c r="AZ282" s="392"/>
      <c r="BA282" s="392"/>
      <c r="BB282" s="392"/>
      <c r="BC282" s="392"/>
    </row>
    <row r="283" spans="4:55">
      <c r="K283" s="392"/>
      <c r="Q283" s="392"/>
      <c r="AC283" s="392"/>
      <c r="AF283" s="392"/>
      <c r="AH283" s="392"/>
      <c r="AN283" s="392"/>
      <c r="AO283" s="392"/>
    </row>
    <row r="284" spans="4:55">
      <c r="K284" s="392"/>
      <c r="Q284" s="392"/>
      <c r="T284" s="392"/>
      <c r="AH284" s="392"/>
      <c r="AR284" s="392"/>
      <c r="AS284" s="392"/>
    </row>
    <row r="285" spans="4:55">
      <c r="L285" s="392"/>
      <c r="Q285" s="392"/>
      <c r="Z285" s="392"/>
      <c r="AC285" s="392"/>
      <c r="AE285" s="392"/>
      <c r="AF285" s="392"/>
      <c r="AJ285" s="392"/>
      <c r="AN285" s="392"/>
      <c r="AP285" s="392"/>
      <c r="AQ285" s="392"/>
      <c r="AR285" s="392"/>
      <c r="AS285" s="392"/>
      <c r="AT285" s="392"/>
      <c r="AU285" s="392"/>
      <c r="AV285" s="392"/>
      <c r="AW285" s="392"/>
      <c r="AX285" s="392"/>
      <c r="AY285" s="392"/>
      <c r="AZ285" s="392"/>
      <c r="BA285" s="392"/>
      <c r="BB285" s="392"/>
      <c r="BC285" s="392"/>
    </row>
    <row r="286" spans="4:55">
      <c r="M286" s="392"/>
      <c r="N286" s="392"/>
      <c r="V286" s="392"/>
      <c r="Y286" s="392"/>
      <c r="Z286" s="392"/>
      <c r="AA286" s="392"/>
      <c r="AC286" s="392"/>
      <c r="AE286" s="392"/>
      <c r="AJ286" s="392"/>
      <c r="AK286" s="392"/>
      <c r="AM286" s="392"/>
      <c r="AN286" s="392"/>
      <c r="AS286" s="392"/>
    </row>
    <row r="287" spans="4:55">
      <c r="G287" s="392"/>
      <c r="L287" s="392"/>
      <c r="Q287" s="392"/>
      <c r="AA287" s="392"/>
      <c r="AE287" s="392"/>
      <c r="AF287" s="392"/>
      <c r="AG287" s="392"/>
      <c r="AK287" s="392"/>
      <c r="AN287" s="392"/>
      <c r="AO287" s="392"/>
    </row>
    <row r="288" spans="4:55">
      <c r="K288" s="392"/>
      <c r="L288" s="392"/>
      <c r="P288" s="392"/>
      <c r="Q288" s="392"/>
      <c r="U288" s="392"/>
      <c r="Y288" s="392"/>
      <c r="AA288" s="392"/>
      <c r="AC288" s="392"/>
      <c r="AH288" s="392"/>
      <c r="AI288" s="392"/>
      <c r="AL288" s="392"/>
      <c r="AT288" s="392"/>
      <c r="AU288" s="392"/>
      <c r="AV288" s="392"/>
      <c r="AW288" s="392"/>
      <c r="AX288" s="392"/>
      <c r="AY288" s="392"/>
      <c r="AZ288" s="392"/>
      <c r="BA288" s="392"/>
      <c r="BB288" s="392"/>
      <c r="BC288" s="392"/>
    </row>
    <row r="289" spans="1:55">
      <c r="J289" s="392"/>
      <c r="Q289" s="392"/>
      <c r="V289" s="392"/>
      <c r="Z289" s="392"/>
      <c r="AB289" s="392"/>
      <c r="AE289" s="392"/>
      <c r="AI289" s="392"/>
      <c r="AJ289" s="392"/>
      <c r="AO289" s="392"/>
    </row>
    <row r="290" spans="1:55">
      <c r="Y290" s="392"/>
      <c r="AG290" s="392"/>
      <c r="AH290" s="392"/>
      <c r="AK290" s="392"/>
      <c r="AM290" s="392"/>
      <c r="AP290" s="392"/>
      <c r="AQ290" s="392"/>
      <c r="AR290" s="392"/>
      <c r="AS290" s="392"/>
      <c r="AT290" s="392"/>
      <c r="AU290" s="392"/>
      <c r="AV290" s="392"/>
      <c r="AW290" s="392"/>
      <c r="AX290" s="392"/>
      <c r="AY290" s="392"/>
      <c r="AZ290" s="392"/>
      <c r="BA290" s="392"/>
      <c r="BB290" s="392"/>
      <c r="BC290" s="392"/>
    </row>
    <row r="291" spans="1:55">
      <c r="A291" s="212"/>
      <c r="G291" s="392"/>
      <c r="P291" s="392"/>
      <c r="Q291" s="392"/>
      <c r="T291" s="392"/>
      <c r="Y291" s="392"/>
      <c r="Z291" s="392"/>
      <c r="AC291" s="392"/>
      <c r="AE291" s="392"/>
      <c r="AJ291" s="392"/>
      <c r="AK291" s="392"/>
      <c r="AM291" s="392"/>
      <c r="AN291" s="392"/>
      <c r="AO291" s="392"/>
      <c r="AR291" s="392"/>
      <c r="AS291" s="392"/>
    </row>
    <row r="292" spans="1:55">
      <c r="K292" s="392"/>
      <c r="L292" s="392"/>
      <c r="Z292" s="392"/>
      <c r="AA292" s="392"/>
      <c r="AF292" s="392"/>
      <c r="AM292" s="392"/>
      <c r="AR292" s="392"/>
      <c r="AS292" s="392"/>
    </row>
    <row r="293" spans="1:55">
      <c r="K293" s="392"/>
      <c r="P293" s="392"/>
      <c r="Y293" s="392"/>
      <c r="AC293" s="392"/>
      <c r="AE293" s="392"/>
      <c r="AJ293" s="392"/>
      <c r="AN293" s="392"/>
      <c r="AP293" s="392"/>
      <c r="AQ293" s="392"/>
      <c r="AR293" s="392"/>
      <c r="AS293" s="392"/>
      <c r="AT293" s="392"/>
      <c r="AU293" s="392"/>
      <c r="AV293" s="392"/>
      <c r="AW293" s="392"/>
      <c r="AX293" s="392"/>
      <c r="AY293" s="392"/>
      <c r="AZ293" s="392"/>
      <c r="BA293" s="392"/>
      <c r="BB293" s="392"/>
      <c r="BC293" s="392"/>
    </row>
    <row r="294" spans="1:55">
      <c r="O294" s="392"/>
      <c r="P294" s="392"/>
      <c r="Y294" s="392"/>
      <c r="AC294" s="392"/>
      <c r="AE294" s="392"/>
      <c r="AF294" s="392"/>
      <c r="AM294" s="392"/>
      <c r="AN294" s="392"/>
      <c r="AR294" s="392"/>
      <c r="AS294" s="392"/>
    </row>
    <row r="295" spans="1:55">
      <c r="I295" s="392"/>
      <c r="O295" s="392"/>
      <c r="Q295" s="392"/>
      <c r="Y295" s="392"/>
      <c r="AC295" s="392"/>
      <c r="AE295" s="392"/>
      <c r="AF295" s="392"/>
      <c r="AK295" s="392"/>
      <c r="AN295" s="392"/>
      <c r="AO295" s="392"/>
      <c r="AR295" s="392"/>
      <c r="AS295" s="392"/>
    </row>
    <row r="296" spans="1:55">
      <c r="Y296" s="392"/>
      <c r="Z296" s="392"/>
      <c r="AC296" s="392"/>
      <c r="AI296" s="392"/>
      <c r="AM296" s="392"/>
      <c r="AN296" s="392"/>
      <c r="AT296" s="392"/>
    </row>
    <row r="297" spans="1:55">
      <c r="H297" s="392"/>
      <c r="K297" s="392"/>
      <c r="T297" s="392"/>
      <c r="AC297" s="392"/>
      <c r="AE297" s="392"/>
      <c r="AF297" s="392"/>
      <c r="AH297" s="392"/>
      <c r="AM297" s="392"/>
      <c r="AN297" s="392"/>
      <c r="AP297" s="392"/>
      <c r="AQ297" s="392"/>
      <c r="AR297" s="392"/>
      <c r="AS297" s="392"/>
      <c r="AT297" s="392"/>
      <c r="AU297" s="392"/>
      <c r="AV297" s="392"/>
      <c r="AW297" s="392"/>
      <c r="AX297" s="392"/>
      <c r="AY297" s="392"/>
      <c r="AZ297" s="392"/>
      <c r="BA297" s="392"/>
      <c r="BB297" s="392"/>
      <c r="BC297" s="392"/>
    </row>
    <row r="298" spans="1:55">
      <c r="B298" s="393"/>
      <c r="J298" s="392"/>
      <c r="Q298" s="392"/>
      <c r="T298" s="392"/>
      <c r="X298" s="392"/>
      <c r="Y298" s="392"/>
      <c r="AA298" s="392"/>
      <c r="AC298" s="392"/>
      <c r="AE298" s="392"/>
      <c r="AF298" s="392"/>
      <c r="AH298" s="392"/>
      <c r="AJ298" s="392"/>
      <c r="AK298" s="392"/>
      <c r="AN298" s="392"/>
      <c r="AO298" s="392"/>
    </row>
    <row r="299" spans="1:55">
      <c r="G299" s="392"/>
      <c r="O299" s="392"/>
      <c r="T299" s="392"/>
      <c r="V299" s="392"/>
      <c r="Y299" s="392"/>
      <c r="AF299" s="392"/>
      <c r="AG299" s="392"/>
      <c r="AH299" s="392"/>
    </row>
    <row r="300" spans="1:55">
      <c r="J300" s="392"/>
      <c r="L300" s="392"/>
      <c r="R300" s="392"/>
      <c r="V300" s="392"/>
      <c r="Y300" s="392"/>
      <c r="AE300" s="392"/>
      <c r="AG300" s="392"/>
      <c r="AJ300" s="392"/>
      <c r="AM300" s="392"/>
      <c r="AN300" s="392"/>
    </row>
    <row r="301" spans="1:55">
      <c r="C301" s="392"/>
      <c r="G301" s="392"/>
      <c r="K301" s="392"/>
      <c r="O301" s="392"/>
      <c r="Q301" s="392"/>
      <c r="Y301" s="392"/>
      <c r="Z301" s="392"/>
      <c r="AA301" s="392"/>
      <c r="AC301" s="392"/>
    </row>
    <row r="302" spans="1:55">
      <c r="B302" s="392"/>
      <c r="G302" s="392"/>
      <c r="J302" s="392"/>
      <c r="L302" s="392"/>
      <c r="N302" s="393"/>
      <c r="AH302" s="392"/>
      <c r="AI302" s="392"/>
    </row>
    <row r="303" spans="1:55">
      <c r="D303" s="392"/>
      <c r="F303" s="392"/>
      <c r="Y303" s="392"/>
      <c r="Z303" s="392"/>
      <c r="AC303" s="392"/>
      <c r="AE303" s="392"/>
      <c r="AH303" s="392"/>
      <c r="AJ303" s="392"/>
      <c r="AK303" s="392"/>
      <c r="AN303" s="392"/>
      <c r="AO303" s="392"/>
      <c r="AT303" s="392"/>
    </row>
    <row r="304" spans="1:55">
      <c r="I304" s="392"/>
      <c r="P304" s="392"/>
      <c r="T304" s="392"/>
      <c r="Y304" s="392"/>
      <c r="AG304" s="392"/>
      <c r="AK304" s="392"/>
      <c r="AN304" s="392"/>
      <c r="AR304" s="392"/>
      <c r="AS304" s="392"/>
    </row>
    <row r="305" spans="2:55">
      <c r="D305" s="393"/>
      <c r="L305" s="392"/>
      <c r="Y305" s="392"/>
      <c r="Z305" s="392"/>
      <c r="AC305" s="392"/>
      <c r="AE305" s="392"/>
      <c r="AO305" s="392"/>
      <c r="AT305" s="392"/>
    </row>
    <row r="306" spans="2:55">
      <c r="G306" s="392"/>
      <c r="L306" s="392"/>
      <c r="N306" s="392"/>
      <c r="Q306" s="392"/>
      <c r="Y306" s="392"/>
      <c r="Z306" s="392"/>
      <c r="AE306" s="392"/>
      <c r="AF306" s="392"/>
      <c r="AJ306" s="392"/>
      <c r="AK306" s="392"/>
      <c r="AN306" s="392"/>
      <c r="AR306" s="392"/>
      <c r="AS306" s="392"/>
    </row>
    <row r="307" spans="2:55">
      <c r="G307" s="392"/>
      <c r="H307" s="392"/>
      <c r="I307" s="392"/>
      <c r="K307" s="392"/>
      <c r="L307" s="392"/>
      <c r="O307" s="392"/>
      <c r="Z307" s="392"/>
      <c r="AA307" s="392"/>
      <c r="AE307" s="392"/>
      <c r="AJ307" s="392"/>
      <c r="AN307" s="392"/>
      <c r="AT307" s="392"/>
      <c r="AU307" s="392"/>
      <c r="AV307" s="392"/>
      <c r="AW307" s="392"/>
      <c r="AX307" s="392"/>
      <c r="AY307" s="392"/>
      <c r="AZ307" s="392"/>
      <c r="BA307" s="392"/>
      <c r="BB307" s="392"/>
      <c r="BC307" s="392"/>
    </row>
    <row r="308" spans="2:55">
      <c r="F308" s="392"/>
      <c r="Y308" s="392"/>
      <c r="AA308" s="392"/>
      <c r="AC308" s="392"/>
      <c r="AF308" s="392"/>
      <c r="AJ308" s="392"/>
      <c r="AP308" s="392"/>
      <c r="AQ308" s="392"/>
      <c r="AR308" s="392"/>
      <c r="AS308" s="392"/>
      <c r="AT308" s="392"/>
      <c r="AU308" s="392"/>
      <c r="AV308" s="392"/>
      <c r="AW308" s="392"/>
      <c r="AX308" s="392"/>
      <c r="AY308" s="392"/>
      <c r="AZ308" s="392"/>
      <c r="BA308" s="392"/>
      <c r="BB308" s="392"/>
      <c r="BC308" s="392"/>
    </row>
    <row r="309" spans="2:55">
      <c r="F309" s="392"/>
      <c r="I309" s="390"/>
      <c r="J309" s="392"/>
      <c r="M309" s="392"/>
      <c r="N309" s="392"/>
      <c r="U309" s="392"/>
      <c r="Z309" s="392"/>
      <c r="AC309" s="392"/>
      <c r="AE309" s="392"/>
      <c r="AH309" s="392"/>
      <c r="AL309" s="392"/>
      <c r="AP309" s="392"/>
      <c r="AQ309" s="392"/>
      <c r="AR309" s="392"/>
      <c r="AS309" s="392"/>
      <c r="AT309" s="392"/>
      <c r="AU309" s="392"/>
      <c r="AV309" s="392"/>
      <c r="AW309" s="392"/>
      <c r="AX309" s="392"/>
      <c r="AY309" s="392"/>
      <c r="AZ309" s="392"/>
      <c r="BA309" s="392"/>
      <c r="BB309" s="392"/>
      <c r="BC309" s="392"/>
    </row>
    <row r="310" spans="2:55">
      <c r="T310" s="392"/>
      <c r="V310" s="392"/>
      <c r="Y310" s="392"/>
      <c r="Z310" s="392"/>
      <c r="AC310" s="393"/>
      <c r="AE310" s="392"/>
      <c r="AJ310" s="392"/>
      <c r="AO310" s="392"/>
      <c r="AT310" s="392"/>
      <c r="AU310" s="392"/>
      <c r="AV310" s="392"/>
      <c r="AW310" s="392"/>
      <c r="AX310" s="392"/>
      <c r="AY310" s="392"/>
      <c r="AZ310" s="392"/>
      <c r="BA310" s="392"/>
      <c r="BB310" s="392"/>
      <c r="BC310" s="392"/>
    </row>
    <row r="311" spans="2:55">
      <c r="H311" s="392"/>
      <c r="L311" s="392"/>
      <c r="P311" s="392"/>
      <c r="Z311" s="392"/>
      <c r="AA311" s="392"/>
      <c r="AE311" s="392"/>
      <c r="AF311" s="392"/>
      <c r="AN311" s="392"/>
      <c r="AT311" s="392"/>
    </row>
    <row r="312" spans="2:55">
      <c r="D312" s="392"/>
      <c r="O312" s="392"/>
      <c r="V312" s="392"/>
      <c r="X312" s="392"/>
      <c r="Z312" s="392"/>
      <c r="AA312" s="392"/>
      <c r="AB312" s="392"/>
      <c r="AE312" s="392"/>
      <c r="AJ312" s="390"/>
      <c r="AK312" s="392"/>
      <c r="AN312" s="392"/>
    </row>
    <row r="313" spans="2:55">
      <c r="G313" s="392"/>
      <c r="H313" s="392"/>
      <c r="J313" s="392"/>
      <c r="N313" s="392"/>
      <c r="Q313" s="392"/>
      <c r="AA313" s="392"/>
      <c r="AB313" s="392"/>
      <c r="AC313" s="392"/>
      <c r="AJ313" s="392"/>
      <c r="AK313" s="392"/>
      <c r="AM313" s="392"/>
      <c r="AN313" s="392"/>
      <c r="AP313" s="392"/>
      <c r="AQ313" s="392"/>
      <c r="AR313" s="392"/>
      <c r="AS313" s="392"/>
      <c r="AT313" s="392"/>
      <c r="AU313" s="392"/>
      <c r="AV313" s="392"/>
      <c r="AW313" s="392"/>
      <c r="AX313" s="392"/>
      <c r="AY313" s="392"/>
      <c r="AZ313" s="392"/>
      <c r="BA313" s="392"/>
      <c r="BB313" s="392"/>
      <c r="BC313" s="392"/>
    </row>
    <row r="314" spans="2:55">
      <c r="N314" s="392"/>
      <c r="Q314" s="392"/>
      <c r="X314" s="392"/>
      <c r="Z314" s="392"/>
      <c r="AA314" s="392"/>
      <c r="AE314" s="392"/>
      <c r="AH314" s="392"/>
      <c r="AK314" s="392"/>
      <c r="AN314" s="392"/>
      <c r="AP314" s="392"/>
      <c r="AT314" s="392"/>
    </row>
    <row r="315" spans="2:55">
      <c r="D315" s="392"/>
      <c r="T315" s="392"/>
      <c r="AB315" s="392"/>
    </row>
    <row r="316" spans="2:55">
      <c r="C316" s="392"/>
      <c r="Q316" s="392"/>
      <c r="U316" s="392"/>
      <c r="V316" s="392"/>
      <c r="Y316" s="392"/>
      <c r="AE316" s="392"/>
      <c r="AF316" s="392"/>
      <c r="AK316" s="392"/>
      <c r="AN316" s="392"/>
      <c r="AP316" s="392"/>
      <c r="AR316" s="392"/>
      <c r="AS316" s="392"/>
    </row>
    <row r="317" spans="2:55">
      <c r="Q317" s="392"/>
      <c r="Y317" s="392"/>
      <c r="AA317" s="392"/>
      <c r="AB317" s="392"/>
      <c r="AC317" s="392"/>
      <c r="AK317" s="392"/>
      <c r="AN317" s="392"/>
      <c r="AO317" s="392"/>
      <c r="AP317" s="392"/>
    </row>
    <row r="318" spans="2:55">
      <c r="B318" s="392"/>
      <c r="F318" s="392"/>
      <c r="R318" s="392"/>
      <c r="AB318" s="392"/>
      <c r="AE318" s="392"/>
      <c r="AI318" s="392"/>
      <c r="AJ318" s="392"/>
      <c r="AK318" s="392"/>
      <c r="AN318" s="392"/>
    </row>
    <row r="319" spans="2:55">
      <c r="N319" s="392"/>
      <c r="V319" s="392"/>
      <c r="X319" s="392"/>
      <c r="AA319" s="392"/>
      <c r="AC319" s="392"/>
      <c r="AJ319" s="392"/>
      <c r="AN319" s="392"/>
      <c r="AR319" s="392"/>
      <c r="AS319" s="392"/>
    </row>
    <row r="320" spans="2:55">
      <c r="J320" s="393"/>
      <c r="Q320" s="392"/>
      <c r="Y320" s="392"/>
      <c r="AH320" s="392"/>
      <c r="AN320" s="392"/>
      <c r="AT320" s="392"/>
      <c r="AU320" s="392"/>
      <c r="AV320" s="392"/>
      <c r="AW320" s="392"/>
      <c r="AX320" s="392"/>
      <c r="AY320" s="392"/>
      <c r="AZ320" s="392"/>
      <c r="BA320" s="392"/>
      <c r="BB320" s="392"/>
      <c r="BC320" s="392"/>
    </row>
    <row r="321" spans="4:55">
      <c r="O321" s="392"/>
      <c r="Q321" s="392"/>
      <c r="R321" s="392"/>
      <c r="AC321" s="392"/>
      <c r="AE321" s="392"/>
      <c r="AF321" s="392"/>
      <c r="AG321" s="392"/>
      <c r="AH321" s="392"/>
      <c r="AK321" s="392"/>
      <c r="AN321" s="392"/>
      <c r="AP321" s="392"/>
      <c r="AQ321" s="392"/>
      <c r="AR321" s="392"/>
      <c r="AS321" s="392"/>
      <c r="AT321" s="392"/>
      <c r="AU321" s="392"/>
      <c r="AV321" s="392"/>
      <c r="AW321" s="392"/>
      <c r="AX321" s="392"/>
      <c r="AY321" s="392"/>
      <c r="AZ321" s="392"/>
      <c r="BA321" s="392"/>
      <c r="BB321" s="392"/>
      <c r="BC321" s="392"/>
    </row>
    <row r="322" spans="4:55">
      <c r="I322" s="392"/>
      <c r="P322" s="392"/>
      <c r="Q322" s="392"/>
      <c r="Y322" s="392"/>
      <c r="AG322" s="392"/>
      <c r="AH322" s="392"/>
      <c r="AM322" s="392"/>
      <c r="AN322" s="392"/>
      <c r="AO322" s="392"/>
      <c r="AP322" s="392"/>
      <c r="AQ322" s="392"/>
      <c r="AR322" s="392"/>
      <c r="AS322" s="392"/>
      <c r="AT322" s="392"/>
      <c r="AU322" s="392"/>
      <c r="AV322" s="392"/>
      <c r="AW322" s="392"/>
      <c r="AX322" s="392"/>
      <c r="AY322" s="392"/>
      <c r="AZ322" s="392"/>
      <c r="BA322" s="392"/>
      <c r="BB322" s="392"/>
      <c r="BC322" s="392"/>
    </row>
    <row r="323" spans="4:55">
      <c r="V323" s="392"/>
      <c r="Y323" s="392"/>
      <c r="Z323" s="392"/>
      <c r="AA323" s="392"/>
      <c r="AE323" s="392"/>
      <c r="AJ323" s="392"/>
      <c r="AN323" s="392"/>
      <c r="AT323" s="392"/>
    </row>
    <row r="324" spans="4:55">
      <c r="G324" s="392"/>
      <c r="K324" s="392"/>
      <c r="Z324" s="392"/>
      <c r="AC324" s="392"/>
      <c r="AH324" s="392"/>
      <c r="AN324" s="392"/>
      <c r="AO324" s="392"/>
      <c r="AP324" s="392"/>
    </row>
    <row r="325" spans="4:55">
      <c r="F325" s="392"/>
      <c r="P325" s="392"/>
      <c r="Z325" s="392"/>
      <c r="AB325" s="392"/>
      <c r="AF325" s="392"/>
      <c r="AJ325" s="392"/>
      <c r="AN325" s="392"/>
      <c r="AP325" s="392"/>
      <c r="AQ325" s="392"/>
      <c r="AR325" s="392"/>
      <c r="AS325" s="392"/>
      <c r="AT325" s="392"/>
      <c r="AU325" s="392"/>
      <c r="AV325" s="392"/>
      <c r="AW325" s="392"/>
      <c r="AX325" s="392"/>
      <c r="AY325" s="392"/>
      <c r="AZ325" s="392"/>
      <c r="BA325" s="392"/>
      <c r="BB325" s="392"/>
      <c r="BC325" s="392"/>
    </row>
    <row r="326" spans="4:55">
      <c r="G326" s="392"/>
      <c r="I326" s="392"/>
      <c r="V326" s="392"/>
      <c r="Y326" s="392"/>
      <c r="AA326" s="392"/>
      <c r="AC326" s="392"/>
    </row>
    <row r="327" spans="4:55">
      <c r="L327" s="392"/>
      <c r="P327" s="392"/>
      <c r="Q327" s="392"/>
      <c r="V327" s="392"/>
      <c r="Y327" s="392"/>
      <c r="Z327" s="392"/>
      <c r="AC327" s="392"/>
      <c r="AG327" s="392"/>
      <c r="AK327" s="392"/>
      <c r="AM327" s="392"/>
      <c r="AN327" s="392"/>
      <c r="AP327" s="392"/>
      <c r="AQ327" s="392"/>
      <c r="AR327" s="392"/>
      <c r="AS327" s="392"/>
      <c r="AT327" s="392"/>
      <c r="AU327" s="392"/>
      <c r="AV327" s="392"/>
      <c r="AW327" s="392"/>
      <c r="AX327" s="392"/>
      <c r="AY327" s="392"/>
      <c r="AZ327" s="392"/>
      <c r="BA327" s="392"/>
      <c r="BB327" s="392"/>
      <c r="BC327" s="392"/>
    </row>
    <row r="328" spans="4:55">
      <c r="J328" s="392"/>
      <c r="L328" s="392"/>
      <c r="Q328" s="392"/>
      <c r="T328" s="392"/>
      <c r="Z328" s="392"/>
      <c r="AB328" s="392"/>
      <c r="AC328" s="392"/>
      <c r="AE328" s="392"/>
      <c r="AJ328" s="392"/>
      <c r="AK328" s="392"/>
      <c r="AN328" s="392"/>
      <c r="AP328" s="392"/>
      <c r="AQ328" s="392"/>
      <c r="AR328" s="392"/>
      <c r="AS328" s="392"/>
      <c r="AT328" s="392"/>
      <c r="AU328" s="392"/>
      <c r="AV328" s="392"/>
      <c r="AW328" s="392"/>
      <c r="AX328" s="392"/>
      <c r="AY328" s="392"/>
      <c r="AZ328" s="392"/>
      <c r="BA328" s="392"/>
      <c r="BB328" s="392"/>
      <c r="BC328" s="392"/>
    </row>
    <row r="329" spans="4:55">
      <c r="D329" s="392"/>
      <c r="F329" s="392"/>
      <c r="Q329" s="392"/>
      <c r="V329" s="392"/>
      <c r="AA329" s="392"/>
      <c r="AF329" s="392"/>
      <c r="AK329" s="392"/>
      <c r="AN329" s="392"/>
      <c r="AT329" s="392"/>
      <c r="AU329" s="392"/>
      <c r="AV329" s="392"/>
      <c r="AW329" s="392"/>
      <c r="AX329" s="392"/>
      <c r="AY329" s="392"/>
      <c r="AZ329" s="392"/>
      <c r="BA329" s="392"/>
      <c r="BB329" s="392"/>
      <c r="BC329" s="392"/>
    </row>
    <row r="330" spans="4:55">
      <c r="Q330" s="392"/>
      <c r="Y330" s="392"/>
      <c r="Z330" s="392"/>
      <c r="AB330" s="392"/>
      <c r="AE330" s="392"/>
      <c r="AH330" s="392"/>
      <c r="AK330" s="392"/>
      <c r="AM330" s="392"/>
      <c r="AO330" s="392"/>
      <c r="AP330" s="392"/>
    </row>
    <row r="331" spans="4:55">
      <c r="F331" s="392"/>
      <c r="N331" s="392"/>
      <c r="O331" s="392"/>
      <c r="Q331" s="392"/>
      <c r="Y331" s="392"/>
      <c r="Z331" s="392"/>
      <c r="AC331" s="392"/>
      <c r="AH331" s="392"/>
      <c r="AJ331" s="392"/>
      <c r="AN331" s="392"/>
      <c r="AR331" s="392"/>
      <c r="AS331" s="392"/>
    </row>
    <row r="332" spans="4:55">
      <c r="F332" s="392"/>
      <c r="G332" s="392"/>
      <c r="AA332" s="392"/>
      <c r="AB332" s="392"/>
      <c r="AG332" s="392"/>
      <c r="AI332" s="392"/>
      <c r="AJ332" s="392"/>
      <c r="AN332" s="392"/>
      <c r="AP332" s="392"/>
    </row>
    <row r="333" spans="4:55">
      <c r="F333" s="392"/>
      <c r="N333" s="392"/>
      <c r="P333" s="392"/>
      <c r="AC333" s="392"/>
      <c r="AE333" s="392"/>
      <c r="AH333" s="392"/>
      <c r="AO333" s="392"/>
      <c r="AP333" s="392"/>
      <c r="AQ333" s="392"/>
      <c r="AR333" s="392"/>
      <c r="AS333" s="392"/>
      <c r="AT333" s="392"/>
      <c r="AU333" s="392"/>
      <c r="AV333" s="392"/>
      <c r="AW333" s="392"/>
      <c r="AX333" s="392"/>
      <c r="AY333" s="392"/>
      <c r="AZ333" s="392"/>
      <c r="BA333" s="392"/>
      <c r="BB333" s="392"/>
      <c r="BC333" s="392"/>
    </row>
    <row r="334" spans="4:55">
      <c r="F334" s="392"/>
      <c r="L334" s="392"/>
      <c r="N334" s="392"/>
      <c r="V334" s="392"/>
      <c r="Y334" s="392"/>
      <c r="AE334" s="392"/>
      <c r="AH334" s="392"/>
      <c r="AI334" s="392"/>
      <c r="AK334" s="392"/>
      <c r="AM334" s="392"/>
      <c r="AN334" s="392"/>
      <c r="AO334" s="392"/>
      <c r="AR334" s="392"/>
      <c r="AS334" s="392"/>
    </row>
    <row r="335" spans="4:55">
      <c r="D335" s="392"/>
      <c r="F335" s="392"/>
      <c r="J335" s="392"/>
      <c r="K335" s="392"/>
      <c r="L335" s="392"/>
      <c r="P335" s="392"/>
      <c r="Q335" s="392"/>
      <c r="Y335" s="392"/>
      <c r="Z335" s="392"/>
      <c r="AH335" s="392"/>
      <c r="AI335" s="392"/>
      <c r="AR335" s="392"/>
      <c r="AS335" s="392"/>
      <c r="AT335" s="392"/>
    </row>
    <row r="336" spans="4:55">
      <c r="F336" s="392"/>
      <c r="I336" s="392"/>
      <c r="U336" s="392"/>
      <c r="V336" s="392"/>
      <c r="Z336" s="392"/>
      <c r="AA336" s="392"/>
      <c r="AE336" s="392"/>
      <c r="AJ336" s="392"/>
      <c r="AK336" s="392"/>
      <c r="AN336" s="392"/>
    </row>
    <row r="337" spans="1:55">
      <c r="A337" s="212"/>
      <c r="I337" s="392"/>
      <c r="AA337" s="392"/>
      <c r="AG337" s="392"/>
      <c r="AH337" s="392"/>
      <c r="AJ337" s="392"/>
      <c r="AK337" s="392"/>
      <c r="AL337" s="392"/>
      <c r="AN337" s="392"/>
      <c r="AP337" s="392"/>
    </row>
    <row r="338" spans="1:55">
      <c r="I338" s="392"/>
      <c r="J338" s="392"/>
      <c r="L338" s="392"/>
      <c r="N338" s="392"/>
      <c r="Q338" s="392"/>
      <c r="Y338" s="392"/>
      <c r="Z338" s="392"/>
      <c r="AA338" s="392"/>
      <c r="AF338" s="392"/>
      <c r="AN338" s="392"/>
    </row>
    <row r="339" spans="1:55">
      <c r="K339" s="392"/>
      <c r="U339" s="392"/>
      <c r="V339" s="392"/>
      <c r="Y339" s="392"/>
      <c r="AA339" s="392"/>
      <c r="AC339" s="392"/>
      <c r="AF339" s="392"/>
      <c r="AH339" s="392"/>
      <c r="AK339" s="392"/>
      <c r="AN339" s="392"/>
      <c r="AT339" s="392"/>
    </row>
    <row r="340" spans="1:55">
      <c r="F340" s="392"/>
      <c r="J340" s="392"/>
      <c r="M340" s="392"/>
      <c r="V340" s="392"/>
      <c r="Y340" s="392"/>
      <c r="AA340" s="392"/>
      <c r="AG340" s="392"/>
      <c r="AH340" s="392"/>
      <c r="AJ340" s="392"/>
      <c r="AN340" s="392"/>
      <c r="AR340" s="392"/>
      <c r="AS340" s="392"/>
    </row>
    <row r="341" spans="1:55">
      <c r="G341" s="392"/>
      <c r="T341" s="392"/>
      <c r="Z341" s="392"/>
      <c r="AA341" s="392"/>
      <c r="AB341" s="392"/>
      <c r="AE341" s="392"/>
      <c r="AJ341" s="392"/>
      <c r="AN341" s="392"/>
    </row>
    <row r="342" spans="1:55">
      <c r="U342" s="392"/>
      <c r="AB342" s="392"/>
      <c r="AE342" s="392"/>
      <c r="AF342" s="392"/>
      <c r="AG342" s="392"/>
      <c r="AJ342" s="392"/>
      <c r="AK342" s="392"/>
      <c r="AL342" s="392"/>
      <c r="AN342" s="392"/>
      <c r="AT342" s="392"/>
      <c r="AU342" s="392"/>
      <c r="AV342" s="392"/>
      <c r="AW342" s="392"/>
      <c r="AX342" s="392"/>
      <c r="AY342" s="392"/>
      <c r="AZ342" s="392"/>
      <c r="BA342" s="392"/>
      <c r="BB342" s="392"/>
      <c r="BC342" s="392"/>
    </row>
    <row r="343" spans="1:55">
      <c r="G343" s="392"/>
      <c r="P343" s="392"/>
      <c r="Y343" s="392"/>
      <c r="AC343" s="392"/>
      <c r="AJ343" s="392"/>
      <c r="AT343" s="392"/>
      <c r="AU343" s="392"/>
      <c r="AV343" s="392"/>
      <c r="AW343" s="392"/>
      <c r="AX343" s="392"/>
      <c r="AY343" s="392"/>
      <c r="AZ343" s="392"/>
      <c r="BA343" s="392"/>
      <c r="BB343" s="392"/>
      <c r="BC343" s="392"/>
    </row>
    <row r="344" spans="1:55">
      <c r="G344" s="392"/>
      <c r="AE344" s="392"/>
      <c r="AH344" s="392"/>
      <c r="AJ344" s="392"/>
      <c r="AL344" s="392"/>
      <c r="AP344" s="392"/>
      <c r="AR344" s="392"/>
    </row>
    <row r="345" spans="1:55">
      <c r="N345" s="392"/>
      <c r="AP345" s="392"/>
      <c r="AT345" s="392"/>
      <c r="AU345" s="392"/>
      <c r="AV345" s="392"/>
      <c r="AW345" s="392"/>
      <c r="AX345" s="392"/>
      <c r="AY345" s="392"/>
      <c r="AZ345" s="392"/>
      <c r="BA345" s="392"/>
      <c r="BB345" s="392"/>
      <c r="BC345" s="392"/>
    </row>
    <row r="346" spans="1:55">
      <c r="F346" s="392"/>
      <c r="G346" s="392"/>
      <c r="L346" s="392"/>
      <c r="Q346" s="392"/>
      <c r="Y346" s="392"/>
      <c r="AE346" s="392"/>
      <c r="AF346" s="392"/>
      <c r="AI346" s="392"/>
      <c r="AJ346" s="392"/>
      <c r="AK346" s="392"/>
      <c r="AR346" s="392"/>
      <c r="AS346" s="392"/>
    </row>
    <row r="347" spans="1:55">
      <c r="O347" s="392"/>
      <c r="Z347" s="392"/>
      <c r="AE347" s="392"/>
      <c r="AH347" s="392"/>
      <c r="AM347" s="392"/>
      <c r="AN347" s="392"/>
      <c r="AO347" s="392"/>
      <c r="AP347" s="392"/>
      <c r="AQ347" s="392"/>
      <c r="AR347" s="392"/>
      <c r="AS347" s="392"/>
      <c r="AT347" s="392"/>
      <c r="AU347" s="392"/>
      <c r="AV347" s="392"/>
      <c r="AW347" s="392"/>
      <c r="AX347" s="392"/>
      <c r="AY347" s="392"/>
      <c r="AZ347" s="392"/>
      <c r="BA347" s="392"/>
      <c r="BB347" s="392"/>
      <c r="BC347" s="392"/>
    </row>
    <row r="348" spans="1:55">
      <c r="L348" s="392"/>
      <c r="V348" s="392"/>
      <c r="AH348" s="392"/>
      <c r="AK348" s="392"/>
      <c r="AM348" s="392"/>
      <c r="AP348" s="392"/>
      <c r="AQ348" s="392"/>
      <c r="AR348" s="392"/>
      <c r="AS348" s="392"/>
      <c r="AT348" s="392"/>
      <c r="AU348" s="392"/>
      <c r="AV348" s="392"/>
      <c r="AW348" s="392"/>
      <c r="AX348" s="392"/>
      <c r="AY348" s="392"/>
      <c r="AZ348" s="392"/>
      <c r="BA348" s="392"/>
      <c r="BB348" s="392"/>
      <c r="BC348" s="392"/>
    </row>
    <row r="349" spans="1:55">
      <c r="Y349" s="392"/>
      <c r="AE349" s="392"/>
      <c r="AH349" s="392"/>
      <c r="AI349" s="392"/>
      <c r="AJ349" s="392"/>
      <c r="AN349" s="392"/>
      <c r="AO349" s="392"/>
      <c r="AR349" s="392"/>
    </row>
    <row r="350" spans="1:55">
      <c r="F350" s="392"/>
      <c r="M350" s="392"/>
      <c r="Q350" s="392"/>
      <c r="Y350" s="392"/>
      <c r="Z350" s="392"/>
      <c r="AA350" s="393"/>
      <c r="AC350" s="392"/>
      <c r="AH350" s="392"/>
      <c r="AJ350" s="392"/>
      <c r="AK350" s="392"/>
      <c r="AM350" s="392"/>
      <c r="AR350" s="392"/>
      <c r="AS350" s="392"/>
    </row>
    <row r="351" spans="1:55">
      <c r="H351" s="392"/>
      <c r="L351" s="392"/>
      <c r="R351" s="392"/>
      <c r="U351" s="392"/>
      <c r="V351" s="392"/>
      <c r="Y351" s="392"/>
      <c r="Z351" s="392"/>
      <c r="AE351" s="392"/>
      <c r="AH351" s="392"/>
      <c r="AJ351" s="392"/>
    </row>
    <row r="352" spans="1:55">
      <c r="R352" s="392"/>
      <c r="AF352" s="392"/>
      <c r="AN352" s="392"/>
      <c r="AP352" s="392"/>
      <c r="AQ352" s="392"/>
      <c r="AR352" s="392"/>
      <c r="AS352" s="392"/>
      <c r="AT352" s="392"/>
      <c r="AU352" s="392"/>
      <c r="AV352" s="392"/>
      <c r="AW352" s="392"/>
      <c r="AX352" s="392"/>
      <c r="AY352" s="392"/>
      <c r="AZ352" s="392"/>
      <c r="BA352" s="392"/>
      <c r="BB352" s="392"/>
      <c r="BC352" s="392"/>
    </row>
    <row r="353" spans="3:55">
      <c r="L353" s="392"/>
      <c r="Q353" s="392"/>
      <c r="V353" s="392"/>
      <c r="Z353" s="392"/>
      <c r="AA353" s="392"/>
      <c r="AG353" s="392"/>
      <c r="AJ353" s="392"/>
      <c r="AN353" s="392"/>
    </row>
    <row r="354" spans="3:55">
      <c r="H354" s="392"/>
      <c r="I354" s="392"/>
      <c r="J354" s="392"/>
      <c r="N354" s="392"/>
      <c r="U354" s="392"/>
      <c r="Y354" s="392"/>
      <c r="Z354" s="392"/>
      <c r="AC354" s="392"/>
      <c r="AG354" s="392"/>
      <c r="AI354" s="392"/>
      <c r="AT354" s="392"/>
    </row>
    <row r="355" spans="3:55">
      <c r="F355" s="392"/>
      <c r="G355" s="392"/>
      <c r="M355" s="392"/>
      <c r="P355" s="392"/>
      <c r="Q355" s="392"/>
      <c r="V355" s="392"/>
      <c r="AA355" s="392"/>
      <c r="AB355" s="392"/>
      <c r="AC355" s="392"/>
      <c r="AN355" s="392"/>
      <c r="AP355" s="392"/>
      <c r="AR355" s="392"/>
    </row>
    <row r="356" spans="3:55">
      <c r="J356" s="392"/>
      <c r="Q356" s="392"/>
      <c r="AA356" s="392"/>
      <c r="AC356" s="392"/>
      <c r="AE356" s="392"/>
      <c r="AF356" s="392"/>
      <c r="AJ356" s="392"/>
      <c r="AN356" s="392"/>
      <c r="AO356" s="392"/>
      <c r="AT356" s="392"/>
      <c r="AU356" s="392"/>
      <c r="AV356" s="392"/>
      <c r="AW356" s="392"/>
      <c r="AX356" s="392"/>
      <c r="AY356" s="392"/>
      <c r="AZ356" s="392"/>
      <c r="BA356" s="392"/>
      <c r="BB356" s="392"/>
      <c r="BC356" s="392"/>
    </row>
    <row r="357" spans="3:55">
      <c r="G357" s="392"/>
      <c r="N357" s="392"/>
      <c r="T357" s="392"/>
      <c r="Y357" s="392"/>
      <c r="AB357" s="392"/>
      <c r="AE357" s="392"/>
      <c r="AF357" s="392"/>
      <c r="AH357" s="392"/>
      <c r="AJ357" s="392"/>
      <c r="AK357" s="392"/>
      <c r="AN357" s="392"/>
      <c r="AO357" s="392"/>
      <c r="AP357" s="392"/>
    </row>
    <row r="358" spans="3:55">
      <c r="P358" s="392"/>
      <c r="Q358" s="392"/>
      <c r="Z358" s="392"/>
      <c r="AA358" s="392"/>
      <c r="AH358" s="392"/>
      <c r="AI358" s="392"/>
      <c r="AJ358" s="392"/>
      <c r="AM358" s="392"/>
      <c r="AT358" s="392"/>
      <c r="AU358" s="392"/>
      <c r="AV358" s="392"/>
      <c r="AW358" s="392"/>
      <c r="AX358" s="392"/>
      <c r="AY358" s="392"/>
      <c r="AZ358" s="392"/>
      <c r="BA358" s="392"/>
      <c r="BB358" s="392"/>
      <c r="BC358" s="392"/>
    </row>
    <row r="359" spans="3:55">
      <c r="K359" s="392"/>
      <c r="U359" s="392"/>
      <c r="V359" s="392"/>
      <c r="Y359" s="392"/>
      <c r="AA359" s="392"/>
      <c r="AB359" s="392"/>
      <c r="AH359" s="392"/>
      <c r="AJ359" s="392"/>
      <c r="AK359" s="392"/>
      <c r="AN359" s="393"/>
      <c r="AT359" s="392"/>
      <c r="AU359" s="392"/>
      <c r="AV359" s="392"/>
      <c r="AW359" s="392"/>
      <c r="AX359" s="392"/>
      <c r="AY359" s="392"/>
      <c r="AZ359" s="392"/>
      <c r="BA359" s="392"/>
      <c r="BB359" s="392"/>
      <c r="BC359" s="392"/>
    </row>
    <row r="360" spans="3:55">
      <c r="G360" s="392"/>
      <c r="V360" s="392"/>
      <c r="Z360" s="392"/>
      <c r="AC360" s="392"/>
      <c r="AH360" s="392"/>
      <c r="AL360" s="392"/>
      <c r="AN360" s="392"/>
      <c r="AP360" s="392"/>
    </row>
    <row r="361" spans="3:55">
      <c r="F361" s="392"/>
      <c r="L361" s="392"/>
      <c r="N361" s="392"/>
      <c r="Q361" s="392"/>
      <c r="AC361" s="392"/>
      <c r="AH361" s="392"/>
      <c r="AI361" s="392"/>
      <c r="AN361" s="392"/>
      <c r="AO361" s="392"/>
    </row>
    <row r="362" spans="3:55">
      <c r="D362" s="392"/>
      <c r="I362" s="392"/>
      <c r="O362" s="392"/>
      <c r="R362" s="392"/>
      <c r="Y362" s="392"/>
      <c r="Z362" s="392"/>
      <c r="AA362" s="392"/>
      <c r="AI362" s="392"/>
      <c r="AN362" s="392"/>
      <c r="AS362" s="392"/>
      <c r="AT362" s="392"/>
      <c r="AU362" s="392"/>
      <c r="AV362" s="392"/>
      <c r="AW362" s="392"/>
      <c r="AX362" s="392"/>
      <c r="AY362" s="392"/>
      <c r="AZ362" s="392"/>
      <c r="BA362" s="392"/>
      <c r="BB362" s="392"/>
      <c r="BC362" s="392"/>
    </row>
    <row r="363" spans="3:55">
      <c r="G363" s="392"/>
      <c r="Y363" s="392"/>
      <c r="AA363" s="392"/>
      <c r="AJ363" s="392"/>
      <c r="AN363" s="392"/>
    </row>
    <row r="364" spans="3:55">
      <c r="F364" s="392"/>
      <c r="Q364" s="392"/>
      <c r="AA364" s="392"/>
      <c r="AC364" s="392"/>
      <c r="AR364" s="392"/>
      <c r="AS364" s="392"/>
      <c r="AT364" s="392"/>
      <c r="AU364" s="392"/>
      <c r="AV364" s="392"/>
      <c r="AW364" s="392"/>
      <c r="AX364" s="392"/>
      <c r="AY364" s="392"/>
      <c r="AZ364" s="392"/>
      <c r="BA364" s="392"/>
      <c r="BB364" s="392"/>
      <c r="BC364" s="392"/>
    </row>
    <row r="365" spans="3:55">
      <c r="C365" s="392"/>
      <c r="X365" s="392"/>
      <c r="Y365" s="392"/>
      <c r="AA365" s="392"/>
      <c r="AC365" s="392"/>
      <c r="AG365" s="392"/>
      <c r="AH365" s="392"/>
      <c r="AI365" s="392"/>
      <c r="AJ365" s="392"/>
      <c r="AT365" s="392"/>
    </row>
    <row r="366" spans="3:55">
      <c r="K366" s="392"/>
      <c r="L366" s="392"/>
      <c r="N366" s="392"/>
      <c r="P366" s="392"/>
      <c r="Q366" s="392"/>
      <c r="Y366" s="392"/>
      <c r="AH366" s="392"/>
      <c r="AN366" s="392"/>
      <c r="AO366" s="392"/>
    </row>
    <row r="367" spans="3:55">
      <c r="K367" s="392"/>
      <c r="Q367" s="392"/>
      <c r="V367" s="392"/>
      <c r="AB367" s="392"/>
      <c r="AJ367" s="392"/>
      <c r="AK367" s="392"/>
      <c r="AN367" s="392"/>
    </row>
    <row r="368" spans="3:55">
      <c r="T368" s="392"/>
      <c r="U368" s="392"/>
      <c r="V368" s="392"/>
      <c r="AC368" s="392"/>
      <c r="AE368" s="392"/>
      <c r="AN368" s="392"/>
      <c r="AO368" s="393"/>
    </row>
    <row r="369" spans="4:55">
      <c r="F369" s="392"/>
      <c r="J369" s="392"/>
      <c r="L369" s="392"/>
      <c r="Y369" s="392"/>
      <c r="Z369" s="392"/>
      <c r="AC369" s="392"/>
      <c r="AL369" s="392"/>
      <c r="AN369" s="392"/>
      <c r="AO369" s="392"/>
    </row>
    <row r="370" spans="4:55">
      <c r="F370" s="392"/>
      <c r="G370" s="393"/>
      <c r="K370" s="392"/>
      <c r="M370" s="392"/>
      <c r="V370" s="392"/>
      <c r="AA370" s="392"/>
      <c r="AB370" s="392"/>
      <c r="AF370" s="392"/>
      <c r="AJ370" s="392"/>
      <c r="AT370" s="392"/>
      <c r="AU370" s="392"/>
      <c r="AV370" s="392"/>
      <c r="AW370" s="392"/>
      <c r="AX370" s="392"/>
      <c r="AY370" s="392"/>
      <c r="AZ370" s="392"/>
      <c r="BA370" s="392"/>
      <c r="BB370" s="392"/>
      <c r="BC370" s="392"/>
    </row>
    <row r="371" spans="4:55">
      <c r="N371" s="392"/>
      <c r="P371" s="392"/>
      <c r="Y371" s="392"/>
      <c r="Z371" s="392"/>
      <c r="AC371" s="392"/>
      <c r="AE371" s="392"/>
      <c r="AH371" s="392"/>
      <c r="AO371" s="392"/>
      <c r="AR371" s="392"/>
      <c r="AT371" s="392"/>
      <c r="AU371" s="392"/>
      <c r="AV371" s="392"/>
      <c r="AW371" s="392"/>
      <c r="AX371" s="392"/>
      <c r="AY371" s="392"/>
      <c r="AZ371" s="392"/>
      <c r="BA371" s="392"/>
      <c r="BB371" s="392"/>
      <c r="BC371" s="392"/>
    </row>
    <row r="372" spans="4:55">
      <c r="G372" s="390"/>
      <c r="M372" s="393"/>
      <c r="AA372" s="392"/>
      <c r="AC372" s="392"/>
      <c r="AE372" s="392"/>
      <c r="AI372" s="392"/>
      <c r="AJ372" s="392"/>
      <c r="AN372" s="392"/>
      <c r="AP372" s="392"/>
      <c r="AT372" s="392"/>
      <c r="AU372" s="392"/>
      <c r="AV372" s="392"/>
      <c r="AW372" s="392"/>
      <c r="AX372" s="392"/>
      <c r="AY372" s="392"/>
      <c r="AZ372" s="392"/>
      <c r="BA372" s="392"/>
      <c r="BB372" s="392"/>
      <c r="BC372" s="392"/>
    </row>
    <row r="373" spans="4:55">
      <c r="Y373" s="392"/>
      <c r="Z373" s="392"/>
      <c r="AA373" s="392"/>
      <c r="AC373" s="392"/>
      <c r="AE373" s="392"/>
      <c r="AH373" s="392"/>
    </row>
    <row r="374" spans="4:55">
      <c r="D374" s="392"/>
      <c r="F374" s="392"/>
      <c r="G374" s="392"/>
      <c r="AA374" s="392"/>
      <c r="AC374" s="392"/>
      <c r="AH374" s="392"/>
      <c r="AJ374" s="392"/>
      <c r="AN374" s="392"/>
      <c r="AO374" s="392"/>
    </row>
    <row r="375" spans="4:55">
      <c r="K375" s="392"/>
      <c r="T375" s="392"/>
      <c r="AB375" s="392"/>
      <c r="AC375" s="392"/>
      <c r="AE375" s="392"/>
      <c r="AF375" s="392"/>
      <c r="AH375" s="392"/>
      <c r="AI375" s="392"/>
      <c r="AJ375" s="392"/>
      <c r="AN375" s="392"/>
      <c r="AR375" s="392"/>
      <c r="AT375" s="392"/>
      <c r="AU375" s="392"/>
      <c r="AV375" s="392"/>
      <c r="AW375" s="392"/>
      <c r="AX375" s="392"/>
      <c r="AY375" s="392"/>
      <c r="AZ375" s="392"/>
      <c r="BA375" s="392"/>
      <c r="BB375" s="392"/>
      <c r="BC375" s="392"/>
    </row>
    <row r="376" spans="4:55">
      <c r="D376" s="392"/>
      <c r="G376" s="392"/>
      <c r="I376" s="392"/>
      <c r="J376" s="392"/>
      <c r="P376" s="392"/>
      <c r="Q376" s="392"/>
      <c r="Z376" s="392"/>
      <c r="AA376" s="392"/>
      <c r="AB376" s="392"/>
      <c r="AC376" s="392"/>
      <c r="AE376" s="392"/>
      <c r="AF376" s="392"/>
      <c r="AI376" s="392"/>
      <c r="AN376" s="392"/>
      <c r="AO376" s="392"/>
      <c r="AR376" s="392"/>
    </row>
    <row r="377" spans="4:55">
      <c r="H377" s="392"/>
      <c r="K377" s="392"/>
      <c r="L377" s="392"/>
      <c r="N377" s="392"/>
      <c r="T377" s="392"/>
      <c r="Y377" s="392"/>
      <c r="AE377" s="392"/>
      <c r="AH377" s="392"/>
      <c r="AP377" s="392"/>
      <c r="AQ377" s="392"/>
      <c r="AR377" s="392"/>
      <c r="AS377" s="392"/>
      <c r="AT377" s="392"/>
      <c r="AU377" s="392"/>
      <c r="AV377" s="392"/>
      <c r="AW377" s="392"/>
      <c r="AX377" s="392"/>
      <c r="AY377" s="392"/>
      <c r="AZ377" s="392"/>
      <c r="BA377" s="392"/>
      <c r="BB377" s="392"/>
      <c r="BC377" s="392"/>
    </row>
    <row r="378" spans="4:55">
      <c r="F378" s="392"/>
      <c r="N378" s="392"/>
      <c r="Y378" s="392"/>
      <c r="AA378" s="392"/>
      <c r="AG378" s="392"/>
      <c r="AI378" s="392"/>
      <c r="AJ378" s="392"/>
      <c r="AP378" s="392"/>
      <c r="AQ378" s="392"/>
      <c r="AR378" s="392"/>
      <c r="AS378" s="392"/>
      <c r="AT378" s="392"/>
      <c r="AU378" s="392"/>
      <c r="AV378" s="392"/>
      <c r="AW378" s="392"/>
      <c r="AX378" s="392"/>
      <c r="AY378" s="392"/>
      <c r="AZ378" s="392"/>
      <c r="BA378" s="392"/>
      <c r="BB378" s="392"/>
      <c r="BC378" s="392"/>
    </row>
    <row r="379" spans="4:55">
      <c r="I379" s="392"/>
      <c r="L379" s="392"/>
      <c r="Q379" s="392"/>
      <c r="X379" s="392"/>
      <c r="AC379" s="392"/>
      <c r="AG379" s="392"/>
      <c r="AN379" s="392"/>
      <c r="AO379" s="392"/>
    </row>
    <row r="380" spans="4:55">
      <c r="F380" s="392"/>
      <c r="G380" s="392"/>
      <c r="K380" s="392"/>
      <c r="Q380" s="392"/>
      <c r="V380" s="392"/>
      <c r="Y380" s="392"/>
      <c r="AE380" s="392"/>
      <c r="AI380" s="392"/>
      <c r="AJ380" s="392"/>
      <c r="AK380" s="392"/>
      <c r="AR380" s="392"/>
    </row>
    <row r="381" spans="4:55">
      <c r="J381" s="392"/>
      <c r="M381" s="392"/>
      <c r="Y381" s="392"/>
      <c r="AC381" s="392"/>
      <c r="AE381" s="392"/>
      <c r="AH381" s="392"/>
      <c r="AO381" s="392"/>
      <c r="AS381" s="392"/>
      <c r="AT381" s="392"/>
      <c r="AU381" s="392"/>
      <c r="AV381" s="392"/>
      <c r="AW381" s="392"/>
      <c r="AX381" s="392"/>
      <c r="AY381" s="392"/>
      <c r="AZ381" s="392"/>
      <c r="BA381" s="392"/>
      <c r="BB381" s="392"/>
      <c r="BC381" s="392"/>
    </row>
    <row r="382" spans="4:55">
      <c r="I382" s="392"/>
      <c r="T382" s="392"/>
      <c r="AH382" s="392"/>
      <c r="AJ382" s="392"/>
      <c r="AK382" s="392"/>
      <c r="AN382" s="392"/>
      <c r="AP382" s="392"/>
      <c r="AT382" s="392"/>
      <c r="AU382" s="392"/>
      <c r="AV382" s="392"/>
      <c r="AW382" s="392"/>
      <c r="AX382" s="392"/>
      <c r="AY382" s="392"/>
      <c r="AZ382" s="392"/>
      <c r="BA382" s="392"/>
      <c r="BB382" s="392"/>
      <c r="BC382" s="392"/>
    </row>
    <row r="383" spans="4:55">
      <c r="F383" s="392"/>
      <c r="L383" s="392"/>
      <c r="N383" s="392"/>
      <c r="Z383" s="392"/>
      <c r="AA383" s="392"/>
      <c r="AH383" s="392"/>
      <c r="AI383" s="392"/>
      <c r="AL383" s="392"/>
      <c r="AN383" s="392"/>
      <c r="AP383" s="392"/>
      <c r="AR383" s="392"/>
      <c r="AS383" s="392"/>
    </row>
    <row r="384" spans="4:55">
      <c r="G384" s="392"/>
      <c r="K384" s="392"/>
      <c r="M384" s="392"/>
      <c r="V384" s="392"/>
      <c r="Z384" s="392"/>
      <c r="AB384" s="392"/>
      <c r="AG384" s="392"/>
      <c r="AH384" s="392"/>
      <c r="AJ384" s="392"/>
      <c r="AK384" s="392"/>
      <c r="AN384" s="392"/>
      <c r="AP384" s="392"/>
      <c r="AQ384" s="392"/>
      <c r="AR384" s="392"/>
      <c r="AS384" s="392"/>
      <c r="AT384" s="392"/>
      <c r="AU384" s="392"/>
      <c r="AV384" s="392"/>
      <c r="AW384" s="392"/>
      <c r="AX384" s="392"/>
      <c r="AY384" s="392"/>
      <c r="AZ384" s="392"/>
      <c r="BA384" s="392"/>
      <c r="BB384" s="392"/>
      <c r="BC384" s="392"/>
    </row>
    <row r="385" spans="4:55">
      <c r="Y385" s="392"/>
      <c r="AB385" s="392"/>
      <c r="AC385" s="392"/>
      <c r="AO385" s="392"/>
      <c r="AT385" s="392"/>
      <c r="AU385" s="392"/>
      <c r="AV385" s="392"/>
      <c r="AW385" s="392"/>
      <c r="AX385" s="392"/>
      <c r="AY385" s="392"/>
      <c r="AZ385" s="392"/>
      <c r="BA385" s="392"/>
      <c r="BB385" s="392"/>
      <c r="BC385" s="392"/>
    </row>
    <row r="386" spans="4:55">
      <c r="F386" s="392"/>
      <c r="J386" s="392"/>
      <c r="R386" s="392"/>
      <c r="Y386" s="392"/>
      <c r="Z386" s="392"/>
      <c r="AA386" s="392"/>
      <c r="AE386" s="392"/>
      <c r="AH386" s="392"/>
      <c r="AK386" s="392"/>
      <c r="AN386" s="392"/>
      <c r="AO386" s="392"/>
      <c r="AT386" s="392"/>
      <c r="AU386" s="392"/>
      <c r="AV386" s="392"/>
      <c r="AW386" s="392"/>
      <c r="AX386" s="392"/>
      <c r="AY386" s="392"/>
      <c r="AZ386" s="392"/>
      <c r="BA386" s="392"/>
      <c r="BB386" s="392"/>
      <c r="BC386" s="392"/>
    </row>
    <row r="387" spans="4:55">
      <c r="M387" s="392"/>
      <c r="T387" s="392"/>
      <c r="W387" s="392"/>
      <c r="AA387" s="392"/>
      <c r="AC387" s="392"/>
      <c r="AE387" s="392"/>
      <c r="AH387" s="392"/>
      <c r="AI387" s="392"/>
      <c r="AN387" s="392"/>
      <c r="AP387" s="392"/>
      <c r="AT387" s="392"/>
      <c r="AU387" s="392"/>
      <c r="AV387" s="392"/>
      <c r="AW387" s="392"/>
      <c r="AX387" s="392"/>
      <c r="AY387" s="392"/>
      <c r="AZ387" s="392"/>
      <c r="BA387" s="392"/>
      <c r="BB387" s="392"/>
      <c r="BC387" s="392"/>
    </row>
    <row r="388" spans="4:55">
      <c r="F388" s="392"/>
      <c r="G388" s="392"/>
      <c r="T388" s="392"/>
      <c r="U388" s="392"/>
      <c r="Y388" s="392"/>
      <c r="AB388" s="392"/>
      <c r="AE388" s="392"/>
      <c r="AT388" s="392"/>
    </row>
    <row r="389" spans="4:55">
      <c r="M389" s="392"/>
      <c r="P389" s="392"/>
      <c r="Q389" s="392"/>
      <c r="T389" s="392"/>
      <c r="V389" s="392"/>
      <c r="Z389" s="392"/>
      <c r="AE389" s="392"/>
      <c r="AG389" s="392"/>
      <c r="AH389" s="392"/>
      <c r="AN389" s="392"/>
      <c r="AR389" s="392"/>
      <c r="AS389" s="392"/>
      <c r="AT389" s="392"/>
      <c r="AU389" s="392"/>
      <c r="AV389" s="392"/>
      <c r="AW389" s="392"/>
      <c r="AX389" s="392"/>
      <c r="AY389" s="392"/>
      <c r="AZ389" s="392"/>
      <c r="BA389" s="392"/>
      <c r="BB389" s="392"/>
      <c r="BC389" s="392"/>
    </row>
    <row r="390" spans="4:55">
      <c r="P390" s="392"/>
      <c r="U390" s="393"/>
      <c r="V390" s="392"/>
      <c r="Y390" s="392"/>
      <c r="AB390" s="392"/>
      <c r="AE390" s="392"/>
      <c r="AH390" s="392"/>
      <c r="AT390" s="392"/>
    </row>
    <row r="391" spans="4:55">
      <c r="G391" s="392"/>
      <c r="H391" s="392"/>
      <c r="J391" s="392"/>
      <c r="K391" s="392"/>
      <c r="Q391" s="392"/>
      <c r="T391" s="392"/>
      <c r="AA391" s="392"/>
      <c r="AC391" s="392"/>
      <c r="AH391" s="392"/>
      <c r="AI391" s="392"/>
      <c r="AJ391" s="392"/>
      <c r="AK391" s="392"/>
      <c r="AM391" s="392"/>
      <c r="AN391" s="392"/>
    </row>
    <row r="392" spans="4:55">
      <c r="F392" s="392"/>
      <c r="L392" s="392"/>
      <c r="U392" s="392"/>
      <c r="Y392" s="392"/>
      <c r="AB392" s="392"/>
      <c r="AH392" s="392"/>
      <c r="AI392" s="392"/>
      <c r="AK392" s="392"/>
      <c r="AM392" s="392"/>
      <c r="AN392" s="392"/>
      <c r="AP392" s="392"/>
      <c r="AR392" s="392"/>
      <c r="AS392" s="392"/>
    </row>
    <row r="393" spans="4:55">
      <c r="D393" s="392"/>
      <c r="G393" s="392"/>
      <c r="M393" s="392"/>
      <c r="V393" s="392"/>
      <c r="Z393" s="392"/>
      <c r="AA393" s="392"/>
      <c r="AE393" s="392"/>
      <c r="AG393" s="392"/>
      <c r="AK393" s="392"/>
      <c r="AP393" s="392"/>
      <c r="AQ393" s="392"/>
      <c r="AR393" s="392"/>
      <c r="AS393" s="392"/>
      <c r="AT393" s="392"/>
      <c r="AU393" s="392"/>
      <c r="AV393" s="392"/>
      <c r="AW393" s="392"/>
      <c r="AX393" s="392"/>
      <c r="AY393" s="392"/>
      <c r="AZ393" s="392"/>
      <c r="BA393" s="392"/>
      <c r="BB393" s="392"/>
      <c r="BC393" s="392"/>
    </row>
    <row r="394" spans="4:55">
      <c r="G394" s="393"/>
      <c r="Z394" s="392"/>
      <c r="AB394" s="392"/>
      <c r="AE394" s="392"/>
      <c r="AK394" s="392"/>
      <c r="AN394" s="392"/>
      <c r="AT394" s="392"/>
      <c r="AU394" s="392"/>
      <c r="AV394" s="392"/>
      <c r="AW394" s="392"/>
      <c r="AX394" s="392"/>
      <c r="AY394" s="392"/>
      <c r="AZ394" s="392"/>
      <c r="BA394" s="392"/>
      <c r="BB394" s="392"/>
      <c r="BC394" s="392"/>
    </row>
    <row r="395" spans="4:55">
      <c r="D395" s="392"/>
      <c r="G395" s="392"/>
      <c r="K395" s="392"/>
      <c r="N395" s="392"/>
      <c r="P395" s="392"/>
      <c r="W395" s="392"/>
      <c r="AB395" s="392"/>
      <c r="AE395" s="392"/>
      <c r="AH395" s="392"/>
      <c r="AN395" s="392"/>
      <c r="AO395" s="392"/>
    </row>
    <row r="396" spans="4:55">
      <c r="F396" s="392"/>
      <c r="Q396" s="392"/>
      <c r="Y396" s="392"/>
      <c r="Z396" s="392"/>
      <c r="AA396" s="392"/>
      <c r="AE396" s="392"/>
      <c r="AH396" s="392"/>
      <c r="AL396" s="392"/>
      <c r="AN396" s="392"/>
      <c r="AO396" s="392"/>
      <c r="AP396" s="392"/>
      <c r="AR396" s="392"/>
      <c r="AS396" s="392"/>
      <c r="AT396" s="392"/>
      <c r="AU396" s="392"/>
      <c r="AV396" s="392"/>
      <c r="AW396" s="392"/>
      <c r="AX396" s="392"/>
      <c r="AY396" s="392"/>
      <c r="AZ396" s="392"/>
      <c r="BA396" s="392"/>
      <c r="BB396" s="392"/>
      <c r="BC396" s="392"/>
    </row>
    <row r="397" spans="4:55">
      <c r="K397" s="392"/>
      <c r="AC397" s="392"/>
      <c r="AE397" s="392"/>
      <c r="AJ397" s="392"/>
      <c r="AN397" s="392"/>
      <c r="AO397" s="392"/>
      <c r="AT397" s="392"/>
    </row>
    <row r="398" spans="4:55">
      <c r="K398" s="392"/>
      <c r="R398" s="392"/>
      <c r="Y398" s="392"/>
      <c r="Z398" s="392"/>
      <c r="AB398" s="392"/>
      <c r="AE398" s="392"/>
      <c r="AJ398" s="392"/>
      <c r="AN398" s="392"/>
      <c r="AR398" s="392"/>
    </row>
    <row r="399" spans="4:55">
      <c r="D399" s="392"/>
      <c r="J399" s="392"/>
      <c r="N399" s="392"/>
      <c r="T399" s="392"/>
      <c r="AH399" s="392"/>
      <c r="AI399" s="392"/>
      <c r="AL399" s="392"/>
      <c r="AO399" s="392"/>
      <c r="AP399" s="392"/>
      <c r="AR399" s="392"/>
      <c r="AS399" s="392"/>
      <c r="AT399" s="392"/>
      <c r="AU399" s="392"/>
      <c r="AV399" s="392"/>
      <c r="AW399" s="392"/>
      <c r="AX399" s="392"/>
      <c r="AY399" s="392"/>
      <c r="AZ399" s="392"/>
      <c r="BA399" s="392"/>
      <c r="BB399" s="392"/>
      <c r="BC399" s="392"/>
    </row>
    <row r="400" spans="4:55">
      <c r="H400" s="392"/>
      <c r="J400" s="392"/>
      <c r="Q400" s="392"/>
      <c r="Z400" s="392"/>
      <c r="AE400" s="392"/>
      <c r="AH400" s="392"/>
      <c r="AK400" s="392"/>
      <c r="AN400" s="392"/>
      <c r="AR400" s="392"/>
    </row>
    <row r="401" spans="1:55">
      <c r="G401" s="392"/>
      <c r="Z401" s="392"/>
      <c r="AB401" s="390"/>
      <c r="AE401" s="392"/>
      <c r="AI401" s="392"/>
      <c r="AS401" s="392"/>
    </row>
    <row r="402" spans="1:55">
      <c r="G402" s="392"/>
      <c r="P402" s="392"/>
      <c r="Y402" s="392"/>
      <c r="AF402" s="392"/>
      <c r="AG402" s="392"/>
      <c r="AH402" s="392"/>
      <c r="AN402" s="392"/>
      <c r="AR402" s="392"/>
      <c r="AS402" s="392"/>
      <c r="AT402" s="392"/>
      <c r="AU402" s="392"/>
      <c r="AV402" s="392"/>
      <c r="AW402" s="392"/>
      <c r="AX402" s="392"/>
      <c r="AY402" s="392"/>
      <c r="AZ402" s="392"/>
      <c r="BA402" s="392"/>
      <c r="BB402" s="392"/>
      <c r="BC402" s="392"/>
    </row>
    <row r="403" spans="1:55">
      <c r="H403" s="392"/>
      <c r="Q403" s="392"/>
      <c r="T403" s="392"/>
      <c r="AC403" s="392"/>
      <c r="AF403" s="393"/>
      <c r="AH403" s="392"/>
      <c r="AK403" s="392"/>
      <c r="AN403" s="392"/>
    </row>
    <row r="404" spans="1:55">
      <c r="A404" s="212"/>
      <c r="V404" s="392"/>
      <c r="Y404" s="392"/>
      <c r="AC404" s="392"/>
      <c r="AG404" s="392"/>
      <c r="AI404" s="392"/>
      <c r="AO404" s="392"/>
      <c r="AT404" s="392"/>
      <c r="AU404" s="392"/>
      <c r="AV404" s="392"/>
      <c r="AW404" s="392"/>
      <c r="AX404" s="392"/>
      <c r="AY404" s="392"/>
      <c r="AZ404" s="392"/>
      <c r="BA404" s="392"/>
      <c r="BB404" s="392"/>
      <c r="BC404" s="392"/>
    </row>
    <row r="405" spans="1:55">
      <c r="I405" s="392"/>
      <c r="J405" s="392"/>
      <c r="Y405" s="392"/>
      <c r="AA405" s="392"/>
      <c r="AC405" s="392"/>
      <c r="AO405" s="392"/>
    </row>
    <row r="406" spans="1:55">
      <c r="G406" s="392"/>
      <c r="K406" s="392"/>
      <c r="U406" s="392"/>
      <c r="V406" s="392"/>
      <c r="Y406" s="392"/>
      <c r="AA406" s="392"/>
      <c r="AC406" s="392"/>
      <c r="AF406" s="392"/>
      <c r="AG406" s="392"/>
      <c r="AJ406" s="392"/>
      <c r="AN406" s="392"/>
    </row>
    <row r="407" spans="1:55">
      <c r="G407" s="392"/>
      <c r="K407" s="392"/>
      <c r="V407" s="392"/>
      <c r="Y407" s="392"/>
      <c r="AC407" s="392"/>
      <c r="AH407" s="392"/>
      <c r="AO407" s="392"/>
    </row>
    <row r="408" spans="1:55">
      <c r="V408" s="392"/>
      <c r="Y408" s="392"/>
      <c r="AE408" s="392"/>
      <c r="AF408" s="392"/>
      <c r="AH408" s="392"/>
      <c r="AO408" s="392"/>
    </row>
    <row r="409" spans="1:55">
      <c r="J409" s="392"/>
      <c r="Q409" s="392"/>
      <c r="T409" s="392"/>
      <c r="V409" s="392"/>
      <c r="Z409" s="392"/>
      <c r="AA409" s="392"/>
      <c r="AB409" s="392"/>
      <c r="AC409" s="392"/>
      <c r="AH409" s="392"/>
      <c r="AN409" s="392"/>
      <c r="AO409" s="392"/>
      <c r="AP409" s="392"/>
      <c r="AQ409" s="392"/>
      <c r="AR409" s="392"/>
      <c r="AS409" s="392"/>
      <c r="AT409" s="392"/>
      <c r="AU409" s="392"/>
      <c r="AV409" s="392"/>
      <c r="AW409" s="392"/>
      <c r="AX409" s="392"/>
      <c r="AY409" s="392"/>
      <c r="AZ409" s="392"/>
      <c r="BA409" s="392"/>
      <c r="BB409" s="392"/>
      <c r="BC409" s="392"/>
    </row>
    <row r="410" spans="1:55">
      <c r="F410" s="393"/>
      <c r="P410" s="392"/>
      <c r="Y410" s="392"/>
      <c r="AE410" s="392"/>
      <c r="AF410" s="392"/>
      <c r="AN410" s="392"/>
      <c r="AO410" s="392"/>
      <c r="AP410" s="392"/>
      <c r="AQ410" s="392"/>
      <c r="AR410" s="392"/>
      <c r="AS410" s="392"/>
      <c r="AT410" s="392"/>
      <c r="AU410" s="392"/>
      <c r="AV410" s="392"/>
      <c r="AW410" s="392"/>
      <c r="AX410" s="392"/>
      <c r="AY410" s="392"/>
      <c r="AZ410" s="392"/>
      <c r="BA410" s="392"/>
      <c r="BB410" s="392"/>
      <c r="BC410" s="392"/>
    </row>
    <row r="411" spans="1:55">
      <c r="D411" s="392"/>
      <c r="K411" s="392"/>
      <c r="AB411" s="392"/>
      <c r="AE411" s="392"/>
      <c r="AJ411" s="392"/>
      <c r="AN411" s="392"/>
      <c r="AP411" s="392"/>
      <c r="AQ411" s="392"/>
      <c r="AR411" s="392"/>
      <c r="AS411" s="392"/>
      <c r="AT411" s="392"/>
      <c r="AU411" s="392"/>
      <c r="AV411" s="392"/>
      <c r="AW411" s="392"/>
      <c r="AX411" s="392"/>
      <c r="AY411" s="392"/>
      <c r="AZ411" s="392"/>
      <c r="BA411" s="392"/>
      <c r="BB411" s="392"/>
      <c r="BC411" s="392"/>
    </row>
    <row r="412" spans="1:55">
      <c r="F412" s="392"/>
      <c r="G412" s="392"/>
      <c r="O412" s="392"/>
      <c r="T412" s="392"/>
      <c r="AC412" s="392"/>
      <c r="AH412" s="392"/>
      <c r="AN412" s="392"/>
      <c r="AP412" s="392"/>
      <c r="AQ412" s="392"/>
      <c r="AR412" s="393"/>
      <c r="AS412" s="393"/>
      <c r="AT412" s="392"/>
      <c r="AU412" s="392"/>
      <c r="AV412" s="392"/>
      <c r="AW412" s="392"/>
      <c r="AX412" s="392"/>
      <c r="AY412" s="392"/>
      <c r="AZ412" s="392"/>
      <c r="BA412" s="392"/>
      <c r="BB412" s="392"/>
      <c r="BC412" s="392"/>
    </row>
    <row r="413" spans="1:55">
      <c r="L413" s="392"/>
      <c r="AA413" s="392"/>
      <c r="AH413" s="392"/>
      <c r="AJ413" s="392"/>
      <c r="AN413" s="392"/>
      <c r="AO413" s="392"/>
    </row>
    <row r="414" spans="1:55">
      <c r="N414" s="392"/>
      <c r="W414" s="392"/>
      <c r="Y414" s="392"/>
      <c r="AC414" s="392"/>
      <c r="AF414" s="392"/>
      <c r="AH414" s="392"/>
      <c r="AJ414" s="390"/>
      <c r="AK414" s="392"/>
      <c r="AT414" s="392"/>
      <c r="AU414" s="392"/>
      <c r="AV414" s="392"/>
      <c r="AW414" s="392"/>
      <c r="AX414" s="392"/>
      <c r="AY414" s="392"/>
      <c r="AZ414" s="392"/>
      <c r="BA414" s="392"/>
      <c r="BB414" s="392"/>
      <c r="BC414" s="392"/>
    </row>
    <row r="415" spans="1:55">
      <c r="O415" s="392"/>
      <c r="Y415" s="392"/>
      <c r="Z415" s="392"/>
      <c r="AH415" s="392"/>
      <c r="AN415" s="392"/>
      <c r="AO415" s="392"/>
      <c r="AP415" s="392"/>
      <c r="AR415" s="393"/>
      <c r="AT415" s="392"/>
      <c r="AU415" s="392"/>
      <c r="AV415" s="392"/>
      <c r="AW415" s="392"/>
      <c r="AX415" s="392"/>
      <c r="AY415" s="392"/>
      <c r="AZ415" s="392"/>
      <c r="BA415" s="392"/>
      <c r="BB415" s="392"/>
      <c r="BC415" s="392"/>
    </row>
    <row r="416" spans="1:55">
      <c r="F416" s="392"/>
      <c r="O416" s="392"/>
      <c r="P416" s="392"/>
      <c r="T416" s="392"/>
      <c r="AA416" s="392"/>
      <c r="AE416" s="392"/>
      <c r="AI416" s="392"/>
      <c r="AJ416" s="392"/>
      <c r="AO416" s="392"/>
      <c r="AP416" s="392"/>
      <c r="AQ416" s="392"/>
      <c r="AR416" s="392"/>
      <c r="AS416" s="392"/>
      <c r="AT416" s="392"/>
      <c r="AU416" s="392"/>
      <c r="AV416" s="392"/>
      <c r="AW416" s="392"/>
      <c r="AX416" s="392"/>
      <c r="AY416" s="392"/>
      <c r="AZ416" s="392"/>
      <c r="BA416" s="392"/>
      <c r="BB416" s="392"/>
      <c r="BC416" s="392"/>
    </row>
    <row r="417" spans="2:55">
      <c r="F417" s="393"/>
      <c r="Q417" s="392"/>
      <c r="V417" s="392"/>
      <c r="Y417" s="392"/>
      <c r="Z417" s="392"/>
      <c r="AA417" s="392"/>
      <c r="AE417" s="392"/>
      <c r="AH417" s="392"/>
      <c r="AJ417" s="392"/>
      <c r="AN417" s="392"/>
      <c r="AO417" s="392"/>
      <c r="AP417" s="392"/>
    </row>
    <row r="418" spans="2:55">
      <c r="G418" s="392"/>
      <c r="Y418" s="392"/>
      <c r="Z418" s="392"/>
      <c r="AA418" s="392"/>
      <c r="AE418" s="392"/>
      <c r="AH418" s="392"/>
      <c r="AI418" s="392"/>
      <c r="AN418" s="392"/>
      <c r="AO418" s="392"/>
      <c r="AR418" s="392"/>
      <c r="AS418" s="392"/>
    </row>
    <row r="419" spans="2:55">
      <c r="L419" s="392"/>
      <c r="Q419" s="392"/>
      <c r="Y419" s="392"/>
      <c r="AA419" s="392"/>
      <c r="AE419" s="392"/>
      <c r="AG419" s="392"/>
      <c r="AJ419" s="392"/>
      <c r="AN419" s="392"/>
      <c r="AS419" s="392"/>
      <c r="AT419" s="392"/>
      <c r="AU419" s="392"/>
      <c r="AV419" s="392"/>
      <c r="AW419" s="392"/>
      <c r="AX419" s="392"/>
      <c r="AY419" s="392"/>
      <c r="AZ419" s="392"/>
      <c r="BA419" s="392"/>
      <c r="BB419" s="392"/>
      <c r="BC419" s="392"/>
    </row>
    <row r="420" spans="2:55">
      <c r="I420" s="392"/>
      <c r="K420" s="390"/>
      <c r="L420" s="392"/>
      <c r="M420" s="392"/>
      <c r="T420" s="392"/>
      <c r="Z420" s="392"/>
      <c r="AE420" s="392"/>
      <c r="AK420" s="392"/>
      <c r="AN420" s="392"/>
      <c r="AP420" s="393"/>
      <c r="AQ420" s="393"/>
      <c r="AR420" s="393"/>
      <c r="AS420" s="393"/>
      <c r="AT420" s="393"/>
      <c r="AU420" s="393"/>
      <c r="AV420" s="393"/>
      <c r="AW420" s="393"/>
      <c r="AX420" s="393"/>
      <c r="AY420" s="393"/>
      <c r="AZ420" s="393"/>
      <c r="BA420" s="393"/>
      <c r="BB420" s="393"/>
      <c r="BC420" s="393"/>
    </row>
    <row r="421" spans="2:55">
      <c r="M421" s="392"/>
      <c r="V421" s="392"/>
      <c r="Y421" s="392"/>
      <c r="AC421" s="392"/>
      <c r="AE421" s="392"/>
      <c r="AK421" s="392"/>
      <c r="AM421" s="392"/>
      <c r="AT421" s="392"/>
      <c r="AU421" s="392"/>
      <c r="AV421" s="392"/>
      <c r="AW421" s="392"/>
      <c r="AX421" s="392"/>
      <c r="AY421" s="392"/>
      <c r="AZ421" s="392"/>
      <c r="BA421" s="392"/>
      <c r="BB421" s="392"/>
      <c r="BC421" s="392"/>
    </row>
    <row r="422" spans="2:55">
      <c r="K422" s="392"/>
      <c r="M422" s="392"/>
      <c r="Z422" s="392"/>
      <c r="AA422" s="392"/>
      <c r="AC422" s="392"/>
      <c r="AE422" s="392"/>
      <c r="AF422" s="392"/>
      <c r="AH422" s="392"/>
      <c r="AN422" s="392"/>
      <c r="AP422" s="392"/>
      <c r="AQ422" s="392"/>
      <c r="AR422" s="392"/>
      <c r="AS422" s="392"/>
      <c r="AT422" s="392"/>
      <c r="AU422" s="392"/>
      <c r="AV422" s="392"/>
      <c r="AW422" s="392"/>
      <c r="AX422" s="392"/>
      <c r="AY422" s="392"/>
      <c r="AZ422" s="392"/>
      <c r="BA422" s="392"/>
      <c r="BB422" s="392"/>
      <c r="BC422" s="392"/>
    </row>
    <row r="423" spans="2:55">
      <c r="K423" s="392"/>
      <c r="V423" s="392"/>
      <c r="Y423" s="392"/>
      <c r="AB423" s="392"/>
      <c r="AE423" s="392"/>
      <c r="AF423" s="392"/>
      <c r="AP423" s="392"/>
      <c r="AR423" s="392"/>
      <c r="AT423" s="392"/>
      <c r="AU423" s="392"/>
      <c r="AV423" s="392"/>
      <c r="AW423" s="392"/>
      <c r="AX423" s="392"/>
      <c r="AY423" s="392"/>
      <c r="AZ423" s="392"/>
      <c r="BA423" s="392"/>
      <c r="BB423" s="392"/>
      <c r="BC423" s="392"/>
    </row>
    <row r="424" spans="2:55">
      <c r="L424" s="392"/>
      <c r="AE424" s="392"/>
      <c r="AF424" s="392"/>
      <c r="AH424" s="392"/>
      <c r="AJ424" s="392"/>
      <c r="AN424" s="392"/>
      <c r="AO424" s="392"/>
      <c r="AP424" s="392"/>
      <c r="AR424" s="392"/>
      <c r="AS424" s="392"/>
    </row>
    <row r="425" spans="2:55">
      <c r="F425" s="392"/>
      <c r="G425" s="392"/>
      <c r="M425" s="392"/>
      <c r="Z425" s="392"/>
      <c r="AL425" s="392"/>
      <c r="AP425" s="392"/>
    </row>
    <row r="426" spans="2:55">
      <c r="M426" s="392"/>
      <c r="N426" s="392"/>
      <c r="V426" s="392"/>
      <c r="Y426" s="392"/>
      <c r="Z426" s="392"/>
      <c r="AB426" s="392"/>
      <c r="AH426" s="392"/>
      <c r="AP426" s="392"/>
      <c r="AQ426" s="392"/>
      <c r="AR426" s="392"/>
      <c r="AS426" s="392"/>
      <c r="AT426" s="392"/>
      <c r="AU426" s="392"/>
      <c r="AV426" s="392"/>
      <c r="AW426" s="392"/>
      <c r="AX426" s="392"/>
      <c r="AY426" s="392"/>
      <c r="AZ426" s="392"/>
      <c r="BA426" s="392"/>
      <c r="BB426" s="392"/>
      <c r="BC426" s="392"/>
    </row>
    <row r="427" spans="2:55">
      <c r="C427" s="392"/>
      <c r="Z427" s="392"/>
      <c r="AA427" s="392"/>
      <c r="AF427" s="392"/>
      <c r="AH427" s="392"/>
      <c r="AK427" s="392"/>
      <c r="AN427" s="392"/>
      <c r="AO427" s="392"/>
      <c r="AR427" s="392"/>
    </row>
    <row r="428" spans="2:55">
      <c r="B428" s="392"/>
      <c r="F428" s="392"/>
      <c r="H428" s="392"/>
      <c r="V428" s="392"/>
      <c r="AE428" s="392"/>
      <c r="AJ428" s="392"/>
      <c r="AN428" s="392"/>
      <c r="AP428" s="392"/>
      <c r="AQ428" s="392"/>
      <c r="AR428" s="392"/>
      <c r="AS428" s="392"/>
      <c r="AT428" s="392"/>
      <c r="AU428" s="392"/>
      <c r="AV428" s="392"/>
      <c r="AW428" s="392"/>
      <c r="AX428" s="392"/>
      <c r="AY428" s="392"/>
      <c r="AZ428" s="392"/>
      <c r="BA428" s="392"/>
      <c r="BB428" s="392"/>
      <c r="BC428" s="392"/>
    </row>
    <row r="429" spans="2:55">
      <c r="J429" s="392"/>
      <c r="O429" s="392"/>
      <c r="P429" s="392"/>
      <c r="R429" s="392"/>
      <c r="Y429" s="392"/>
      <c r="AB429" s="392"/>
      <c r="AE429" s="392"/>
      <c r="AK429" s="392"/>
      <c r="AM429" s="392"/>
      <c r="AN429" s="392"/>
      <c r="AT429" s="392"/>
      <c r="AU429" s="392"/>
      <c r="AV429" s="392"/>
      <c r="AW429" s="392"/>
      <c r="AX429" s="392"/>
      <c r="AY429" s="392"/>
      <c r="AZ429" s="392"/>
      <c r="BA429" s="392"/>
      <c r="BB429" s="392"/>
      <c r="BC429" s="392"/>
    </row>
    <row r="430" spans="2:55">
      <c r="C430" s="392"/>
      <c r="G430" s="392"/>
      <c r="J430" s="392"/>
      <c r="Q430" s="392"/>
      <c r="AA430" s="392"/>
      <c r="AF430" s="392"/>
      <c r="AH430" s="392"/>
      <c r="AN430" s="392"/>
      <c r="AP430" s="392"/>
      <c r="AT430" s="392"/>
      <c r="AU430" s="392"/>
      <c r="AV430" s="392"/>
      <c r="AW430" s="392"/>
      <c r="AX430" s="392"/>
      <c r="AY430" s="392"/>
      <c r="AZ430" s="392"/>
      <c r="BA430" s="392"/>
      <c r="BB430" s="392"/>
      <c r="BC430" s="392"/>
    </row>
    <row r="431" spans="2:55">
      <c r="J431" s="392"/>
      <c r="M431" s="392"/>
      <c r="U431" s="392"/>
      <c r="V431" s="392"/>
      <c r="Y431" s="392"/>
      <c r="AA431" s="392"/>
      <c r="AC431" s="392"/>
      <c r="AE431" s="392"/>
      <c r="AI431" s="392"/>
      <c r="AP431" s="392"/>
      <c r="AT431" s="392"/>
    </row>
    <row r="432" spans="2:55">
      <c r="K432" s="392"/>
      <c r="R432" s="392"/>
      <c r="Z432" s="392"/>
      <c r="AE432" s="392"/>
      <c r="AF432" s="392"/>
      <c r="AH432" s="392"/>
      <c r="AI432" s="392"/>
      <c r="AK432" s="392"/>
      <c r="AO432" s="392"/>
      <c r="AR432" s="392"/>
    </row>
    <row r="433" spans="3:55">
      <c r="M433" s="392"/>
      <c r="U433" s="392"/>
      <c r="V433" s="392"/>
      <c r="Z433" s="392"/>
      <c r="AB433" s="392"/>
      <c r="AC433" s="392"/>
      <c r="AE433" s="392"/>
      <c r="AF433" s="392"/>
      <c r="AI433" s="392"/>
      <c r="AJ433" s="392"/>
      <c r="AM433" s="392"/>
      <c r="AN433" s="392"/>
      <c r="AR433" s="392"/>
    </row>
    <row r="434" spans="3:55">
      <c r="F434" s="392"/>
      <c r="G434" s="392"/>
      <c r="N434" s="392"/>
      <c r="V434" s="392"/>
      <c r="W434" s="392"/>
      <c r="AB434" s="392"/>
      <c r="AN434" s="392"/>
      <c r="AP434" s="392"/>
      <c r="AQ434" s="392"/>
      <c r="AR434" s="392"/>
      <c r="AS434" s="392"/>
      <c r="AT434" s="392"/>
      <c r="AU434" s="392"/>
      <c r="AV434" s="392"/>
      <c r="AW434" s="392"/>
      <c r="AX434" s="392"/>
      <c r="AY434" s="392"/>
      <c r="AZ434" s="392"/>
      <c r="BA434" s="392"/>
      <c r="BB434" s="392"/>
      <c r="BC434" s="392"/>
    </row>
    <row r="435" spans="3:55">
      <c r="AB435" s="392"/>
      <c r="AC435" s="392"/>
      <c r="AE435" s="392"/>
      <c r="AF435" s="392"/>
      <c r="AH435" s="392"/>
      <c r="AP435" s="392"/>
      <c r="AQ435" s="392"/>
      <c r="AR435" s="392"/>
      <c r="AS435" s="392"/>
      <c r="AT435" s="392"/>
      <c r="AU435" s="392"/>
      <c r="AV435" s="392"/>
      <c r="AW435" s="392"/>
      <c r="AX435" s="392"/>
      <c r="AY435" s="392"/>
      <c r="AZ435" s="392"/>
      <c r="BA435" s="392"/>
      <c r="BB435" s="392"/>
      <c r="BC435" s="392"/>
    </row>
    <row r="436" spans="3:55">
      <c r="F436" s="392"/>
      <c r="G436" s="392"/>
      <c r="I436" s="392"/>
      <c r="J436" s="393"/>
      <c r="K436" s="392"/>
      <c r="AA436" s="392"/>
      <c r="AH436" s="392"/>
      <c r="AJ436" s="392"/>
      <c r="AN436" s="392"/>
      <c r="AR436" s="392"/>
      <c r="AS436" s="392"/>
      <c r="AT436" s="392"/>
      <c r="AU436" s="392"/>
      <c r="AV436" s="392"/>
      <c r="AW436" s="392"/>
      <c r="AX436" s="392"/>
      <c r="AY436" s="392"/>
      <c r="AZ436" s="392"/>
      <c r="BA436" s="392"/>
      <c r="BB436" s="392"/>
      <c r="BC436" s="392"/>
    </row>
    <row r="437" spans="3:55">
      <c r="J437" s="392"/>
      <c r="M437" s="392"/>
      <c r="AA437" s="392"/>
      <c r="AC437" s="392"/>
      <c r="AF437" s="392"/>
      <c r="AH437" s="392"/>
      <c r="AJ437" s="392"/>
      <c r="AN437" s="392"/>
      <c r="AO437" s="392"/>
      <c r="AP437" s="392"/>
      <c r="AQ437" s="392"/>
      <c r="AR437" s="392"/>
      <c r="AS437" s="392"/>
      <c r="AT437" s="392"/>
      <c r="AU437" s="392"/>
      <c r="AV437" s="392"/>
      <c r="AW437" s="392"/>
      <c r="AX437" s="392"/>
      <c r="AY437" s="392"/>
      <c r="AZ437" s="392"/>
      <c r="BA437" s="392"/>
      <c r="BB437" s="392"/>
      <c r="BC437" s="392"/>
    </row>
    <row r="438" spans="3:55">
      <c r="I438" s="392"/>
      <c r="U438" s="392"/>
      <c r="V438" s="392"/>
      <c r="Y438" s="393"/>
      <c r="Z438" s="392"/>
      <c r="AA438" s="392"/>
      <c r="AE438" s="392"/>
      <c r="AI438" s="392"/>
      <c r="AN438" s="392"/>
      <c r="AO438" s="392"/>
      <c r="AP438" s="392"/>
      <c r="AR438" s="392"/>
      <c r="AS438" s="392"/>
      <c r="AT438" s="392"/>
      <c r="AU438" s="392"/>
      <c r="AV438" s="392"/>
      <c r="AW438" s="392"/>
      <c r="AX438" s="392"/>
      <c r="AY438" s="392"/>
      <c r="AZ438" s="392"/>
      <c r="BA438" s="392"/>
      <c r="BB438" s="392"/>
      <c r="BC438" s="392"/>
    </row>
    <row r="439" spans="3:55">
      <c r="T439" s="392"/>
      <c r="W439" s="392"/>
      <c r="Y439" s="392"/>
      <c r="Z439" s="392"/>
      <c r="AF439" s="392"/>
      <c r="AH439" s="392"/>
      <c r="AI439" s="392"/>
      <c r="AP439" s="392"/>
      <c r="AQ439" s="392"/>
      <c r="AR439" s="392"/>
      <c r="AS439" s="392"/>
      <c r="AT439" s="392"/>
      <c r="AU439" s="392"/>
      <c r="AV439" s="392"/>
      <c r="AW439" s="392"/>
      <c r="AX439" s="392"/>
      <c r="AY439" s="392"/>
      <c r="AZ439" s="392"/>
      <c r="BA439" s="392"/>
      <c r="BB439" s="392"/>
      <c r="BC439" s="392"/>
    </row>
    <row r="440" spans="3:55">
      <c r="J440" s="392"/>
      <c r="M440" s="392"/>
      <c r="Z440" s="392"/>
      <c r="AC440" s="392"/>
      <c r="AF440" s="392"/>
      <c r="AH440" s="392"/>
      <c r="AJ440" s="392"/>
      <c r="AK440" s="392"/>
      <c r="AN440" s="392"/>
    </row>
    <row r="441" spans="3:55">
      <c r="C441" s="392"/>
      <c r="G441" s="392"/>
      <c r="L441" s="392"/>
      <c r="Q441" s="392"/>
      <c r="AH441" s="392"/>
      <c r="AJ441" s="392"/>
      <c r="AN441" s="392"/>
      <c r="AO441" s="392"/>
      <c r="AP441" s="392"/>
      <c r="AR441" s="392"/>
      <c r="AS441" s="392"/>
    </row>
    <row r="442" spans="3:55">
      <c r="F442" s="392"/>
      <c r="K442" s="392"/>
      <c r="O442" s="392"/>
      <c r="Q442" s="392"/>
      <c r="AA442" s="392"/>
      <c r="AG442" s="392"/>
      <c r="AH442" s="392"/>
      <c r="AJ442" s="392"/>
      <c r="AK442" s="392"/>
      <c r="AN442" s="392"/>
      <c r="AO442" s="392"/>
    </row>
    <row r="443" spans="3:55">
      <c r="G443" s="392"/>
      <c r="J443" s="392"/>
      <c r="R443" s="392"/>
      <c r="Z443" s="392"/>
      <c r="AE443" s="392"/>
      <c r="AO443" s="392"/>
      <c r="AR443" s="392"/>
      <c r="AS443" s="392"/>
      <c r="AT443" s="392"/>
    </row>
    <row r="444" spans="3:55">
      <c r="F444" s="392"/>
      <c r="K444" s="392"/>
      <c r="L444" s="392"/>
      <c r="O444" s="392"/>
      <c r="Z444" s="392"/>
      <c r="AA444" s="392"/>
      <c r="AB444" s="392"/>
      <c r="AN444" s="392"/>
      <c r="AO444" s="392"/>
      <c r="AP444" s="392"/>
      <c r="AR444" s="392"/>
    </row>
    <row r="445" spans="3:55">
      <c r="J445" s="392"/>
      <c r="K445" s="392"/>
      <c r="L445" s="392"/>
      <c r="N445" s="392"/>
      <c r="Q445" s="392"/>
      <c r="R445" s="392"/>
      <c r="Z445" s="392"/>
      <c r="AE445" s="392"/>
      <c r="AH445" s="392"/>
      <c r="AM445" s="392"/>
      <c r="AO445" s="392"/>
      <c r="AR445" s="392"/>
    </row>
    <row r="446" spans="3:55">
      <c r="G446" s="392"/>
      <c r="M446" s="392"/>
      <c r="N446" s="392"/>
      <c r="P446" s="392"/>
      <c r="T446" s="392"/>
      <c r="Z446" s="392"/>
      <c r="AA446" s="392"/>
      <c r="AE446" s="392"/>
      <c r="AG446" s="392"/>
      <c r="AK446" s="392"/>
      <c r="AN446" s="392"/>
      <c r="AO446" s="392"/>
      <c r="AP446" s="392"/>
      <c r="AQ446" s="392"/>
      <c r="AR446" s="392"/>
      <c r="AS446" s="392"/>
      <c r="AT446" s="392"/>
      <c r="AU446" s="392"/>
      <c r="AV446" s="392"/>
      <c r="AW446" s="392"/>
      <c r="AX446" s="392"/>
      <c r="AY446" s="392"/>
      <c r="AZ446" s="392"/>
      <c r="BA446" s="392"/>
      <c r="BB446" s="392"/>
      <c r="BC446" s="392"/>
    </row>
    <row r="447" spans="3:55">
      <c r="G447" s="392"/>
      <c r="K447" s="392"/>
      <c r="M447" s="392"/>
      <c r="N447" s="392"/>
      <c r="P447" s="392"/>
      <c r="T447" s="392"/>
      <c r="V447" s="392"/>
      <c r="Z447" s="392"/>
      <c r="AA447" s="392"/>
      <c r="AC447" s="392"/>
      <c r="AE447" s="392"/>
      <c r="AF447" s="392"/>
      <c r="AR447" s="392"/>
      <c r="AT447" s="392"/>
    </row>
    <row r="448" spans="3:55">
      <c r="F448" s="392"/>
      <c r="J448" s="392"/>
      <c r="P448" s="392"/>
      <c r="W448" s="392"/>
      <c r="AA448" s="392"/>
      <c r="AC448" s="392"/>
      <c r="AI448" s="392"/>
      <c r="AJ448" s="392"/>
      <c r="AN448" s="392"/>
      <c r="AP448" s="392"/>
    </row>
    <row r="449" spans="6:55">
      <c r="U449" s="392"/>
      <c r="V449" s="392"/>
      <c r="Y449" s="392"/>
      <c r="AF449" s="392"/>
      <c r="AK449" s="392"/>
      <c r="AL449" s="392"/>
      <c r="AN449" s="392"/>
      <c r="AO449" s="392"/>
      <c r="AP449" s="392"/>
      <c r="AQ449" s="392"/>
      <c r="AR449" s="392"/>
      <c r="AS449" s="392"/>
      <c r="AT449" s="392"/>
      <c r="AU449" s="392"/>
      <c r="AV449" s="392"/>
      <c r="AW449" s="392"/>
      <c r="AX449" s="392"/>
      <c r="AY449" s="392"/>
      <c r="AZ449" s="392"/>
      <c r="BA449" s="392"/>
      <c r="BB449" s="392"/>
      <c r="BC449" s="392"/>
    </row>
    <row r="450" spans="6:55">
      <c r="K450" s="392"/>
      <c r="V450" s="392"/>
      <c r="Y450" s="392"/>
      <c r="AE450" s="392"/>
      <c r="AM450" s="392"/>
      <c r="AN450" s="392"/>
      <c r="AT450" s="394"/>
    </row>
    <row r="451" spans="6:55">
      <c r="F451" s="392"/>
      <c r="N451" s="392"/>
      <c r="V451" s="392"/>
      <c r="Y451" s="392"/>
      <c r="Z451" s="392"/>
      <c r="AA451" s="392"/>
      <c r="AE451" s="392"/>
      <c r="AF451" s="392"/>
      <c r="AK451" s="392"/>
      <c r="AN451" s="392"/>
      <c r="AR451" s="392"/>
      <c r="AS451" s="392"/>
    </row>
    <row r="452" spans="6:55">
      <c r="Q452" s="392"/>
      <c r="Y452" s="392"/>
      <c r="AC452" s="392"/>
      <c r="AE452" s="392"/>
      <c r="AN452" s="392"/>
    </row>
    <row r="453" spans="6:55">
      <c r="G453" s="392"/>
      <c r="I453" s="392"/>
      <c r="M453" s="392"/>
      <c r="AC453" s="392"/>
      <c r="AH453" s="392"/>
      <c r="AN453" s="392"/>
      <c r="AO453" s="392"/>
      <c r="AT453" s="392"/>
    </row>
    <row r="454" spans="6:55">
      <c r="F454" s="392"/>
      <c r="Z454" s="392"/>
      <c r="AB454" s="392"/>
      <c r="AE454" s="392"/>
      <c r="AF454" s="392"/>
      <c r="AH454" s="392"/>
      <c r="AI454" s="392"/>
      <c r="AM454" s="392"/>
      <c r="AN454" s="392"/>
      <c r="AO454" s="392"/>
      <c r="AP454" s="392"/>
      <c r="AQ454" s="392"/>
      <c r="AR454" s="392"/>
      <c r="AS454" s="392"/>
      <c r="AT454" s="392"/>
      <c r="AU454" s="392"/>
      <c r="AV454" s="392"/>
      <c r="AW454" s="392"/>
      <c r="AX454" s="392"/>
      <c r="AY454" s="392"/>
      <c r="AZ454" s="392"/>
      <c r="BA454" s="392"/>
      <c r="BB454" s="392"/>
      <c r="BC454" s="392"/>
    </row>
    <row r="455" spans="6:55">
      <c r="AC455" s="392"/>
      <c r="AF455" s="392"/>
      <c r="AR455" s="392"/>
      <c r="AS455" s="392"/>
      <c r="AT455" s="392"/>
      <c r="AU455" s="392"/>
      <c r="AV455" s="392"/>
      <c r="AW455" s="392"/>
      <c r="AX455" s="392"/>
      <c r="AY455" s="392"/>
      <c r="AZ455" s="392"/>
      <c r="BA455" s="392"/>
      <c r="BB455" s="392"/>
      <c r="BC455" s="392"/>
    </row>
    <row r="456" spans="6:55">
      <c r="J456" s="392"/>
      <c r="M456" s="392"/>
      <c r="V456" s="392"/>
      <c r="AC456" s="392"/>
      <c r="AN456" s="392"/>
      <c r="AP456" s="392"/>
      <c r="AR456" s="392"/>
      <c r="AS456" s="392"/>
      <c r="AT456" s="392"/>
    </row>
    <row r="457" spans="6:55">
      <c r="G457" s="392"/>
      <c r="T457" s="392"/>
      <c r="W457" s="392"/>
      <c r="X457" s="392"/>
      <c r="Y457" s="392"/>
      <c r="AA457" s="392"/>
      <c r="AB457" s="392"/>
      <c r="AC457" s="392"/>
      <c r="AF457" s="392"/>
      <c r="AI457" s="392"/>
      <c r="AJ457" s="392"/>
      <c r="AN457" s="392"/>
      <c r="AP457" s="392"/>
      <c r="AQ457" s="392"/>
      <c r="AR457" s="392"/>
      <c r="AS457" s="392"/>
      <c r="AT457" s="392"/>
      <c r="AU457" s="392"/>
      <c r="AV457" s="392"/>
      <c r="AW457" s="392"/>
      <c r="AX457" s="392"/>
      <c r="AY457" s="392"/>
      <c r="AZ457" s="392"/>
      <c r="BA457" s="392"/>
      <c r="BB457" s="392"/>
      <c r="BC457" s="392"/>
    </row>
    <row r="458" spans="6:55">
      <c r="F458" s="392"/>
      <c r="K458" s="392"/>
      <c r="N458" s="392"/>
      <c r="Y458" s="392"/>
      <c r="Z458" s="392"/>
      <c r="AA458" s="392"/>
      <c r="AE458" s="392"/>
      <c r="AH458" s="392"/>
      <c r="AJ458" s="392"/>
      <c r="AK458" s="392"/>
      <c r="AM458" s="392"/>
      <c r="AN458" s="392"/>
      <c r="AT458" s="392"/>
    </row>
    <row r="459" spans="6:55">
      <c r="G459" s="392"/>
      <c r="K459" s="392"/>
      <c r="N459" s="392"/>
      <c r="Z459" s="392"/>
      <c r="AA459" s="392"/>
      <c r="AE459" s="392"/>
      <c r="AJ459" s="392"/>
      <c r="AK459" s="392"/>
      <c r="AM459" s="392"/>
      <c r="AN459" s="392"/>
      <c r="AR459" s="392"/>
    </row>
    <row r="460" spans="6:55">
      <c r="M460" s="392"/>
      <c r="V460" s="392"/>
      <c r="AB460" s="392"/>
      <c r="AE460" s="392"/>
      <c r="AN460" s="392"/>
    </row>
    <row r="461" spans="6:55">
      <c r="M461" s="392"/>
      <c r="AA461" s="392"/>
      <c r="AH461" s="392"/>
      <c r="AT461" s="392"/>
    </row>
    <row r="462" spans="6:55">
      <c r="J462" s="392"/>
      <c r="M462" s="392"/>
      <c r="T462" s="392"/>
      <c r="U462" s="392"/>
      <c r="V462" s="392"/>
      <c r="X462" s="392"/>
      <c r="Y462" s="392"/>
      <c r="AE462" s="392"/>
      <c r="AL462" s="392"/>
      <c r="AN462" s="392"/>
      <c r="AT462" s="392"/>
      <c r="AU462" s="392"/>
      <c r="AV462" s="392"/>
      <c r="AW462" s="392"/>
      <c r="AX462" s="392"/>
      <c r="AY462" s="392"/>
      <c r="AZ462" s="392"/>
      <c r="BA462" s="392"/>
      <c r="BB462" s="392"/>
      <c r="BC462" s="392"/>
    </row>
    <row r="463" spans="6:55">
      <c r="V463" s="392"/>
      <c r="Y463" s="392"/>
      <c r="Z463" s="392"/>
      <c r="AA463" s="392"/>
      <c r="AC463" s="392"/>
      <c r="AF463" s="392"/>
      <c r="AG463" s="392"/>
      <c r="AH463" s="392"/>
      <c r="AJ463" s="392"/>
      <c r="AN463" s="392"/>
      <c r="AT463" s="392"/>
      <c r="AU463" s="392"/>
      <c r="AV463" s="392"/>
      <c r="AW463" s="392"/>
      <c r="AX463" s="392"/>
      <c r="AY463" s="392"/>
      <c r="AZ463" s="392"/>
      <c r="BA463" s="392"/>
      <c r="BB463" s="392"/>
      <c r="BC463" s="392"/>
    </row>
    <row r="464" spans="6:55">
      <c r="I464" s="392"/>
      <c r="J464" s="392"/>
      <c r="Q464" s="392"/>
      <c r="R464" s="392"/>
      <c r="U464" s="392"/>
      <c r="V464" s="392"/>
      <c r="AA464" s="392"/>
      <c r="AC464" s="392"/>
      <c r="AE464" s="392"/>
      <c r="AF464" s="392"/>
      <c r="AH464" s="392"/>
      <c r="AK464" s="392"/>
      <c r="AM464" s="392"/>
      <c r="AO464" s="392"/>
    </row>
    <row r="465" spans="3:55">
      <c r="C465" s="392"/>
      <c r="G465" s="392"/>
      <c r="K465" s="392"/>
      <c r="R465" s="392"/>
      <c r="AB465" s="392"/>
      <c r="AC465" s="392"/>
      <c r="AH465" s="392"/>
      <c r="AI465" s="392"/>
      <c r="AJ465" s="392"/>
      <c r="AK465" s="392"/>
      <c r="AM465" s="392"/>
      <c r="AN465" s="392"/>
      <c r="AR465" s="392"/>
      <c r="AS465" s="392"/>
      <c r="AT465" s="392"/>
      <c r="AU465" s="392"/>
      <c r="AV465" s="392"/>
      <c r="AW465" s="392"/>
      <c r="AX465" s="392"/>
      <c r="AY465" s="392"/>
      <c r="AZ465" s="392"/>
      <c r="BA465" s="392"/>
      <c r="BB465" s="392"/>
      <c r="BC465" s="392"/>
    </row>
    <row r="466" spans="3:55">
      <c r="N466" s="392"/>
      <c r="P466" s="392"/>
      <c r="T466" s="393"/>
      <c r="X466" s="392"/>
      <c r="Y466" s="392"/>
      <c r="AB466" s="392"/>
      <c r="AH466" s="393"/>
      <c r="AN466" s="392"/>
      <c r="AT466" s="392"/>
    </row>
    <row r="467" spans="3:55">
      <c r="G467" s="392"/>
      <c r="I467" s="392"/>
      <c r="K467" s="392"/>
      <c r="W467" s="392"/>
      <c r="AA467" s="392"/>
      <c r="AB467" s="392"/>
      <c r="AC467" s="392"/>
      <c r="AE467" s="392"/>
      <c r="AK467" s="392"/>
      <c r="AT467" s="392"/>
      <c r="AU467" s="392"/>
      <c r="AV467" s="392"/>
      <c r="AW467" s="392"/>
      <c r="AX467" s="392"/>
      <c r="AY467" s="392"/>
      <c r="AZ467" s="392"/>
      <c r="BA467" s="392"/>
      <c r="BB467" s="392"/>
      <c r="BC467" s="392"/>
    </row>
    <row r="468" spans="3:55">
      <c r="J468" s="392"/>
      <c r="U468" s="392"/>
      <c r="Y468" s="392"/>
      <c r="AB468" s="392"/>
      <c r="AC468" s="392"/>
      <c r="AE468" s="392"/>
      <c r="AF468" s="392"/>
      <c r="AN468" s="392"/>
      <c r="AT468" s="392"/>
      <c r="AU468" s="392"/>
      <c r="AV468" s="392"/>
      <c r="AW468" s="392"/>
      <c r="AX468" s="392"/>
      <c r="AY468" s="392"/>
      <c r="AZ468" s="392"/>
      <c r="BA468" s="392"/>
      <c r="BB468" s="392"/>
      <c r="BC468" s="392"/>
    </row>
    <row r="469" spans="3:55">
      <c r="L469" s="392"/>
      <c r="V469" s="392"/>
      <c r="W469" s="392"/>
      <c r="Y469" s="392"/>
      <c r="AC469" s="392"/>
      <c r="AE469" s="392"/>
      <c r="AF469" s="392"/>
      <c r="AH469" s="392"/>
      <c r="AJ469" s="392"/>
      <c r="AL469" s="392"/>
      <c r="AN469" s="392"/>
      <c r="AO469" s="392"/>
    </row>
    <row r="470" spans="3:55">
      <c r="K470" s="393"/>
      <c r="M470" s="392"/>
      <c r="Q470" s="392"/>
      <c r="Z470" s="392"/>
      <c r="AE470" s="392"/>
      <c r="AH470" s="392"/>
      <c r="AI470" s="392"/>
      <c r="AJ470" s="392"/>
      <c r="AN470" s="392"/>
      <c r="AR470" s="392"/>
    </row>
    <row r="471" spans="3:55">
      <c r="AA471" s="392"/>
      <c r="AC471" s="392"/>
      <c r="AE471" s="392"/>
      <c r="AJ471" s="392"/>
      <c r="AN471" s="392"/>
      <c r="AP471" s="392"/>
      <c r="AQ471" s="392"/>
      <c r="AR471" s="392"/>
      <c r="AS471" s="392"/>
      <c r="AT471" s="392"/>
      <c r="AU471" s="392"/>
      <c r="AV471" s="392"/>
      <c r="AW471" s="392"/>
      <c r="AX471" s="392"/>
      <c r="AY471" s="392"/>
      <c r="AZ471" s="392"/>
      <c r="BA471" s="392"/>
      <c r="BB471" s="392"/>
      <c r="BC471" s="392"/>
    </row>
    <row r="472" spans="3:55">
      <c r="K472" s="392"/>
      <c r="O472" s="392"/>
      <c r="P472" s="392"/>
      <c r="Z472" s="392"/>
      <c r="AC472" s="392"/>
      <c r="AE472" s="392"/>
      <c r="AN472" s="392"/>
      <c r="AP472" s="392"/>
      <c r="AR472" s="392"/>
      <c r="AT472" s="392"/>
      <c r="AU472" s="392"/>
      <c r="AV472" s="392"/>
      <c r="AW472" s="392"/>
      <c r="AX472" s="392"/>
      <c r="AY472" s="392"/>
      <c r="AZ472" s="392"/>
      <c r="BA472" s="392"/>
      <c r="BB472" s="392"/>
      <c r="BC472" s="392"/>
    </row>
    <row r="473" spans="3:55">
      <c r="G473" s="392"/>
      <c r="I473" s="392"/>
      <c r="N473" s="392"/>
      <c r="O473" s="392"/>
      <c r="Y473" s="392"/>
      <c r="Z473" s="392"/>
      <c r="AO473" s="392"/>
      <c r="AT473" s="392"/>
    </row>
    <row r="474" spans="3:55">
      <c r="Y474" s="392"/>
      <c r="AA474" s="392"/>
      <c r="AC474" s="392"/>
      <c r="AI474" s="392"/>
      <c r="AJ474" s="392"/>
      <c r="AK474" s="392"/>
      <c r="AM474" s="392"/>
      <c r="AN474" s="392"/>
      <c r="AP474" s="392"/>
    </row>
    <row r="475" spans="3:55">
      <c r="F475" s="392"/>
      <c r="M475" s="392"/>
      <c r="V475" s="392"/>
      <c r="AB475" s="392"/>
      <c r="AE475" s="392"/>
      <c r="AG475" s="392"/>
      <c r="AI475" s="392"/>
      <c r="AO475" s="392"/>
      <c r="AP475" s="392"/>
      <c r="AQ475" s="392"/>
      <c r="AR475" s="392"/>
      <c r="AS475" s="392"/>
      <c r="AT475" s="392"/>
      <c r="AU475" s="392"/>
      <c r="AV475" s="392"/>
      <c r="AW475" s="392"/>
      <c r="AX475" s="392"/>
      <c r="AY475" s="392"/>
      <c r="AZ475" s="392"/>
      <c r="BA475" s="392"/>
      <c r="BB475" s="392"/>
      <c r="BC475" s="392"/>
    </row>
    <row r="476" spans="3:55">
      <c r="F476" s="392"/>
      <c r="I476" s="392"/>
      <c r="J476" s="392"/>
      <c r="K476" s="392"/>
      <c r="W476" s="392"/>
      <c r="Y476" s="392"/>
      <c r="AA476" s="392"/>
      <c r="AG476" s="392"/>
      <c r="AH476" s="392"/>
      <c r="AI476" s="392"/>
      <c r="AK476" s="392"/>
      <c r="AN476" s="392"/>
      <c r="AS476" s="392"/>
      <c r="AT476" s="392"/>
      <c r="AU476" s="392"/>
      <c r="AV476" s="392"/>
      <c r="AW476" s="392"/>
      <c r="AX476" s="392"/>
      <c r="AY476" s="392"/>
      <c r="AZ476" s="392"/>
      <c r="BA476" s="392"/>
      <c r="BB476" s="392"/>
      <c r="BC476" s="392"/>
    </row>
    <row r="477" spans="3:55">
      <c r="D477" s="392"/>
      <c r="G477" s="392"/>
      <c r="I477" s="392"/>
      <c r="Z477" s="392"/>
      <c r="AA477" s="392"/>
      <c r="AB477" s="392"/>
      <c r="AC477" s="392"/>
      <c r="AE477" s="392"/>
      <c r="AH477" s="392"/>
      <c r="AJ477" s="392"/>
      <c r="AK477" s="392"/>
      <c r="AN477" s="392"/>
      <c r="AO477" s="392"/>
    </row>
    <row r="478" spans="3:55">
      <c r="U478" s="392"/>
      <c r="Y478" s="392"/>
      <c r="Z478" s="392"/>
      <c r="AB478" s="392"/>
      <c r="AE478" s="392"/>
      <c r="AG478" s="392"/>
      <c r="AJ478" s="392"/>
      <c r="AM478" s="392"/>
      <c r="AN478" s="392"/>
      <c r="AR478" s="392"/>
      <c r="AT478" s="392"/>
      <c r="AU478" s="392"/>
      <c r="AV478" s="392"/>
      <c r="AW478" s="392"/>
      <c r="AX478" s="392"/>
      <c r="AY478" s="392"/>
      <c r="AZ478" s="392"/>
      <c r="BA478" s="392"/>
      <c r="BB478" s="392"/>
      <c r="BC478" s="392"/>
    </row>
    <row r="479" spans="3:55">
      <c r="AE479" s="392"/>
      <c r="AF479" s="392"/>
      <c r="AH479" s="392"/>
      <c r="AI479" s="392"/>
      <c r="AP479" s="392"/>
      <c r="AT479" s="392"/>
    </row>
    <row r="480" spans="3:55">
      <c r="J480" s="392"/>
      <c r="K480" s="392"/>
      <c r="R480" s="392"/>
      <c r="AE480" s="392"/>
      <c r="AG480" s="392"/>
      <c r="AH480" s="392"/>
      <c r="AN480" s="392"/>
      <c r="AO480" s="392"/>
      <c r="AS480" s="392"/>
      <c r="AT480" s="392"/>
      <c r="AU480" s="392"/>
      <c r="AV480" s="392"/>
      <c r="AW480" s="392"/>
      <c r="AX480" s="392"/>
      <c r="AY480" s="392"/>
      <c r="AZ480" s="392"/>
      <c r="BA480" s="392"/>
      <c r="BB480" s="392"/>
      <c r="BC480" s="392"/>
    </row>
    <row r="481" spans="1:55">
      <c r="G481" s="392"/>
      <c r="J481" s="392"/>
      <c r="O481" s="392"/>
      <c r="Y481" s="392"/>
      <c r="Z481" s="392"/>
      <c r="AA481" s="392"/>
      <c r="AE481" s="392"/>
      <c r="AH481" s="392"/>
      <c r="AI481" s="392"/>
      <c r="AM481" s="392"/>
      <c r="AR481" s="392"/>
      <c r="AT481" s="392"/>
    </row>
    <row r="482" spans="1:55">
      <c r="F482" s="392"/>
      <c r="Q482" s="392"/>
      <c r="V482" s="392"/>
      <c r="AC482" s="392"/>
      <c r="AE482" s="392"/>
      <c r="AG482" s="392"/>
      <c r="AH482" s="392"/>
      <c r="AI482" s="392"/>
    </row>
    <row r="483" spans="1:55">
      <c r="O483" s="392"/>
      <c r="T483" s="392"/>
      <c r="W483" s="392"/>
      <c r="AE483" s="392"/>
      <c r="AF483" s="392"/>
      <c r="AH483" s="392"/>
      <c r="AI483" s="392"/>
      <c r="AM483" s="392"/>
      <c r="AT483" s="392"/>
    </row>
    <row r="484" spans="1:55">
      <c r="F484" s="392"/>
      <c r="G484" s="392"/>
      <c r="O484" s="392"/>
      <c r="W484" s="392"/>
      <c r="AH484" s="392"/>
      <c r="AI484" s="392"/>
      <c r="AJ484" s="392"/>
      <c r="AN484" s="392"/>
      <c r="AP484" s="392"/>
      <c r="AQ484" s="392"/>
      <c r="AR484" s="392"/>
      <c r="AS484" s="392"/>
      <c r="AT484" s="392"/>
      <c r="AU484" s="392"/>
      <c r="AV484" s="392"/>
      <c r="AW484" s="392"/>
      <c r="AX484" s="392"/>
      <c r="AY484" s="392"/>
      <c r="AZ484" s="392"/>
      <c r="BA484" s="392"/>
      <c r="BB484" s="392"/>
      <c r="BC484" s="392"/>
    </row>
    <row r="485" spans="1:55">
      <c r="F485" s="392"/>
      <c r="K485" s="392"/>
      <c r="N485" s="392"/>
      <c r="V485" s="392"/>
      <c r="Y485" s="392"/>
      <c r="Z485" s="392"/>
      <c r="AB485" s="392"/>
      <c r="AJ485" s="392"/>
      <c r="AL485" s="392"/>
      <c r="AM485" s="392"/>
      <c r="AN485" s="392"/>
      <c r="AP485" s="392"/>
      <c r="AT485" s="392"/>
      <c r="AU485" s="392"/>
      <c r="AV485" s="392"/>
      <c r="AW485" s="392"/>
      <c r="AX485" s="392"/>
      <c r="AY485" s="392"/>
      <c r="AZ485" s="392"/>
      <c r="BA485" s="392"/>
      <c r="BB485" s="392"/>
      <c r="BC485" s="392"/>
    </row>
    <row r="486" spans="1:55">
      <c r="A486" s="212"/>
      <c r="G486" s="392"/>
      <c r="J486" s="392"/>
      <c r="L486" s="392"/>
      <c r="M486" s="392"/>
      <c r="N486" s="392"/>
      <c r="Z486" s="392"/>
      <c r="AE486" s="392"/>
      <c r="AN486" s="392"/>
      <c r="AT486" s="392"/>
      <c r="AU486" s="392"/>
      <c r="AV486" s="392"/>
      <c r="AW486" s="392"/>
      <c r="AX486" s="392"/>
      <c r="AY486" s="392"/>
      <c r="AZ486" s="392"/>
      <c r="BA486" s="392"/>
      <c r="BB486" s="392"/>
      <c r="BC486" s="392"/>
    </row>
    <row r="487" spans="1:55">
      <c r="C487" s="392"/>
      <c r="J487" s="392"/>
      <c r="K487" s="392"/>
      <c r="M487" s="392"/>
      <c r="Z487" s="392"/>
      <c r="AN487" s="392"/>
      <c r="AO487" s="392"/>
      <c r="AP487" s="392"/>
      <c r="AR487" s="392"/>
      <c r="AS487" s="392"/>
      <c r="AT487" s="392"/>
      <c r="AU487" s="392"/>
      <c r="AV487" s="392"/>
      <c r="AW487" s="392"/>
      <c r="AX487" s="392"/>
      <c r="AY487" s="392"/>
      <c r="AZ487" s="392"/>
      <c r="BA487" s="392"/>
      <c r="BB487" s="392"/>
      <c r="BC487" s="392"/>
    </row>
    <row r="488" spans="1:55">
      <c r="L488" s="392"/>
      <c r="R488" s="392"/>
      <c r="Y488" s="392"/>
      <c r="Z488" s="392"/>
      <c r="AH488" s="392"/>
      <c r="AL488" s="392"/>
    </row>
    <row r="489" spans="1:55">
      <c r="I489" s="392"/>
      <c r="M489" s="392"/>
      <c r="AC489" s="392"/>
      <c r="AH489" s="392"/>
      <c r="AK489" s="392"/>
      <c r="AO489" s="392"/>
      <c r="AT489" s="392"/>
    </row>
    <row r="490" spans="1:55">
      <c r="K490" s="392"/>
      <c r="N490" s="392"/>
      <c r="O490" s="392"/>
      <c r="W490" s="392"/>
      <c r="AA490" s="392"/>
      <c r="AC490" s="392"/>
      <c r="AE490" s="392"/>
      <c r="AH490" s="392"/>
      <c r="AJ490" s="392"/>
      <c r="AN490" s="392"/>
      <c r="AO490" s="392"/>
      <c r="AP490" s="392"/>
      <c r="AR490" s="392"/>
      <c r="AS490" s="392"/>
      <c r="AT490" s="392"/>
    </row>
    <row r="491" spans="1:55">
      <c r="B491" s="392"/>
      <c r="H491" s="392"/>
      <c r="J491" s="392"/>
      <c r="O491" s="392"/>
      <c r="W491" s="393"/>
      <c r="Y491" s="392"/>
      <c r="AE491" s="392"/>
      <c r="AH491" s="392"/>
      <c r="AN491" s="392"/>
      <c r="AO491" s="392"/>
      <c r="AP491" s="392"/>
    </row>
    <row r="492" spans="1:55">
      <c r="G492" s="392"/>
      <c r="X492" s="392"/>
      <c r="Y492" s="392"/>
      <c r="Z492" s="392"/>
      <c r="AH492" s="392"/>
      <c r="AL492" s="392"/>
      <c r="AO492" s="392"/>
    </row>
    <row r="493" spans="1:55">
      <c r="R493" s="392"/>
      <c r="Y493" s="392"/>
      <c r="AE493" s="392"/>
      <c r="AH493" s="392"/>
      <c r="AI493" s="392"/>
      <c r="AJ493" s="392"/>
      <c r="AN493" s="392"/>
      <c r="AR493" s="392"/>
      <c r="AS493" s="392"/>
      <c r="AT493" s="392"/>
      <c r="AU493" s="392"/>
      <c r="AV493" s="392"/>
      <c r="AW493" s="392"/>
      <c r="AX493" s="392"/>
      <c r="AY493" s="392"/>
      <c r="AZ493" s="392"/>
      <c r="BA493" s="392"/>
      <c r="BB493" s="392"/>
      <c r="BC493" s="392"/>
    </row>
    <row r="494" spans="1:55">
      <c r="L494" s="393"/>
      <c r="Q494" s="392"/>
      <c r="U494" s="392"/>
      <c r="Z494" s="392"/>
      <c r="AE494" s="392"/>
      <c r="AH494" s="392"/>
      <c r="AI494" s="392"/>
      <c r="AO494" s="392"/>
      <c r="AR494" s="392"/>
      <c r="AS494" s="392"/>
      <c r="AT494" s="392"/>
      <c r="AU494" s="392"/>
      <c r="AV494" s="392"/>
      <c r="AW494" s="392"/>
      <c r="AX494" s="392"/>
      <c r="AY494" s="392"/>
      <c r="AZ494" s="392"/>
      <c r="BA494" s="392"/>
      <c r="BB494" s="392"/>
      <c r="BC494" s="392"/>
    </row>
    <row r="495" spans="1:55">
      <c r="G495" s="392"/>
      <c r="K495" s="392"/>
      <c r="R495" s="392"/>
      <c r="W495" s="392"/>
      <c r="Y495" s="392"/>
      <c r="Z495" s="392"/>
      <c r="AA495" s="392"/>
      <c r="AC495" s="392"/>
      <c r="AE495" s="392"/>
      <c r="AF495" s="392"/>
      <c r="AH495" s="392"/>
      <c r="AJ495" s="392"/>
      <c r="AN495" s="392"/>
      <c r="AO495" s="392"/>
      <c r="AP495" s="392"/>
      <c r="AT495" s="392"/>
      <c r="AU495" s="392"/>
      <c r="AV495" s="392"/>
      <c r="AW495" s="392"/>
      <c r="AX495" s="392"/>
      <c r="AY495" s="392"/>
      <c r="AZ495" s="392"/>
      <c r="BA495" s="392"/>
      <c r="BB495" s="392"/>
      <c r="BC495" s="392"/>
    </row>
    <row r="496" spans="1:55">
      <c r="D496" s="392"/>
      <c r="I496" s="392"/>
      <c r="L496" s="392"/>
      <c r="Q496" s="392"/>
      <c r="U496" s="392"/>
      <c r="V496" s="392"/>
      <c r="Z496" s="392"/>
      <c r="AE496" s="392"/>
      <c r="AI496" s="392"/>
      <c r="AR496" s="392"/>
    </row>
    <row r="497" spans="2:55">
      <c r="G497" s="392"/>
      <c r="K497" s="392"/>
      <c r="U497" s="392"/>
      <c r="V497" s="392"/>
      <c r="AA497" s="392"/>
      <c r="AB497" s="392"/>
      <c r="AC497" s="392"/>
      <c r="AN497" s="392"/>
      <c r="AP497" s="392"/>
    </row>
    <row r="498" spans="2:55">
      <c r="G498" s="392"/>
      <c r="J498" s="392"/>
      <c r="M498" s="392"/>
      <c r="N498" s="392"/>
      <c r="O498" s="392"/>
      <c r="V498" s="392"/>
      <c r="AH498" s="392"/>
      <c r="AI498" s="392"/>
    </row>
    <row r="499" spans="2:55">
      <c r="F499" s="392"/>
      <c r="L499" s="392"/>
      <c r="Q499" s="392"/>
      <c r="R499" s="392"/>
      <c r="U499" s="392"/>
      <c r="V499" s="392"/>
      <c r="AO499" s="392"/>
      <c r="AP499" s="392"/>
    </row>
    <row r="500" spans="2:55">
      <c r="K500" s="392"/>
      <c r="M500" s="392"/>
      <c r="U500" s="392"/>
      <c r="V500" s="392"/>
      <c r="W500" s="392"/>
      <c r="AA500" s="392"/>
      <c r="AE500" s="392"/>
      <c r="AF500" s="392"/>
      <c r="AH500" s="392"/>
      <c r="AI500" s="392"/>
      <c r="AL500" s="392"/>
      <c r="AP500" s="392"/>
      <c r="AS500" s="392"/>
    </row>
    <row r="501" spans="2:55">
      <c r="G501" s="392"/>
      <c r="K501" s="392"/>
      <c r="V501" s="392"/>
      <c r="AA501" s="392"/>
      <c r="AC501" s="392"/>
      <c r="AJ501" s="392"/>
      <c r="AK501" s="392"/>
      <c r="AM501" s="392"/>
      <c r="AN501" s="392"/>
    </row>
    <row r="502" spans="2:55">
      <c r="I502" s="392"/>
      <c r="N502" s="392"/>
      <c r="Q502" s="392"/>
      <c r="T502" s="392"/>
      <c r="Z502" s="392"/>
      <c r="AE502" s="392"/>
      <c r="AF502" s="392"/>
      <c r="AN502" s="392"/>
      <c r="AO502" s="392"/>
      <c r="AT502" s="392"/>
    </row>
    <row r="503" spans="2:55">
      <c r="F503" s="392"/>
      <c r="T503" s="392"/>
      <c r="Y503" s="392"/>
      <c r="AB503" s="392"/>
      <c r="AC503" s="392"/>
      <c r="AE503" s="392"/>
      <c r="AH503" s="392"/>
      <c r="AM503" s="392"/>
      <c r="AT503" s="392"/>
    </row>
    <row r="504" spans="2:55">
      <c r="V504" s="392"/>
      <c r="AH504" s="392"/>
      <c r="AK504" s="392"/>
      <c r="AN504" s="392"/>
      <c r="AR504" s="392"/>
      <c r="AS504" s="392"/>
    </row>
    <row r="505" spans="2:55">
      <c r="B505" s="392"/>
      <c r="P505" s="392"/>
      <c r="R505" s="392"/>
      <c r="Z505" s="392"/>
      <c r="AH505" s="392"/>
      <c r="AI505" s="392"/>
      <c r="AK505" s="392"/>
      <c r="AO505" s="392"/>
    </row>
    <row r="506" spans="2:55">
      <c r="J506" s="392"/>
      <c r="M506" s="392"/>
      <c r="Y506" s="392"/>
      <c r="AB506" s="392"/>
      <c r="AC506" s="392"/>
      <c r="AE506" s="392"/>
      <c r="AF506" s="392"/>
      <c r="AH506" s="392"/>
      <c r="AT506" s="392"/>
    </row>
    <row r="507" spans="2:55">
      <c r="G507" s="392"/>
      <c r="V507" s="392"/>
      <c r="Z507" s="392"/>
      <c r="AA507" s="392"/>
      <c r="AC507" s="392"/>
      <c r="AE507" s="392"/>
      <c r="AH507" s="392"/>
      <c r="AK507" s="392"/>
      <c r="AN507" s="392"/>
      <c r="AR507" s="392"/>
      <c r="AS507" s="392"/>
      <c r="AT507" s="392"/>
      <c r="AU507" s="392"/>
      <c r="AV507" s="392"/>
      <c r="AW507" s="392"/>
      <c r="AX507" s="392"/>
      <c r="AY507" s="392"/>
      <c r="AZ507" s="392"/>
      <c r="BA507" s="392"/>
      <c r="BB507" s="392"/>
      <c r="BC507" s="392"/>
    </row>
    <row r="508" spans="2:55">
      <c r="J508" s="392"/>
      <c r="AC508" s="392"/>
      <c r="AE508" s="392"/>
      <c r="AF508" s="392"/>
      <c r="AG508" s="392"/>
      <c r="AI508" s="392"/>
      <c r="AN508" s="392"/>
    </row>
    <row r="509" spans="2:55">
      <c r="J509" s="392"/>
      <c r="T509" s="392"/>
      <c r="V509" s="392"/>
      <c r="AC509" s="392"/>
      <c r="AE509" s="392"/>
      <c r="AH509" s="392"/>
      <c r="AI509" s="392"/>
      <c r="AN509" s="392"/>
      <c r="AR509" s="392"/>
      <c r="AS509" s="392"/>
    </row>
    <row r="510" spans="2:55">
      <c r="I510" s="392"/>
      <c r="O510" s="392"/>
      <c r="U510" s="392"/>
      <c r="W510" s="392"/>
      <c r="Y510" s="392"/>
      <c r="Z510" s="392"/>
      <c r="AA510" s="392"/>
      <c r="AE510" s="392"/>
      <c r="AK510" s="392"/>
      <c r="AL510" s="392"/>
      <c r="AN510" s="392"/>
      <c r="AP510" s="392"/>
      <c r="AQ510" s="392"/>
      <c r="AR510" s="392"/>
      <c r="AS510" s="392"/>
      <c r="AT510" s="392"/>
      <c r="AU510" s="392"/>
      <c r="AV510" s="392"/>
      <c r="AW510" s="392"/>
      <c r="AX510" s="392"/>
      <c r="AY510" s="392"/>
      <c r="AZ510" s="392"/>
      <c r="BA510" s="392"/>
      <c r="BB510" s="392"/>
      <c r="BC510" s="392"/>
    </row>
    <row r="511" spans="2:55">
      <c r="L511" s="392"/>
      <c r="U511" s="392"/>
      <c r="V511" s="392"/>
      <c r="X511" s="392"/>
      <c r="Y511" s="392"/>
      <c r="AH511" s="392"/>
    </row>
    <row r="512" spans="2:55">
      <c r="G512" s="392"/>
      <c r="U512" s="392"/>
      <c r="V512" s="392"/>
      <c r="AA512" s="392"/>
      <c r="AC512" s="392"/>
      <c r="AH512" s="392"/>
      <c r="AL512" s="392"/>
      <c r="AO512" s="392"/>
      <c r="AT512" s="392"/>
    </row>
    <row r="513" spans="4:55">
      <c r="F513" s="392"/>
      <c r="T513" s="392"/>
      <c r="AA513" s="392"/>
      <c r="AC513" s="392"/>
      <c r="AI513" s="392"/>
      <c r="AN513" s="392"/>
      <c r="AP513" s="392"/>
      <c r="AS513" s="392"/>
    </row>
    <row r="514" spans="4:55">
      <c r="D514" s="392"/>
      <c r="F514" s="392"/>
      <c r="G514" s="392"/>
      <c r="O514" s="392"/>
      <c r="Q514" s="392"/>
      <c r="T514" s="392"/>
      <c r="W514" s="392"/>
      <c r="AC514" s="392"/>
      <c r="AM514" s="392"/>
      <c r="AN514" s="392"/>
    </row>
    <row r="515" spans="4:55">
      <c r="G515" s="392"/>
      <c r="O515" s="392"/>
      <c r="Y515" s="392"/>
      <c r="Z515" s="392"/>
      <c r="AR515" s="392"/>
      <c r="AS515" s="392"/>
      <c r="AT515" s="392"/>
      <c r="AU515" s="392"/>
      <c r="AV515" s="392"/>
      <c r="AW515" s="392"/>
      <c r="AX515" s="392"/>
      <c r="AY515" s="392"/>
      <c r="AZ515" s="392"/>
      <c r="BA515" s="392"/>
      <c r="BB515" s="392"/>
      <c r="BC515" s="392"/>
    </row>
    <row r="516" spans="4:55">
      <c r="G516" s="392"/>
      <c r="N516" s="392"/>
      <c r="T516" s="392"/>
      <c r="W516" s="392"/>
      <c r="AN516" s="392"/>
      <c r="AO516" s="392"/>
      <c r="AT516" s="392"/>
      <c r="AU516" s="392"/>
      <c r="AV516" s="392"/>
      <c r="AW516" s="392"/>
      <c r="AX516" s="392"/>
      <c r="AY516" s="392"/>
      <c r="AZ516" s="392"/>
      <c r="BA516" s="392"/>
      <c r="BB516" s="392"/>
      <c r="BC516" s="392"/>
    </row>
    <row r="517" spans="4:55">
      <c r="P517" s="392"/>
      <c r="T517" s="392"/>
      <c r="U517" s="392"/>
      <c r="V517" s="392"/>
      <c r="W517" s="392"/>
      <c r="Z517" s="392"/>
      <c r="AA517" s="392"/>
      <c r="AC517" s="392"/>
      <c r="AE517" s="392"/>
      <c r="AH517" s="392"/>
      <c r="AS517" s="392"/>
      <c r="AT517" s="392"/>
      <c r="AU517" s="392"/>
      <c r="AV517" s="392"/>
      <c r="AW517" s="392"/>
      <c r="AX517" s="392"/>
      <c r="AY517" s="392"/>
      <c r="AZ517" s="392"/>
      <c r="BA517" s="392"/>
      <c r="BB517" s="392"/>
      <c r="BC517" s="392"/>
    </row>
    <row r="518" spans="4:55">
      <c r="F518" s="392"/>
      <c r="J518" s="392"/>
      <c r="N518" s="392"/>
      <c r="R518" s="392"/>
      <c r="X518" s="392"/>
      <c r="AA518" s="392"/>
      <c r="AN518" s="392"/>
      <c r="AT518" s="392"/>
      <c r="AU518" s="392"/>
      <c r="AV518" s="392"/>
      <c r="AW518" s="392"/>
      <c r="AX518" s="392"/>
      <c r="AY518" s="392"/>
      <c r="AZ518" s="392"/>
      <c r="BA518" s="392"/>
      <c r="BB518" s="392"/>
      <c r="BC518" s="392"/>
    </row>
    <row r="519" spans="4:55">
      <c r="G519" s="392"/>
      <c r="O519" s="392"/>
      <c r="P519" s="392"/>
      <c r="U519" s="392"/>
      <c r="V519" s="392"/>
      <c r="AC519" s="392"/>
      <c r="AE519" s="392"/>
      <c r="AH519" s="392"/>
      <c r="AI519" s="392"/>
      <c r="AL519" s="392"/>
      <c r="AR519" s="392"/>
      <c r="AS519" s="392"/>
    </row>
    <row r="520" spans="4:55">
      <c r="P520" s="392"/>
      <c r="R520" s="393"/>
      <c r="Z520" s="392"/>
      <c r="AA520" s="392"/>
      <c r="AC520" s="392"/>
      <c r="AE520" s="392"/>
      <c r="AH520" s="392"/>
      <c r="AL520" s="392"/>
      <c r="AN520" s="393"/>
      <c r="AR520" s="392"/>
      <c r="AS520" s="392"/>
      <c r="AT520" s="392"/>
      <c r="AU520" s="392"/>
      <c r="AV520" s="392"/>
      <c r="AW520" s="392"/>
      <c r="AX520" s="392"/>
      <c r="AY520" s="392"/>
      <c r="AZ520" s="392"/>
      <c r="BA520" s="392"/>
      <c r="BB520" s="392"/>
      <c r="BC520" s="392"/>
    </row>
    <row r="521" spans="4:55">
      <c r="D521" s="392"/>
      <c r="M521" s="392"/>
      <c r="N521" s="393"/>
      <c r="V521" s="392"/>
      <c r="AI521" s="392"/>
      <c r="AP521" s="392"/>
      <c r="AR521" s="392"/>
      <c r="AS521" s="392"/>
    </row>
    <row r="522" spans="4:55">
      <c r="K522" s="392"/>
      <c r="T522" s="392"/>
      <c r="Z522" s="392"/>
      <c r="AA522" s="392"/>
      <c r="AB522" s="392"/>
      <c r="AC522" s="392"/>
      <c r="AE522" s="392"/>
      <c r="AH522" s="392"/>
      <c r="AI522" s="392"/>
      <c r="AJ522" s="392"/>
      <c r="AK522" s="392"/>
      <c r="AN522" s="392"/>
      <c r="AR522" s="392"/>
      <c r="AS522" s="392"/>
    </row>
    <row r="523" spans="4:55">
      <c r="O523" s="392"/>
      <c r="T523" s="392"/>
      <c r="X523" s="392"/>
      <c r="Y523" s="392"/>
      <c r="Z523" s="392"/>
      <c r="AA523" s="392"/>
      <c r="AC523" s="392"/>
      <c r="AJ523" s="392"/>
      <c r="AN523" s="392"/>
      <c r="AO523" s="392"/>
    </row>
    <row r="524" spans="4:55">
      <c r="G524" s="392"/>
      <c r="M524" s="392"/>
      <c r="V524" s="392"/>
      <c r="Y524" s="392"/>
      <c r="AE524" s="392"/>
      <c r="AN524" s="392"/>
      <c r="AT524" s="392"/>
    </row>
    <row r="525" spans="4:55">
      <c r="G525" s="392"/>
      <c r="J525" s="392"/>
      <c r="Q525" s="393"/>
      <c r="R525" s="392"/>
      <c r="AA525" s="392"/>
      <c r="AC525" s="392"/>
      <c r="AG525" s="392"/>
      <c r="AN525" s="392"/>
      <c r="AT525" s="392"/>
    </row>
    <row r="526" spans="4:55">
      <c r="F526" s="392"/>
      <c r="P526" s="392"/>
      <c r="T526" s="392"/>
      <c r="X526" s="392"/>
      <c r="AC526" s="392"/>
      <c r="AE526" s="392"/>
      <c r="AF526" s="392"/>
      <c r="AN526" s="392"/>
    </row>
    <row r="527" spans="4:55">
      <c r="J527" s="392"/>
      <c r="K527" s="392"/>
      <c r="AB527" s="392"/>
      <c r="AC527" s="392"/>
      <c r="AH527" s="392"/>
      <c r="AK527" s="393"/>
      <c r="AL527" s="392"/>
      <c r="AR527" s="392"/>
      <c r="AS527" s="392"/>
    </row>
    <row r="528" spans="4:55">
      <c r="M528" s="392"/>
      <c r="Y528" s="392"/>
      <c r="AH528" s="392"/>
      <c r="AK528" s="392"/>
      <c r="AN528" s="392"/>
    </row>
    <row r="529" spans="3:55">
      <c r="J529" s="392"/>
      <c r="M529" s="392"/>
      <c r="U529" s="392"/>
      <c r="W529" s="392"/>
      <c r="Z529" s="392"/>
      <c r="AH529" s="392"/>
      <c r="AR529" s="392"/>
      <c r="AS529" s="392"/>
    </row>
    <row r="530" spans="3:55">
      <c r="C530" s="392"/>
      <c r="J530" s="392"/>
      <c r="K530" s="392"/>
      <c r="U530" s="392"/>
      <c r="V530" s="392"/>
      <c r="AK530" s="392"/>
      <c r="AN530" s="392"/>
      <c r="AR530" s="392"/>
      <c r="AT530" s="392"/>
      <c r="AU530" s="392"/>
      <c r="AV530" s="392"/>
      <c r="AW530" s="392"/>
      <c r="AX530" s="392"/>
      <c r="AY530" s="392"/>
      <c r="AZ530" s="392"/>
      <c r="BA530" s="392"/>
      <c r="BB530" s="392"/>
      <c r="BC530" s="392"/>
    </row>
    <row r="531" spans="3:55">
      <c r="H531" s="392"/>
      <c r="M531" s="392"/>
      <c r="W531" s="392"/>
      <c r="Z531" s="392"/>
      <c r="AA531" s="392"/>
      <c r="AI531" s="392"/>
      <c r="AN531" s="392"/>
    </row>
    <row r="532" spans="3:55">
      <c r="U532" s="392"/>
      <c r="V532" s="392"/>
      <c r="W532" s="392"/>
      <c r="AA532" s="392"/>
      <c r="AE532" s="392"/>
      <c r="AH532" s="392"/>
      <c r="AM532" s="392"/>
      <c r="AT532" s="392"/>
    </row>
    <row r="533" spans="3:55">
      <c r="Q533" s="392"/>
      <c r="X533" s="392"/>
      <c r="AE533" s="392"/>
      <c r="AF533" s="392"/>
      <c r="AH533" s="392"/>
    </row>
    <row r="534" spans="3:55">
      <c r="K534" s="392"/>
      <c r="R534" s="392"/>
      <c r="Y534" s="392"/>
      <c r="AC534" s="392"/>
      <c r="AH534" s="392"/>
      <c r="AK534" s="392"/>
      <c r="AN534" s="392"/>
    </row>
    <row r="535" spans="3:55">
      <c r="M535" s="392"/>
      <c r="AE535" s="392"/>
      <c r="AK535" s="392"/>
      <c r="AM535" s="392"/>
      <c r="AS535" s="392"/>
      <c r="AT535" s="392"/>
    </row>
    <row r="536" spans="3:55">
      <c r="J536" s="392"/>
      <c r="L536" s="392"/>
      <c r="T536" s="392"/>
      <c r="V536" s="392"/>
      <c r="Z536" s="392"/>
      <c r="AI536" s="392"/>
      <c r="AN536" s="392"/>
      <c r="AP536" s="392"/>
      <c r="AS536" s="392"/>
      <c r="AT536" s="392"/>
      <c r="AU536" s="392"/>
      <c r="AV536" s="392"/>
      <c r="AW536" s="392"/>
      <c r="AX536" s="392"/>
      <c r="AY536" s="392"/>
      <c r="AZ536" s="392"/>
      <c r="BA536" s="392"/>
      <c r="BB536" s="392"/>
      <c r="BC536" s="392"/>
    </row>
    <row r="537" spans="3:55">
      <c r="D537" s="392"/>
      <c r="J537" s="392"/>
      <c r="P537" s="392"/>
      <c r="Z537" s="392"/>
      <c r="AB537" s="392"/>
      <c r="AH537" s="392"/>
      <c r="AL537" s="392"/>
      <c r="AN537" s="392"/>
    </row>
    <row r="538" spans="3:55">
      <c r="M538" s="392"/>
      <c r="Q538" s="392"/>
      <c r="T538" s="392"/>
      <c r="AA538" s="392"/>
      <c r="AC538" s="392"/>
      <c r="AE538" s="392"/>
    </row>
    <row r="539" spans="3:55">
      <c r="D539" s="392"/>
      <c r="M539" s="392"/>
      <c r="V539" s="392"/>
      <c r="Y539" s="392"/>
      <c r="Z539" s="392"/>
      <c r="AA539" s="392"/>
      <c r="AC539" s="392"/>
      <c r="AE539" s="392"/>
      <c r="AF539" s="392"/>
      <c r="AH539" s="392"/>
      <c r="AM539" s="392"/>
      <c r="AO539" s="392"/>
      <c r="AS539" s="392"/>
    </row>
    <row r="540" spans="3:55">
      <c r="C540" s="393"/>
      <c r="F540" s="392"/>
      <c r="J540" s="392"/>
      <c r="R540" s="392"/>
      <c r="Z540" s="392"/>
      <c r="AA540" s="392"/>
      <c r="AC540" s="392"/>
      <c r="AE540" s="392"/>
      <c r="AF540" s="392"/>
      <c r="AI540" s="392"/>
    </row>
    <row r="541" spans="3:55">
      <c r="R541" s="392"/>
      <c r="V541" s="392"/>
      <c r="W541" s="392"/>
      <c r="AK541" s="392"/>
      <c r="AM541" s="392"/>
      <c r="AS541" s="392"/>
    </row>
    <row r="542" spans="3:55">
      <c r="J542" s="392"/>
      <c r="K542" s="392"/>
      <c r="U542" s="392"/>
      <c r="X542" s="392"/>
      <c r="AB542" s="392"/>
      <c r="AH542" s="392"/>
      <c r="AJ542" s="392"/>
      <c r="AK542" s="392"/>
      <c r="AL542" s="392"/>
      <c r="AN542" s="392"/>
    </row>
    <row r="543" spans="3:55">
      <c r="K543" s="392"/>
      <c r="M543" s="392"/>
      <c r="X543" s="392"/>
      <c r="AH543" s="392"/>
      <c r="AI543" s="392"/>
      <c r="AJ543" s="392"/>
      <c r="AN543" s="392"/>
    </row>
    <row r="544" spans="3:55">
      <c r="O544" s="393"/>
      <c r="U544" s="392"/>
      <c r="W544" s="392"/>
      <c r="Y544" s="392"/>
      <c r="Z544" s="392"/>
      <c r="AA544" s="393"/>
      <c r="AE544" s="392"/>
      <c r="AF544" s="392"/>
      <c r="AN544" s="392"/>
      <c r="AT544" s="392"/>
    </row>
    <row r="545" spans="6:55">
      <c r="M545" s="392"/>
      <c r="T545" s="392"/>
      <c r="W545" s="392"/>
      <c r="AE545" s="392"/>
      <c r="AF545" s="392"/>
      <c r="AM545" s="392"/>
      <c r="AR545" s="392"/>
      <c r="AS545" s="392"/>
    </row>
    <row r="546" spans="6:55">
      <c r="H546" s="392"/>
      <c r="M546" s="392"/>
      <c r="AA546" s="392"/>
      <c r="AC546" s="392"/>
      <c r="AH546" s="392"/>
    </row>
    <row r="547" spans="6:55">
      <c r="M547" s="392"/>
      <c r="R547" s="392"/>
      <c r="W547" s="392"/>
      <c r="Z547" s="392"/>
      <c r="AM547" s="392"/>
      <c r="AP547" s="392"/>
      <c r="AQ547" s="392"/>
      <c r="AR547" s="392"/>
      <c r="AS547" s="392"/>
      <c r="AT547" s="392"/>
      <c r="AU547" s="392"/>
      <c r="AV547" s="392"/>
      <c r="AW547" s="392"/>
      <c r="AX547" s="392"/>
      <c r="AY547" s="392"/>
      <c r="AZ547" s="392"/>
      <c r="BA547" s="392"/>
      <c r="BB547" s="392"/>
      <c r="BC547" s="392"/>
    </row>
    <row r="548" spans="6:55">
      <c r="L548" s="392"/>
      <c r="M548" s="392"/>
      <c r="O548" s="392"/>
      <c r="X548" s="392"/>
      <c r="AA548" s="392"/>
      <c r="AH548" s="392"/>
      <c r="AP548" s="392"/>
    </row>
    <row r="549" spans="6:55">
      <c r="F549" s="392"/>
      <c r="I549" s="392"/>
      <c r="J549" s="392"/>
      <c r="Q549" s="392"/>
      <c r="Y549" s="392"/>
      <c r="Z549" s="392"/>
      <c r="AC549" s="392"/>
      <c r="AL549" s="392"/>
      <c r="AS549" s="392"/>
      <c r="AT549" s="392"/>
      <c r="AU549" s="392"/>
      <c r="AV549" s="392"/>
      <c r="AW549" s="392"/>
      <c r="AX549" s="392"/>
      <c r="AY549" s="392"/>
      <c r="AZ549" s="392"/>
      <c r="BA549" s="392"/>
      <c r="BB549" s="392"/>
      <c r="BC549" s="392"/>
    </row>
    <row r="550" spans="6:55">
      <c r="I550" s="392"/>
      <c r="M550" s="392"/>
      <c r="X550" s="392"/>
      <c r="AE550" s="392"/>
      <c r="AK550" s="392"/>
      <c r="AT550" s="392"/>
    </row>
    <row r="551" spans="6:55">
      <c r="I551" s="392"/>
      <c r="O551" s="392"/>
      <c r="Z551" s="392"/>
      <c r="AA551" s="392"/>
      <c r="AC551" s="392"/>
      <c r="AE551" s="392"/>
      <c r="AF551" s="392"/>
      <c r="AH551" s="393"/>
      <c r="AM551" s="392"/>
      <c r="AN551" s="392"/>
      <c r="AR551" s="392"/>
    </row>
    <row r="552" spans="6:55">
      <c r="F552" s="392"/>
      <c r="K552" s="392"/>
      <c r="V552" s="392"/>
      <c r="AA552" s="392"/>
      <c r="AC552" s="392"/>
      <c r="AG552" s="392"/>
      <c r="AH552" s="392"/>
    </row>
    <row r="553" spans="6:55">
      <c r="I553" s="392"/>
      <c r="R553" s="392"/>
      <c r="Z553" s="392"/>
      <c r="AH553" s="392"/>
      <c r="AN553" s="392"/>
      <c r="AO553" s="392"/>
      <c r="AS553" s="392"/>
    </row>
    <row r="554" spans="6:55">
      <c r="H554" s="392"/>
      <c r="M554" s="392"/>
      <c r="R554" s="392"/>
      <c r="V554" s="392"/>
      <c r="W554" s="392"/>
      <c r="AB554" s="392"/>
      <c r="AC554" s="392"/>
      <c r="AE554" s="392"/>
      <c r="AF554" s="392"/>
      <c r="AH554" s="392"/>
      <c r="AK554" s="392"/>
      <c r="AL554" s="392"/>
      <c r="AN554" s="392"/>
      <c r="AS554" s="392"/>
    </row>
    <row r="555" spans="6:55">
      <c r="H555" s="392"/>
      <c r="M555" s="392"/>
      <c r="U555" s="392"/>
      <c r="X555" s="392"/>
      <c r="Z555" s="392"/>
      <c r="AE555" s="392"/>
      <c r="AH555" s="392"/>
      <c r="AL555" s="392"/>
      <c r="AO555" s="392"/>
      <c r="AS555" s="392"/>
    </row>
    <row r="556" spans="6:55">
      <c r="J556" s="392"/>
      <c r="M556" s="392"/>
      <c r="T556" s="392"/>
      <c r="V556" s="392"/>
      <c r="Z556" s="392"/>
      <c r="AA556" s="392"/>
      <c r="AC556" s="392"/>
      <c r="AL556" s="392"/>
      <c r="AS556" s="392"/>
    </row>
    <row r="557" spans="6:55">
      <c r="L557" s="392"/>
      <c r="Q557" s="392"/>
      <c r="V557" s="392"/>
      <c r="AA557" s="392"/>
      <c r="AC557" s="392"/>
      <c r="AH557" s="392"/>
    </row>
    <row r="558" spans="6:55">
      <c r="K558" s="392"/>
      <c r="L558" s="392"/>
      <c r="R558" s="392"/>
      <c r="W558" s="392"/>
      <c r="Z558" s="392"/>
      <c r="AE558" s="392"/>
      <c r="AF558" s="392"/>
      <c r="AK558" s="392"/>
      <c r="AM558" s="392"/>
    </row>
    <row r="559" spans="6:55">
      <c r="M559" s="392"/>
      <c r="Z559" s="392"/>
      <c r="AK559" s="392"/>
      <c r="AR559" s="392"/>
      <c r="AS559" s="392"/>
    </row>
    <row r="560" spans="6:55">
      <c r="I560" s="392"/>
      <c r="O560" s="392"/>
      <c r="Z560" s="392"/>
      <c r="AC560" s="392"/>
      <c r="AH560" s="392"/>
      <c r="AK560" s="392"/>
      <c r="AN560" s="392"/>
    </row>
    <row r="561" spans="3:55">
      <c r="I561" s="392"/>
      <c r="Z561" s="392"/>
      <c r="AC561" s="392"/>
      <c r="AE561" s="392"/>
      <c r="AL561" s="392"/>
      <c r="AN561" s="392"/>
      <c r="AT561" s="392"/>
      <c r="AU561" s="392"/>
      <c r="AV561" s="392"/>
      <c r="AW561" s="392"/>
      <c r="AX561" s="392"/>
      <c r="AY561" s="392"/>
      <c r="AZ561" s="392"/>
      <c r="BA561" s="392"/>
      <c r="BB561" s="392"/>
      <c r="BC561" s="392"/>
    </row>
    <row r="562" spans="3:55">
      <c r="I562" s="392"/>
      <c r="L562" s="392"/>
      <c r="U562" s="392"/>
      <c r="W562" s="392"/>
      <c r="Z562" s="392"/>
      <c r="AC562" s="392"/>
      <c r="AE562" s="392"/>
      <c r="AF562" s="392"/>
      <c r="AK562" s="392"/>
      <c r="AL562" s="392"/>
      <c r="AM562" s="392"/>
      <c r="AS562" s="392"/>
    </row>
    <row r="563" spans="3:55">
      <c r="C563" s="393"/>
      <c r="J563" s="392"/>
      <c r="M563" s="392"/>
      <c r="R563" s="392"/>
      <c r="W563" s="392"/>
      <c r="X563" s="392"/>
      <c r="Z563" s="392"/>
      <c r="AB563" s="392"/>
      <c r="AE563" s="392"/>
      <c r="AF563" s="392"/>
      <c r="AN563" s="392"/>
      <c r="AS563" s="392"/>
    </row>
    <row r="564" spans="3:55">
      <c r="M564" s="392"/>
      <c r="R564" s="392"/>
      <c r="AE564" s="392"/>
      <c r="AF564" s="392"/>
      <c r="AH564" s="392"/>
      <c r="AK564" s="393"/>
    </row>
    <row r="565" spans="3:55">
      <c r="M565" s="392"/>
      <c r="V565" s="392"/>
      <c r="Z565" s="392"/>
      <c r="AB565" s="392"/>
      <c r="AK565" s="392"/>
      <c r="AP565" s="392"/>
    </row>
    <row r="566" spans="3:55">
      <c r="J566" s="392"/>
      <c r="O566" s="392"/>
      <c r="R566" s="392"/>
      <c r="V566" s="392"/>
      <c r="AM566" s="392"/>
      <c r="AR566" s="392"/>
      <c r="AS566" s="392"/>
    </row>
    <row r="567" spans="3:55">
      <c r="F567" s="392"/>
      <c r="J567" s="392"/>
      <c r="O567" s="392"/>
      <c r="R567" s="392"/>
      <c r="U567" s="392"/>
      <c r="Y567" s="392"/>
      <c r="Z567" s="392"/>
      <c r="AA567" s="392"/>
      <c r="AC567" s="392"/>
      <c r="AL567" s="392"/>
      <c r="AR567" s="392"/>
      <c r="AS567" s="392"/>
    </row>
    <row r="568" spans="3:55">
      <c r="L568" s="392"/>
      <c r="P568" s="392"/>
      <c r="Q568" s="392"/>
      <c r="U568" s="392"/>
      <c r="V568" s="392"/>
      <c r="AH568" s="392"/>
      <c r="AL568" s="392"/>
      <c r="AN568" s="392"/>
      <c r="AP568" s="392"/>
      <c r="AS568" s="392"/>
    </row>
    <row r="569" spans="3:55">
      <c r="G569" s="392"/>
      <c r="J569" s="392"/>
      <c r="M569" s="392"/>
      <c r="R569" s="392"/>
      <c r="U569" s="392"/>
      <c r="Z569" s="392"/>
      <c r="AC569" s="392"/>
      <c r="AH569" s="392"/>
      <c r="AL569" s="392"/>
    </row>
    <row r="570" spans="3:55">
      <c r="J570" s="392"/>
      <c r="K570" s="392"/>
      <c r="L570" s="392"/>
      <c r="M570" s="392"/>
      <c r="R570" s="392"/>
      <c r="Y570" s="392"/>
      <c r="AA570" s="392"/>
      <c r="AE570" s="392"/>
      <c r="AJ570" s="392"/>
      <c r="AS570" s="392"/>
    </row>
    <row r="571" spans="3:55">
      <c r="F571" s="392"/>
      <c r="M571" s="392"/>
      <c r="R571" s="392"/>
      <c r="Y571" s="392"/>
      <c r="AC571" s="392"/>
      <c r="AH571" s="392"/>
      <c r="AL571" s="392"/>
    </row>
    <row r="572" spans="3:55">
      <c r="J572" s="392"/>
      <c r="O572" s="392"/>
      <c r="U572" s="392"/>
      <c r="V572" s="392"/>
      <c r="W572" s="392"/>
      <c r="X572" s="392"/>
      <c r="Z572" s="392"/>
      <c r="AL572" s="392"/>
      <c r="AP572" s="392"/>
      <c r="AS572" s="392"/>
    </row>
    <row r="573" spans="3:55">
      <c r="F573" s="392"/>
      <c r="R573" s="392"/>
      <c r="U573" s="392"/>
      <c r="W573" s="392"/>
      <c r="Y573" s="392"/>
      <c r="AH573" s="392"/>
      <c r="AL573" s="392"/>
      <c r="AS573" s="392"/>
    </row>
    <row r="574" spans="3:55">
      <c r="L574" s="392"/>
      <c r="V574" s="393"/>
      <c r="Y574" s="392"/>
      <c r="AS574" s="392"/>
    </row>
    <row r="575" spans="3:55">
      <c r="R575" s="392"/>
      <c r="Z575" s="392"/>
      <c r="AA575" s="392"/>
      <c r="AC575" s="392"/>
      <c r="AM575" s="392"/>
      <c r="AN575" s="392"/>
      <c r="AS575" s="392"/>
      <c r="AT575" s="392"/>
      <c r="AU575" s="392"/>
      <c r="AV575" s="392"/>
      <c r="AW575" s="392"/>
      <c r="AX575" s="392"/>
      <c r="AY575" s="392"/>
      <c r="AZ575" s="392"/>
      <c r="BA575" s="392"/>
      <c r="BB575" s="392"/>
      <c r="BC575" s="392"/>
    </row>
    <row r="576" spans="3:55">
      <c r="C576" s="392"/>
      <c r="J576" s="393"/>
      <c r="M576" s="392"/>
      <c r="R576" s="392"/>
      <c r="X576" s="392"/>
      <c r="AC576" s="392"/>
      <c r="AE576" s="392"/>
      <c r="AF576" s="392"/>
      <c r="AR576" s="392"/>
    </row>
    <row r="577" spans="3:55">
      <c r="U577" s="392"/>
      <c r="AL577" s="392"/>
    </row>
    <row r="578" spans="3:55">
      <c r="V578" s="392"/>
      <c r="W578" s="392"/>
      <c r="Z578" s="392"/>
      <c r="AE578" s="392"/>
      <c r="AH578" s="392"/>
      <c r="AS578" s="392"/>
    </row>
    <row r="579" spans="3:55">
      <c r="K579" s="392"/>
      <c r="L579" s="392"/>
      <c r="Q579" s="392"/>
      <c r="X579" s="392"/>
      <c r="AB579" s="392"/>
      <c r="AE579" s="392"/>
      <c r="AP579" s="392"/>
      <c r="AS579" s="392"/>
    </row>
    <row r="580" spans="3:55">
      <c r="L580" s="392"/>
      <c r="Q580" s="392"/>
      <c r="V580" s="392"/>
      <c r="X580" s="392"/>
      <c r="Z580" s="392"/>
      <c r="AC580" s="392"/>
      <c r="AI580" s="392"/>
      <c r="AR580" s="392"/>
    </row>
    <row r="581" spans="3:55">
      <c r="M581" s="392"/>
      <c r="P581" s="392"/>
      <c r="X581" s="392"/>
      <c r="Z581" s="392"/>
      <c r="AC581" s="392"/>
      <c r="AH581" s="393"/>
      <c r="AS581" s="392"/>
    </row>
    <row r="582" spans="3:55">
      <c r="I582" s="392"/>
      <c r="M582" s="392"/>
      <c r="V582" s="392"/>
      <c r="Z582" s="392"/>
      <c r="AH582" s="392"/>
      <c r="AK582" s="392"/>
      <c r="AS582" s="392"/>
    </row>
    <row r="583" spans="3:55">
      <c r="J583" s="392"/>
      <c r="M583" s="392"/>
      <c r="AE583" s="392"/>
      <c r="AS583" s="392"/>
    </row>
    <row r="584" spans="3:55">
      <c r="M584" s="392"/>
      <c r="V584" s="392"/>
      <c r="Z584" s="392"/>
      <c r="AE584" s="392"/>
      <c r="AN584" s="392"/>
      <c r="AS584" s="392"/>
    </row>
    <row r="585" spans="3:55">
      <c r="M585" s="392"/>
      <c r="R585" s="392"/>
      <c r="U585" s="392"/>
      <c r="V585" s="392"/>
      <c r="X585" s="392"/>
      <c r="Y585" s="392"/>
      <c r="AL585" s="392"/>
      <c r="AS585" s="392"/>
    </row>
    <row r="586" spans="3:55">
      <c r="C586" s="392"/>
      <c r="K586" s="392"/>
      <c r="U586" s="392"/>
      <c r="V586" s="392"/>
      <c r="AB586" s="392"/>
      <c r="AG586" s="392"/>
      <c r="AJ586" s="392"/>
      <c r="AL586" s="392"/>
      <c r="AM586" s="392"/>
      <c r="AS586" s="392"/>
    </row>
    <row r="587" spans="3:55">
      <c r="U587" s="392"/>
      <c r="Z587" s="392"/>
      <c r="AC587" s="392"/>
      <c r="AE587" s="392"/>
      <c r="AL587" s="392"/>
      <c r="AS587" s="392"/>
    </row>
    <row r="588" spans="3:55">
      <c r="C588" s="393"/>
      <c r="J588" s="392"/>
      <c r="M588" s="392"/>
      <c r="W588" s="392"/>
      <c r="Z588" s="392"/>
      <c r="AE588" s="393"/>
      <c r="AF588" s="392"/>
    </row>
    <row r="589" spans="3:55">
      <c r="K589" s="392"/>
      <c r="V589" s="392"/>
      <c r="Z589" s="392"/>
      <c r="AB589" s="392"/>
      <c r="AS589" s="392"/>
    </row>
    <row r="590" spans="3:55">
      <c r="K590" s="392"/>
      <c r="V590" s="392"/>
      <c r="Z590" s="392"/>
      <c r="AB590" s="392"/>
      <c r="AH590" s="392"/>
      <c r="AL590" s="390"/>
      <c r="AN590" s="392"/>
      <c r="AS590" s="392"/>
    </row>
    <row r="591" spans="3:55">
      <c r="F591" s="392"/>
      <c r="L591" s="392"/>
      <c r="M591" s="392"/>
      <c r="AA591" s="392"/>
      <c r="AB591" s="392"/>
      <c r="AS591" s="392"/>
      <c r="AT591" s="392"/>
      <c r="AU591" s="392"/>
      <c r="AV591" s="392"/>
      <c r="AW591" s="392"/>
      <c r="AX591" s="392"/>
      <c r="AY591" s="392"/>
      <c r="AZ591" s="392"/>
      <c r="BA591" s="392"/>
      <c r="BB591" s="392"/>
      <c r="BC591" s="392"/>
    </row>
    <row r="592" spans="3:55">
      <c r="O592" s="392"/>
      <c r="R592" s="392"/>
      <c r="Y592" s="392"/>
      <c r="Z592" s="392"/>
      <c r="AO592" s="392"/>
      <c r="AS592" s="392"/>
    </row>
    <row r="593" spans="3:55">
      <c r="L593" s="392"/>
      <c r="R593" s="392"/>
      <c r="Z593" s="392"/>
      <c r="AC593" s="392"/>
      <c r="AE593" s="392"/>
      <c r="AK593" s="392"/>
      <c r="AN593" s="392"/>
      <c r="AP593" s="392"/>
      <c r="AQ593" s="392"/>
      <c r="AR593" s="392"/>
      <c r="AS593" s="392"/>
      <c r="AT593" s="392"/>
      <c r="AU593" s="392"/>
      <c r="AV593" s="392"/>
      <c r="AW593" s="392"/>
      <c r="AX593" s="392"/>
      <c r="AY593" s="392"/>
      <c r="AZ593" s="392"/>
      <c r="BA593" s="392"/>
      <c r="BB593" s="392"/>
      <c r="BC593" s="392"/>
    </row>
    <row r="594" spans="3:55">
      <c r="I594" s="392"/>
      <c r="L594" s="392"/>
      <c r="M594" s="392"/>
      <c r="O594" s="392"/>
      <c r="Z594" s="392"/>
      <c r="AH594" s="392"/>
      <c r="AR594" s="392"/>
      <c r="AS594" s="392"/>
    </row>
    <row r="595" spans="3:55">
      <c r="I595" s="393"/>
      <c r="K595" s="392"/>
      <c r="M595" s="392"/>
      <c r="O595" s="392"/>
      <c r="Z595" s="392"/>
    </row>
    <row r="596" spans="3:55">
      <c r="L596" s="392"/>
      <c r="M596" s="392"/>
      <c r="O596" s="392"/>
      <c r="T596" s="392"/>
      <c r="W596" s="392"/>
      <c r="Z596" s="392"/>
      <c r="AE596" s="392"/>
      <c r="AH596" s="392"/>
      <c r="AS596" s="392"/>
    </row>
    <row r="597" spans="3:55">
      <c r="G597" s="392"/>
      <c r="AA597" s="392"/>
      <c r="AC597" s="392"/>
      <c r="AP597" s="392"/>
      <c r="AQ597" s="392"/>
      <c r="AR597" s="392"/>
      <c r="AS597" s="392"/>
      <c r="AT597" s="392"/>
      <c r="AU597" s="392"/>
      <c r="AV597" s="392"/>
      <c r="AW597" s="392"/>
      <c r="AX597" s="392"/>
      <c r="AY597" s="392"/>
      <c r="AZ597" s="392"/>
      <c r="BA597" s="392"/>
      <c r="BB597" s="392"/>
      <c r="BC597" s="392"/>
    </row>
    <row r="598" spans="3:55">
      <c r="J598" s="392"/>
      <c r="O598" s="392"/>
      <c r="T598" s="392"/>
      <c r="V598" s="392"/>
      <c r="W598" s="392"/>
      <c r="Z598" s="392"/>
      <c r="AE598" s="392"/>
    </row>
    <row r="599" spans="3:55">
      <c r="D599" s="392"/>
      <c r="J599" s="392"/>
      <c r="O599" s="392"/>
      <c r="V599" s="392"/>
      <c r="Z599" s="392"/>
      <c r="AE599" s="392"/>
      <c r="AN599" s="392"/>
      <c r="AS599" s="392"/>
    </row>
    <row r="600" spans="3:55">
      <c r="C600" s="392"/>
      <c r="I600" s="392"/>
      <c r="O600" s="392"/>
      <c r="Z600" s="392"/>
      <c r="AE600" s="392"/>
      <c r="AF600" s="392"/>
    </row>
    <row r="601" spans="3:55">
      <c r="I601" s="392"/>
      <c r="J601" s="392"/>
      <c r="L601" s="392"/>
      <c r="O601" s="392"/>
      <c r="V601" s="392"/>
      <c r="W601" s="392"/>
      <c r="Z601" s="392"/>
      <c r="AE601" s="392"/>
      <c r="AN601" s="392"/>
      <c r="AR601" s="392"/>
    </row>
    <row r="602" spans="3:55">
      <c r="J602" s="392"/>
      <c r="V602" s="392"/>
      <c r="Y602" s="392"/>
      <c r="Z602" s="392"/>
    </row>
    <row r="603" spans="3:55">
      <c r="W603" s="392"/>
      <c r="AE603" s="392"/>
      <c r="AN603" s="392"/>
    </row>
    <row r="604" spans="3:55">
      <c r="G604" s="392"/>
      <c r="Y604" s="392"/>
      <c r="AN604" s="392"/>
    </row>
    <row r="605" spans="3:55">
      <c r="W605" s="392"/>
      <c r="AG605" s="390"/>
    </row>
    <row r="606" spans="3:55">
      <c r="L606" s="392"/>
      <c r="Y606" s="392"/>
    </row>
    <row r="607" spans="3:55">
      <c r="D607" s="390"/>
    </row>
    <row r="609" spans="6:33">
      <c r="F609" s="212"/>
    </row>
    <row r="624" spans="6:33">
      <c r="H624" s="282"/>
      <c r="AG624" s="212"/>
    </row>
    <row r="628" spans="13:32">
      <c r="M628" s="282"/>
    </row>
    <row r="632" spans="13:32">
      <c r="AF632" s="212"/>
    </row>
    <row r="634" spans="13:32">
      <c r="U634" s="212"/>
    </row>
    <row r="648" spans="8:8">
      <c r="H648" s="212"/>
    </row>
    <row r="677" spans="7:39">
      <c r="AD677" s="212"/>
    </row>
    <row r="678" spans="7:39">
      <c r="AM678" s="213"/>
    </row>
    <row r="682" spans="7:39">
      <c r="G682" s="282"/>
    </row>
    <row r="685" spans="7:39">
      <c r="R685" s="282"/>
    </row>
    <row r="687" spans="7:39">
      <c r="T687" s="212"/>
    </row>
    <row r="696" spans="3:14">
      <c r="L696" s="212"/>
    </row>
    <row r="698" spans="3:14">
      <c r="N698" s="212"/>
    </row>
    <row r="703" spans="3:14">
      <c r="C703" s="212"/>
      <c r="M703" s="212"/>
    </row>
    <row r="709" spans="5:28">
      <c r="AA709" s="212"/>
    </row>
    <row r="712" spans="5:28">
      <c r="K712" s="212"/>
    </row>
    <row r="713" spans="5:28">
      <c r="E713" s="212"/>
    </row>
    <row r="719" spans="5:28">
      <c r="AB719" s="212"/>
    </row>
    <row r="728" spans="19:35">
      <c r="AI728" s="212"/>
    </row>
    <row r="732" spans="19:35">
      <c r="S732" s="212"/>
    </row>
    <row r="735" spans="19:35">
      <c r="AH735" s="212"/>
    </row>
    <row r="736" spans="19:35">
      <c r="AC736" s="212"/>
    </row>
    <row r="739" spans="26:32">
      <c r="Z739" s="212"/>
    </row>
    <row r="742" spans="26:32">
      <c r="AF742" s="212"/>
    </row>
    <row r="765" spans="20:20">
      <c r="T765" s="212"/>
    </row>
    <row r="781" spans="4:29">
      <c r="D781" s="212"/>
    </row>
    <row r="782" spans="4:29">
      <c r="AC782" s="212"/>
    </row>
    <row r="793" spans="23:38">
      <c r="W793" s="212"/>
    </row>
    <row r="798" spans="23:38">
      <c r="AL798" s="282"/>
    </row>
    <row r="801" spans="6:42">
      <c r="AI801" s="212"/>
    </row>
    <row r="808" spans="6:42">
      <c r="AD808" s="212"/>
    </row>
    <row r="809" spans="6:42">
      <c r="AP809" s="212"/>
    </row>
    <row r="810" spans="6:42">
      <c r="F810" s="212"/>
      <c r="X810" s="212"/>
    </row>
    <row r="812" spans="6:42">
      <c r="AJ812" s="212"/>
    </row>
    <row r="821" spans="16:55">
      <c r="U821" s="212"/>
    </row>
    <row r="824" spans="16:55">
      <c r="P824" s="212"/>
    </row>
    <row r="829" spans="16:55">
      <c r="AQ829" s="212"/>
      <c r="AR829" s="212"/>
      <c r="AS829" s="212"/>
      <c r="AT829" s="212"/>
      <c r="AU829" s="212"/>
      <c r="AV829" s="212"/>
      <c r="AW829" s="212"/>
      <c r="AX829" s="212"/>
      <c r="AY829" s="212"/>
      <c r="AZ829" s="212"/>
      <c r="BA829" s="212"/>
      <c r="BB829" s="212"/>
      <c r="BC829" s="212"/>
    </row>
    <row r="834" spans="12:33">
      <c r="AG834" s="212"/>
    </row>
    <row r="837" spans="12:33">
      <c r="N837" s="282"/>
    </row>
    <row r="840" spans="12:33">
      <c r="N840" s="212"/>
      <c r="Q840" s="282"/>
      <c r="AD840" s="212"/>
    </row>
    <row r="844" spans="12:33">
      <c r="L844" s="212"/>
    </row>
    <row r="856" spans="5:22">
      <c r="E856" s="282"/>
    </row>
    <row r="863" spans="5:22">
      <c r="V863" s="282"/>
    </row>
    <row r="866" spans="2:55">
      <c r="D866" s="212"/>
      <c r="M866" s="212"/>
    </row>
    <row r="868" spans="2:55">
      <c r="T868" s="212"/>
      <c r="AB868" s="212"/>
      <c r="AP868" s="282"/>
      <c r="AQ868" s="282"/>
      <c r="AR868" s="282"/>
      <c r="AS868" s="282"/>
      <c r="AT868" s="282"/>
      <c r="AU868" s="282"/>
      <c r="AV868" s="282"/>
      <c r="AW868" s="282"/>
      <c r="AX868" s="282"/>
      <c r="AY868" s="282"/>
      <c r="AZ868" s="282"/>
      <c r="BA868" s="282"/>
      <c r="BB868" s="282"/>
      <c r="BC868" s="282"/>
    </row>
    <row r="869" spans="2:55">
      <c r="W869" s="282"/>
    </row>
    <row r="878" spans="2:55">
      <c r="B878" s="212"/>
    </row>
    <row r="889" spans="18:39">
      <c r="R889" s="212"/>
    </row>
    <row r="896" spans="18:39">
      <c r="AM896" s="212"/>
    </row>
    <row r="898" spans="1:35">
      <c r="H898" s="212"/>
    </row>
    <row r="900" spans="1:35">
      <c r="A900" s="212"/>
    </row>
    <row r="910" spans="1:35">
      <c r="AI910" s="212"/>
    </row>
    <row r="913" spans="18:28">
      <c r="R913" s="212"/>
    </row>
    <row r="925" spans="18:28">
      <c r="AB925" s="212"/>
    </row>
    <row r="932" spans="2:41">
      <c r="AO932" s="212"/>
    </row>
    <row r="939" spans="2:41">
      <c r="B939" s="282"/>
    </row>
    <row r="940" spans="2:41">
      <c r="V940" s="212"/>
    </row>
    <row r="949" spans="16:38">
      <c r="P949" s="212"/>
    </row>
    <row r="955" spans="16:38">
      <c r="W955" s="282"/>
    </row>
    <row r="957" spans="16:38">
      <c r="AL957" s="212"/>
    </row>
    <row r="962" spans="1:25">
      <c r="P962" s="212"/>
      <c r="Y962" s="212"/>
    </row>
    <row r="963" spans="1:25">
      <c r="A963" s="212"/>
    </row>
    <row r="975" spans="1:25">
      <c r="V975" s="212"/>
    </row>
    <row r="979" spans="1:41">
      <c r="W979" s="212"/>
    </row>
    <row r="980" spans="1:41">
      <c r="A980" s="212"/>
    </row>
    <row r="982" spans="1:41">
      <c r="AL982" s="212"/>
    </row>
    <row r="985" spans="1:41">
      <c r="T985" s="212"/>
    </row>
    <row r="986" spans="1:41">
      <c r="H986" s="212"/>
    </row>
    <row r="987" spans="1:41">
      <c r="AG987" s="282"/>
    </row>
    <row r="989" spans="1:41">
      <c r="AO989" s="212"/>
    </row>
    <row r="1002" spans="11:11">
      <c r="K1002" s="282"/>
    </row>
    <row r="1020" spans="14:14">
      <c r="N1020" s="282"/>
    </row>
    <row r="1027" spans="3:3">
      <c r="C1027" s="282"/>
    </row>
    <row r="1042" spans="2:36">
      <c r="I1042" s="212"/>
    </row>
    <row r="1043" spans="2:36">
      <c r="AJ1043" s="212"/>
    </row>
    <row r="1046" spans="2:36">
      <c r="B1046" s="212"/>
    </row>
    <row r="1050" spans="2:36">
      <c r="P1050" s="212"/>
    </row>
    <row r="1072" spans="3:3">
      <c r="C1072" s="282"/>
    </row>
    <row r="1079" spans="5:29">
      <c r="E1079" s="212"/>
    </row>
    <row r="1087" spans="5:29">
      <c r="AC1087" s="212"/>
    </row>
    <row r="1090" spans="16:30">
      <c r="P1090" s="282"/>
      <c r="AD1090" s="282"/>
    </row>
    <row r="1112" spans="41:41">
      <c r="AO1112" s="212"/>
    </row>
    <row r="1134" spans="35:35">
      <c r="AI1134" s="212"/>
    </row>
    <row r="1138" spans="19:32">
      <c r="S1138" s="212"/>
    </row>
    <row r="1142" spans="19:32">
      <c r="W1142" s="212"/>
    </row>
    <row r="1149" spans="19:32">
      <c r="AF1149" s="282"/>
    </row>
    <row r="1153" spans="21:36">
      <c r="U1153" s="212"/>
    </row>
    <row r="1158" spans="21:36">
      <c r="AJ1158" s="212"/>
    </row>
    <row r="1160" spans="21:36">
      <c r="AB1160" s="212"/>
    </row>
    <row r="1162" spans="21:36">
      <c r="AA1162" s="212"/>
    </row>
    <row r="1166" spans="21:36">
      <c r="W1166" s="212"/>
    </row>
    <row r="1175" spans="5:30">
      <c r="E1175" s="212"/>
      <c r="AD1175" s="212"/>
    </row>
    <row r="1187" spans="30:36">
      <c r="AD1187" s="282"/>
    </row>
    <row r="1191" spans="30:36">
      <c r="AJ1191" s="212"/>
    </row>
    <row r="1202" spans="2:41">
      <c r="X1202" s="212"/>
    </row>
    <row r="1204" spans="2:41">
      <c r="B1204" s="212"/>
    </row>
    <row r="1206" spans="2:41">
      <c r="AO1206" s="282"/>
    </row>
    <row r="1219" spans="3:40">
      <c r="AN1219" s="212"/>
    </row>
    <row r="1226" spans="3:40">
      <c r="C1226" s="212"/>
    </row>
    <row r="1229" spans="3:40">
      <c r="E1229" s="212"/>
      <c r="M1229" s="282"/>
    </row>
    <row r="1237" spans="17:20">
      <c r="Q1237" s="212"/>
    </row>
    <row r="1242" spans="17:20">
      <c r="T1242" s="212"/>
    </row>
    <row r="1243" spans="17:20">
      <c r="R1243" s="212"/>
    </row>
    <row r="1254" spans="34:34">
      <c r="AH1254" s="212"/>
    </row>
    <row r="1272" spans="5:24">
      <c r="E1272" s="282"/>
    </row>
    <row r="1274" spans="5:24">
      <c r="F1274" s="282"/>
    </row>
    <row r="1280" spans="5:24">
      <c r="X1280" s="212"/>
    </row>
    <row r="1285" spans="8:36">
      <c r="H1285" s="212"/>
    </row>
    <row r="1286" spans="8:36">
      <c r="H1286" s="212"/>
    </row>
    <row r="1294" spans="8:36">
      <c r="AJ1294" s="212"/>
    </row>
    <row r="1297" spans="4:36">
      <c r="AG1297" s="212"/>
    </row>
    <row r="1302" spans="4:36">
      <c r="Z1302" s="282"/>
    </row>
    <row r="1307" spans="4:36">
      <c r="AJ1307" s="212"/>
    </row>
    <row r="1309" spans="4:36">
      <c r="D1309" s="212"/>
    </row>
    <row r="1316" spans="4:37">
      <c r="AD1316" s="212"/>
      <c r="AK1316" s="282"/>
    </row>
    <row r="1318" spans="4:37">
      <c r="P1318" s="212"/>
    </row>
    <row r="1320" spans="4:37">
      <c r="D1320" s="282"/>
    </row>
    <row r="1323" spans="4:37">
      <c r="E1323" s="212"/>
      <c r="AA1323" s="212"/>
    </row>
    <row r="1337" spans="3:3">
      <c r="C1337" s="212"/>
    </row>
    <row r="1345" spans="2:39">
      <c r="AA1345" s="282"/>
    </row>
    <row r="1350" spans="2:39">
      <c r="J1350" s="212"/>
    </row>
    <row r="1352" spans="2:39">
      <c r="AM1352" s="212"/>
    </row>
    <row r="1356" spans="2:39">
      <c r="L1356" s="282"/>
    </row>
    <row r="1360" spans="2:39">
      <c r="B1360" s="212"/>
      <c r="AF1360" s="212"/>
    </row>
    <row r="1367" spans="3:35">
      <c r="AF1367" s="212"/>
    </row>
    <row r="1369" spans="3:35">
      <c r="AI1369" s="212"/>
    </row>
    <row r="1373" spans="3:35">
      <c r="C1373" s="212"/>
    </row>
    <row r="1379" spans="6:31">
      <c r="F1379" s="212"/>
    </row>
    <row r="1380" spans="6:31">
      <c r="F1380" s="212"/>
    </row>
    <row r="1381" spans="6:31">
      <c r="AE1381" s="212"/>
    </row>
    <row r="1384" spans="6:31">
      <c r="AC1384" s="282"/>
    </row>
    <row r="1396" spans="21:21">
      <c r="U1396" s="282"/>
    </row>
    <row r="1409" spans="3:19">
      <c r="C1409" s="212"/>
    </row>
    <row r="1417" spans="3:19">
      <c r="N1417" s="212"/>
    </row>
    <row r="1422" spans="3:19">
      <c r="L1422" s="212"/>
    </row>
    <row r="1423" spans="3:19">
      <c r="S1423" s="212"/>
    </row>
    <row r="1428" spans="2:34">
      <c r="B1428" s="282"/>
      <c r="D1428" s="212"/>
    </row>
    <row r="1429" spans="2:34">
      <c r="AF1429" s="282"/>
      <c r="AH1429" s="282"/>
    </row>
    <row r="1432" spans="2:34">
      <c r="H1432" s="212"/>
      <c r="I1432" s="212"/>
    </row>
    <row r="1439" spans="2:34">
      <c r="K1439" s="212"/>
    </row>
    <row r="1445" spans="5:38">
      <c r="E1445" s="212"/>
    </row>
    <row r="1456" spans="5:38">
      <c r="AL1456" s="212"/>
    </row>
    <row r="1475" spans="9:37">
      <c r="AE1475" s="282"/>
    </row>
    <row r="1476" spans="9:37">
      <c r="I1476" s="212"/>
    </row>
    <row r="1487" spans="9:37">
      <c r="AK1487" s="212"/>
    </row>
    <row r="1504" spans="7:7">
      <c r="G1504" s="212"/>
    </row>
    <row r="1505" spans="17:19">
      <c r="Q1505" s="212"/>
    </row>
    <row r="1516" spans="17:19">
      <c r="S1516" s="212"/>
    </row>
    <row r="1529" spans="23:23">
      <c r="W1529" s="212"/>
    </row>
    <row r="1541" spans="24:26">
      <c r="Z1541" s="212"/>
    </row>
    <row r="1545" spans="24:26">
      <c r="X1545" s="212"/>
    </row>
    <row r="1553" spans="5:19">
      <c r="E1553" s="212"/>
    </row>
    <row r="1557" spans="5:19">
      <c r="S1557" s="282"/>
    </row>
    <row r="1558" spans="5:19">
      <c r="H1558" s="212"/>
    </row>
    <row r="1559" spans="5:19">
      <c r="O1559" s="212"/>
    </row>
    <row r="1578" spans="13:43">
      <c r="AQ1578" s="212"/>
    </row>
    <row r="1581" spans="13:43">
      <c r="M1581" s="212"/>
    </row>
    <row r="1583" spans="13:43">
      <c r="Q1583" s="212"/>
    </row>
    <row r="1585" spans="24:55">
      <c r="AG1585" s="212"/>
    </row>
    <row r="1589" spans="24:55">
      <c r="X1589" s="212"/>
    </row>
    <row r="1591" spans="24:55">
      <c r="AK1591" s="212"/>
      <c r="AL1591" s="212"/>
      <c r="AM1591" s="212"/>
      <c r="AN1591" s="212"/>
      <c r="AO1591" s="212"/>
      <c r="AP1591" s="212"/>
      <c r="AQ1591" s="212"/>
      <c r="AR1591" s="212"/>
      <c r="AS1591" s="212"/>
      <c r="AT1591" s="212"/>
      <c r="AU1591" s="212"/>
      <c r="AV1591" s="212"/>
      <c r="AW1591" s="212"/>
      <c r="AX1591" s="212"/>
      <c r="AY1591" s="212"/>
      <c r="AZ1591" s="212"/>
      <c r="BA1591" s="212"/>
      <c r="BB1591" s="212"/>
      <c r="BC1591" s="212"/>
    </row>
    <row r="1602" spans="7:21">
      <c r="R1602" s="282"/>
    </row>
    <row r="1608" spans="7:21">
      <c r="U1608" s="282"/>
    </row>
    <row r="1615" spans="7:21">
      <c r="G1615" s="212"/>
    </row>
    <row r="1619" spans="34:37">
      <c r="AK1619" s="282"/>
    </row>
    <row r="1623" spans="34:37">
      <c r="AH1623" s="212"/>
    </row>
    <row r="1638" spans="15:31">
      <c r="U1638" s="212"/>
    </row>
    <row r="1641" spans="15:31">
      <c r="AE1641" s="212"/>
    </row>
    <row r="1642" spans="15:31">
      <c r="O1642" s="212"/>
    </row>
    <row r="1647" spans="15:31">
      <c r="R1647" s="212"/>
    </row>
    <row r="1659" spans="15:35">
      <c r="O1659" s="212"/>
    </row>
    <row r="1661" spans="15:35">
      <c r="AI1661" s="212"/>
    </row>
    <row r="1665" spans="7:17">
      <c r="L1665" s="212"/>
    </row>
    <row r="1675" spans="7:17">
      <c r="Q1675" s="212"/>
    </row>
    <row r="1677" spans="7:17">
      <c r="G1677" s="212"/>
    </row>
    <row r="1678" spans="7:17">
      <c r="H1678" s="212"/>
    </row>
    <row r="1683" spans="9:55">
      <c r="Y1683" s="212"/>
    </row>
    <row r="1685" spans="9:55">
      <c r="I1685" s="212"/>
    </row>
    <row r="1688" spans="9:55">
      <c r="AU1688" s="212"/>
      <c r="AV1688" s="212"/>
      <c r="AW1688" s="212"/>
      <c r="AX1688" s="212"/>
      <c r="AY1688" s="212"/>
      <c r="AZ1688" s="212"/>
      <c r="BA1688" s="212"/>
      <c r="BB1688" s="212"/>
      <c r="BC1688" s="212"/>
    </row>
    <row r="1690" spans="9:55">
      <c r="O1690" s="212"/>
    </row>
    <row r="1699" spans="2:38">
      <c r="V1699" s="212"/>
    </row>
    <row r="1700" spans="2:38">
      <c r="S1700" s="282"/>
    </row>
    <row r="1701" spans="2:38">
      <c r="B1701" s="212"/>
    </row>
    <row r="1707" spans="2:38">
      <c r="AL1707" s="212"/>
    </row>
    <row r="1708" spans="2:38">
      <c r="Y1708" s="212"/>
    </row>
    <row r="1709" spans="2:38">
      <c r="E1709" s="212"/>
    </row>
    <row r="1711" spans="2:38">
      <c r="O1711" s="282"/>
    </row>
    <row r="1722" spans="27:33">
      <c r="AG1722" s="212"/>
    </row>
    <row r="1727" spans="27:33">
      <c r="AA1727" s="282"/>
    </row>
    <row r="1744" spans="46:46">
      <c r="AT1744" s="212"/>
    </row>
    <row r="1749" spans="9:42">
      <c r="I1749" s="212"/>
    </row>
    <row r="1751" spans="9:42">
      <c r="AE1751" s="282"/>
    </row>
    <row r="1754" spans="9:42">
      <c r="I1754" s="282"/>
    </row>
    <row r="1760" spans="9:42">
      <c r="AP1760" s="212"/>
    </row>
    <row r="1773" spans="10:28">
      <c r="K1773" s="212"/>
    </row>
    <row r="1776" spans="10:28">
      <c r="J1776" s="282"/>
      <c r="AB1776" s="212"/>
    </row>
    <row r="1785" spans="15:43">
      <c r="AD1785" s="212"/>
    </row>
    <row r="1786" spans="15:43">
      <c r="AQ1786" s="212"/>
    </row>
    <row r="1788" spans="15:43">
      <c r="O1788" s="282"/>
    </row>
    <row r="1798" spans="19:31">
      <c r="S1798" s="212"/>
    </row>
    <row r="1802" spans="19:31">
      <c r="AE1802" s="212"/>
    </row>
    <row r="1808" spans="19:31">
      <c r="X1808" s="282"/>
    </row>
    <row r="1835" spans="39:39">
      <c r="AM1835" s="212"/>
    </row>
    <row r="1858" spans="4:21">
      <c r="U1858" s="212"/>
    </row>
    <row r="1860" spans="4:21">
      <c r="D1860" s="212"/>
    </row>
    <row r="1867" spans="4:21">
      <c r="S1867" s="212"/>
    </row>
    <row r="1872" spans="4:21">
      <c r="R1872" s="212"/>
    </row>
    <row r="1878" spans="25:37">
      <c r="Y1878" s="282"/>
    </row>
    <row r="1881" spans="25:37">
      <c r="AC1881" s="282"/>
    </row>
    <row r="1885" spans="25:37">
      <c r="AK1885" s="212"/>
    </row>
    <row r="1893" spans="16:26">
      <c r="P1893" s="282"/>
    </row>
    <row r="1899" spans="16:26">
      <c r="Z1899" s="212"/>
    </row>
    <row r="1906" spans="2:20">
      <c r="T1906" s="282"/>
    </row>
    <row r="1915" spans="2:20">
      <c r="J1915" s="212"/>
    </row>
    <row r="1918" spans="2:20">
      <c r="B1918" s="212"/>
    </row>
    <row r="1923" spans="10:37">
      <c r="M1923" s="212"/>
    </row>
    <row r="1932" spans="10:37">
      <c r="AK1932" s="212"/>
    </row>
    <row r="1933" spans="10:37">
      <c r="J1933" s="212"/>
    </row>
    <row r="1934" spans="10:37">
      <c r="AH1934" s="282"/>
    </row>
    <row r="1935" spans="10:37">
      <c r="V1935" s="212"/>
    </row>
    <row r="1936" spans="10:37">
      <c r="AF1936" s="212"/>
    </row>
    <row r="1940" spans="14:33">
      <c r="N1940" s="212"/>
    </row>
    <row r="1947" spans="14:33">
      <c r="AB1947" s="212"/>
    </row>
    <row r="1950" spans="14:33">
      <c r="AG1950" s="212"/>
    </row>
    <row r="1955" spans="39:41">
      <c r="AM1955" s="282"/>
      <c r="AN1955" s="282"/>
      <c r="AO1955" s="282"/>
    </row>
    <row r="1979" spans="35:35">
      <c r="AI1979" s="282"/>
    </row>
    <row r="1996" spans="24:38">
      <c r="X1996" s="212"/>
    </row>
    <row r="1999" spans="24:38">
      <c r="AL1999" s="212"/>
    </row>
    <row r="2001" spans="4:55">
      <c r="V2001" s="212"/>
      <c r="AA2001" s="212"/>
    </row>
    <row r="2007" spans="4:55">
      <c r="D2007" s="212"/>
      <c r="AM2007" s="212"/>
      <c r="AN2007" s="212"/>
      <c r="AO2007" s="212"/>
      <c r="AP2007" s="212"/>
      <c r="AQ2007" s="212"/>
      <c r="AR2007" s="212"/>
      <c r="AS2007" s="212"/>
      <c r="AT2007" s="212"/>
      <c r="AU2007" s="212"/>
      <c r="AV2007" s="212"/>
      <c r="AW2007" s="212"/>
      <c r="AX2007" s="212"/>
      <c r="AY2007" s="212"/>
      <c r="AZ2007" s="212"/>
      <c r="BA2007" s="212"/>
      <c r="BB2007" s="212"/>
      <c r="BC2007" s="212"/>
    </row>
  </sheetData>
  <sortState ref="BC8:BC107">
    <sortCondition ref="BC8:BC1048576"/>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tint="0.59999389629810485"/>
  </sheetPr>
  <dimension ref="A1"/>
  <sheetViews>
    <sheetView workbookViewId="0">
      <selection activeCell="H34" sqref="H34"/>
    </sheetView>
  </sheetViews>
  <sheetFormatPr defaultRowHeight="15"/>
  <cols>
    <col min="1" max="21" width="10" style="52" bestFit="1" customWidth="1"/>
    <col min="22" max="56" width="9" style="52" bestFit="1" customWidth="1"/>
    <col min="57" max="16384" width="8.88671875" style="52"/>
  </cols>
  <sheetData/>
  <sortState ref="BC8:BC107">
    <sortCondition ref="BC8:BC1048576"/>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tint="0.59999389629810485"/>
  </sheetPr>
  <dimension ref="A1:BC986"/>
  <sheetViews>
    <sheetView workbookViewId="0">
      <selection activeCell="K26" sqref="K26"/>
    </sheetView>
  </sheetViews>
  <sheetFormatPr defaultRowHeight="15"/>
  <cols>
    <col min="1" max="1" width="10.21875" style="347" bestFit="1" customWidth="1"/>
    <col min="2" max="18" width="9.109375" style="347" bestFit="1" customWidth="1"/>
    <col min="19" max="19" width="10" style="347" bestFit="1" customWidth="1"/>
    <col min="20" max="30" width="9.109375" style="347" bestFit="1" customWidth="1"/>
    <col min="31" max="31" width="11" style="347" bestFit="1" customWidth="1"/>
    <col min="32" max="50" width="9.109375" style="347" bestFit="1" customWidth="1"/>
    <col min="51" max="16384" width="8.88671875" style="347"/>
  </cols>
  <sheetData>
    <row r="1" s="52" customFormat="1"/>
    <row r="17" spans="1:32">
      <c r="A17" s="52"/>
    </row>
    <row r="19" spans="1:32">
      <c r="AF19" s="52"/>
    </row>
    <row r="33" spans="1:26">
      <c r="A33" s="52"/>
    </row>
    <row r="44" spans="1:26">
      <c r="Z44" s="52"/>
    </row>
    <row r="64" spans="1:1">
      <c r="A64" s="52"/>
    </row>
    <row r="77" spans="27:27">
      <c r="AA77" s="52"/>
    </row>
    <row r="90" spans="1:55" s="52" customFormat="1">
      <c r="A90" s="347"/>
      <c r="B90" s="347"/>
      <c r="C90" s="347"/>
      <c r="D90" s="347"/>
      <c r="E90" s="347"/>
      <c r="F90" s="347"/>
      <c r="G90" s="347"/>
      <c r="H90" s="347"/>
      <c r="I90" s="347"/>
      <c r="J90" s="347"/>
      <c r="K90" s="347"/>
      <c r="L90" s="347"/>
      <c r="M90" s="347"/>
      <c r="N90" s="347"/>
      <c r="O90" s="347"/>
      <c r="P90" s="347"/>
      <c r="Q90" s="347"/>
      <c r="R90" s="347"/>
      <c r="S90" s="347"/>
      <c r="T90" s="347"/>
      <c r="U90" s="347"/>
      <c r="V90" s="347"/>
      <c r="W90" s="347"/>
      <c r="X90" s="347"/>
      <c r="Y90" s="347"/>
      <c r="Z90" s="347"/>
      <c r="AA90" s="347"/>
      <c r="AB90" s="347"/>
      <c r="AC90" s="347"/>
      <c r="AD90" s="347"/>
      <c r="AE90" s="347"/>
      <c r="AF90" s="347"/>
      <c r="AG90" s="347"/>
      <c r="AH90" s="347"/>
      <c r="AI90" s="347"/>
      <c r="AJ90" s="347"/>
      <c r="AK90" s="347"/>
      <c r="AL90" s="347"/>
      <c r="AM90" s="347"/>
      <c r="AN90" s="347"/>
      <c r="AO90" s="347"/>
      <c r="AP90" s="347"/>
      <c r="AQ90" s="347"/>
      <c r="AR90" s="347"/>
      <c r="AS90" s="347"/>
      <c r="AT90" s="347"/>
      <c r="AU90" s="347"/>
      <c r="AV90" s="347"/>
      <c r="AW90" s="347"/>
      <c r="AX90" s="347"/>
      <c r="AY90" s="347"/>
      <c r="AZ90" s="347"/>
      <c r="BA90" s="347"/>
      <c r="BB90" s="347"/>
      <c r="BC90" s="347"/>
    </row>
    <row r="99" spans="1:24">
      <c r="A99" s="52"/>
    </row>
    <row r="110" spans="1:24">
      <c r="X110" s="52"/>
    </row>
    <row r="153" spans="1:1">
      <c r="A153" s="52"/>
    </row>
    <row r="155" spans="1:1">
      <c r="A155" s="52"/>
    </row>
    <row r="156" spans="1:1">
      <c r="A156" s="52"/>
    </row>
    <row r="157" spans="1:1">
      <c r="A157" s="52"/>
    </row>
    <row r="158" spans="1:1">
      <c r="A158" s="52"/>
    </row>
    <row r="165" spans="1:1">
      <c r="A165" s="52"/>
    </row>
    <row r="184" spans="1:9">
      <c r="A184" s="52"/>
    </row>
    <row r="190" spans="1:9">
      <c r="I190" s="52"/>
    </row>
    <row r="194" spans="1:1">
      <c r="A194" s="52"/>
    </row>
    <row r="215" spans="1:1">
      <c r="A215" s="52"/>
    </row>
    <row r="234" spans="1:1">
      <c r="A234" s="52"/>
    </row>
    <row r="252" spans="22:22">
      <c r="V252" s="52"/>
    </row>
    <row r="278" spans="31:31">
      <c r="AE278" s="52"/>
    </row>
    <row r="290" spans="20:20">
      <c r="T290" s="52"/>
    </row>
    <row r="333" spans="1:1">
      <c r="A333" s="52"/>
    </row>
    <row r="341" spans="1:1">
      <c r="A341" s="52"/>
    </row>
    <row r="345" spans="1:1">
      <c r="A345" s="52"/>
    </row>
    <row r="364" spans="8:25">
      <c r="Y364" s="52"/>
    </row>
    <row r="366" spans="8:25">
      <c r="H366" s="52"/>
    </row>
    <row r="383" spans="13:13">
      <c r="M383" s="52"/>
    </row>
    <row r="386" spans="1:2">
      <c r="B386" s="52"/>
    </row>
    <row r="395" spans="1:2">
      <c r="A395" s="52"/>
    </row>
    <row r="417" spans="1:1">
      <c r="A417" s="52"/>
    </row>
    <row r="432" spans="1:1">
      <c r="A432" s="52"/>
    </row>
    <row r="437" spans="1:1">
      <c r="A437" s="52"/>
    </row>
    <row r="454" spans="1:1">
      <c r="A454" s="52"/>
    </row>
    <row r="455" spans="1:1">
      <c r="A455" s="52"/>
    </row>
    <row r="469" spans="1:1">
      <c r="A469" s="52"/>
    </row>
    <row r="486" spans="1:29">
      <c r="A486" s="52"/>
    </row>
    <row r="487" spans="1:29">
      <c r="A487" s="52"/>
    </row>
    <row r="489" spans="1:29">
      <c r="AC489" s="52"/>
    </row>
    <row r="513" spans="1:16">
      <c r="A513" s="52"/>
    </row>
    <row r="523" spans="1:16">
      <c r="P523" s="52"/>
    </row>
    <row r="536" spans="15:21">
      <c r="O536" s="52"/>
    </row>
    <row r="540" spans="15:21">
      <c r="U540" s="52"/>
    </row>
    <row r="561" spans="1:23">
      <c r="K561" s="52"/>
    </row>
    <row r="573" spans="1:23">
      <c r="A573" s="52"/>
    </row>
    <row r="574" spans="1:23">
      <c r="W574" s="52"/>
    </row>
    <row r="576" spans="1:23">
      <c r="R576" s="52"/>
    </row>
    <row r="583" spans="1:1">
      <c r="A583" s="81"/>
    </row>
    <row r="611" spans="33:55">
      <c r="AG611" s="52"/>
    </row>
    <row r="616" spans="33:55">
      <c r="AN616" s="52"/>
      <c r="AO616" s="52"/>
      <c r="AP616" s="52"/>
      <c r="AQ616" s="52"/>
      <c r="AR616" s="52"/>
      <c r="AS616" s="52"/>
      <c r="AT616" s="52"/>
      <c r="AU616" s="52"/>
      <c r="AV616" s="52"/>
      <c r="AW616" s="52"/>
      <c r="AX616" s="52"/>
      <c r="AY616" s="52"/>
      <c r="AZ616" s="52"/>
      <c r="BA616" s="52"/>
      <c r="BB616" s="52"/>
      <c r="BC616" s="52"/>
    </row>
    <row r="626" spans="1:17">
      <c r="F626" s="52"/>
    </row>
    <row r="630" spans="1:17">
      <c r="A630" s="52"/>
    </row>
    <row r="631" spans="1:17">
      <c r="A631" s="52"/>
    </row>
    <row r="639" spans="1:17">
      <c r="Q639" s="52"/>
    </row>
    <row r="643" spans="1:14">
      <c r="N643" s="52"/>
    </row>
    <row r="646" spans="1:14">
      <c r="A646" s="52"/>
    </row>
    <row r="658" spans="1:28">
      <c r="AB658" s="52"/>
    </row>
    <row r="659" spans="1:28">
      <c r="A659" s="52"/>
    </row>
    <row r="676" spans="1:1">
      <c r="A676" s="52"/>
    </row>
    <row r="696" spans="1:39">
      <c r="AH696" s="52"/>
      <c r="AI696" s="52"/>
      <c r="AJ696" s="52"/>
      <c r="AK696" s="52"/>
      <c r="AL696" s="52"/>
      <c r="AM696" s="52"/>
    </row>
    <row r="698" spans="1:39">
      <c r="A698" s="52"/>
    </row>
    <row r="714" spans="5:5">
      <c r="E714" s="52"/>
    </row>
    <row r="724" spans="1:30">
      <c r="AD724" s="52"/>
    </row>
    <row r="736" spans="1:30">
      <c r="A736" s="52"/>
    </row>
    <row r="757" spans="1:1">
      <c r="A757" s="52"/>
    </row>
    <row r="795" spans="1:12">
      <c r="L795" s="52"/>
    </row>
    <row r="799" spans="1:12">
      <c r="A799" s="52"/>
    </row>
    <row r="822" spans="4:4">
      <c r="D822" s="52"/>
    </row>
    <row r="847" spans="1:1">
      <c r="A847" s="52"/>
    </row>
    <row r="850" spans="1:1">
      <c r="A850" s="52"/>
    </row>
    <row r="865" spans="1:1">
      <c r="A865" s="52"/>
    </row>
    <row r="882" spans="1:1">
      <c r="A882" s="52"/>
    </row>
    <row r="883" spans="1:1">
      <c r="A883" s="52"/>
    </row>
    <row r="885" spans="1:1">
      <c r="A885" s="52"/>
    </row>
    <row r="886" spans="1:1">
      <c r="A886" s="52"/>
    </row>
    <row r="922" spans="1:19">
      <c r="A922" s="52"/>
    </row>
    <row r="928" spans="1:19">
      <c r="S928" s="52"/>
    </row>
    <row r="933" spans="1:10">
      <c r="J933" s="52"/>
    </row>
    <row r="935" spans="1:10">
      <c r="A935" s="52"/>
    </row>
    <row r="941" spans="1:10">
      <c r="C941" s="52"/>
    </row>
    <row r="961" spans="1:7">
      <c r="A961" s="52"/>
    </row>
    <row r="967" spans="1:7">
      <c r="G967" s="52"/>
    </row>
    <row r="980" spans="1:1">
      <c r="A980" s="52"/>
    </row>
    <row r="986" spans="1:1">
      <c r="A986" s="52"/>
    </row>
  </sheetData>
  <sortState ref="BC8:BC107">
    <sortCondition ref="BC8:BC104857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V91"/>
  <sheetViews>
    <sheetView workbookViewId="0">
      <selection activeCell="H23" sqref="H23"/>
    </sheetView>
  </sheetViews>
  <sheetFormatPr defaultColWidth="9" defaultRowHeight="15"/>
  <cols>
    <col min="3" max="3" width="9.77734375" customWidth="1"/>
    <col min="9" max="9" width="17.88671875" customWidth="1"/>
    <col min="11" max="11" width="11.77734375" customWidth="1"/>
  </cols>
  <sheetData>
    <row r="1" spans="1:22">
      <c r="A1" t="s">
        <v>92</v>
      </c>
      <c r="B1" t="s">
        <v>286</v>
      </c>
      <c r="C1" t="s">
        <v>162</v>
      </c>
      <c r="D1" t="s">
        <v>7</v>
      </c>
      <c r="E1" t="s">
        <v>286</v>
      </c>
      <c r="F1" t="s">
        <v>162</v>
      </c>
      <c r="G1" t="s">
        <v>163</v>
      </c>
      <c r="H1" t="s">
        <v>228</v>
      </c>
      <c r="J1" s="7" t="s">
        <v>290</v>
      </c>
      <c r="K1" s="2">
        <v>97</v>
      </c>
      <c r="L1" t="s">
        <v>287</v>
      </c>
      <c r="M1" s="2">
        <v>20</v>
      </c>
      <c r="N1" t="s">
        <v>229</v>
      </c>
      <c r="O1">
        <f>COUNTIF(IF(Person1Age&lt;Person2Age,A2:A89,D2:D89),"&lt;=110")</f>
        <v>19</v>
      </c>
    </row>
    <row r="2" spans="1:22">
      <c r="A2">
        <v>77</v>
      </c>
      <c r="B2">
        <v>1</v>
      </c>
      <c r="C2">
        <v>1</v>
      </c>
      <c r="D2">
        <v>74</v>
      </c>
      <c r="E2">
        <v>1</v>
      </c>
      <c r="F2">
        <v>1</v>
      </c>
      <c r="G2">
        <v>1</v>
      </c>
      <c r="H2">
        <v>1</v>
      </c>
      <c r="I2">
        <f>IF(OR(Person1Age&lt;Person2Age,Person2Age=0),Person1Age,Person2Age)</f>
        <v>74</v>
      </c>
      <c r="J2" s="7" t="s">
        <v>511</v>
      </c>
      <c r="K2" s="2">
        <v>94</v>
      </c>
      <c r="L2" t="s">
        <v>512</v>
      </c>
      <c r="M2" s="2">
        <v>17</v>
      </c>
      <c r="V2" t="s">
        <v>231</v>
      </c>
    </row>
    <row r="3" spans="1:22">
      <c r="A3">
        <v>78</v>
      </c>
      <c r="B3">
        <v>1</v>
      </c>
      <c r="C3">
        <v>1</v>
      </c>
      <c r="D3">
        <v>75</v>
      </c>
      <c r="E3">
        <v>1</v>
      </c>
      <c r="F3">
        <v>1</v>
      </c>
      <c r="G3">
        <v>1</v>
      </c>
      <c r="H3">
        <v>2</v>
      </c>
      <c r="I3">
        <f>I2+1</f>
        <v>75</v>
      </c>
      <c r="V3">
        <f>IF(Person2Age=0,Person1Prop,CoupleProp)</f>
        <v>1</v>
      </c>
    </row>
    <row r="4" spans="1:22">
      <c r="A4">
        <v>79</v>
      </c>
      <c r="B4">
        <v>1</v>
      </c>
      <c r="C4">
        <v>1</v>
      </c>
      <c r="D4">
        <v>76</v>
      </c>
      <c r="E4">
        <v>1</v>
      </c>
      <c r="F4">
        <v>1</v>
      </c>
      <c r="G4">
        <v>1</v>
      </c>
      <c r="H4">
        <v>3</v>
      </c>
      <c r="I4">
        <f t="shared" ref="I4:I68" si="0">I3+1</f>
        <v>76</v>
      </c>
      <c r="V4">
        <f t="shared" ref="V4:V59" si="1">IF(Person2Age=0,C3,G3)</f>
        <v>1</v>
      </c>
    </row>
    <row r="5" spans="1:22">
      <c r="A5">
        <v>80</v>
      </c>
      <c r="B5">
        <v>1</v>
      </c>
      <c r="C5">
        <v>1</v>
      </c>
      <c r="D5">
        <v>77</v>
      </c>
      <c r="E5">
        <v>1</v>
      </c>
      <c r="F5">
        <v>1</v>
      </c>
      <c r="G5">
        <v>1</v>
      </c>
      <c r="H5">
        <v>4</v>
      </c>
      <c r="I5">
        <f t="shared" si="0"/>
        <v>77</v>
      </c>
      <c r="V5">
        <f t="shared" si="1"/>
        <v>1</v>
      </c>
    </row>
    <row r="6" spans="1:22">
      <c r="A6">
        <v>81</v>
      </c>
      <c r="B6">
        <v>1</v>
      </c>
      <c r="C6">
        <v>1</v>
      </c>
      <c r="D6">
        <v>78</v>
      </c>
      <c r="E6">
        <v>1</v>
      </c>
      <c r="F6">
        <v>1</v>
      </c>
      <c r="G6">
        <v>1</v>
      </c>
      <c r="H6">
        <v>5</v>
      </c>
      <c r="I6">
        <f t="shared" si="0"/>
        <v>78</v>
      </c>
      <c r="V6">
        <f t="shared" si="1"/>
        <v>1</v>
      </c>
    </row>
    <row r="7" spans="1:22">
      <c r="A7">
        <v>82</v>
      </c>
      <c r="B7">
        <v>1</v>
      </c>
      <c r="C7">
        <v>1</v>
      </c>
      <c r="D7">
        <v>79</v>
      </c>
      <c r="E7">
        <v>1</v>
      </c>
      <c r="F7">
        <v>1</v>
      </c>
      <c r="G7">
        <v>1</v>
      </c>
      <c r="H7">
        <v>6</v>
      </c>
      <c r="I7">
        <f t="shared" si="0"/>
        <v>79</v>
      </c>
      <c r="V7">
        <f t="shared" si="1"/>
        <v>1</v>
      </c>
    </row>
    <row r="8" spans="1:22">
      <c r="A8">
        <v>83</v>
      </c>
      <c r="B8">
        <v>1</v>
      </c>
      <c r="C8">
        <v>0.96399999999999997</v>
      </c>
      <c r="D8">
        <v>80</v>
      </c>
      <c r="E8">
        <v>1</v>
      </c>
      <c r="F8">
        <v>0.96399999999999997</v>
      </c>
      <c r="G8">
        <v>0.999</v>
      </c>
      <c r="H8">
        <v>7</v>
      </c>
      <c r="I8">
        <f t="shared" si="0"/>
        <v>80</v>
      </c>
      <c r="V8">
        <f t="shared" si="1"/>
        <v>1</v>
      </c>
    </row>
    <row r="9" spans="1:22">
      <c r="A9">
        <v>84</v>
      </c>
      <c r="B9">
        <v>1</v>
      </c>
      <c r="C9" s="482">
        <v>0.92100000000000004</v>
      </c>
      <c r="D9">
        <v>81</v>
      </c>
      <c r="E9">
        <v>1</v>
      </c>
      <c r="F9">
        <v>0.92100000000000004</v>
      </c>
      <c r="G9">
        <v>0.99399999999999999</v>
      </c>
      <c r="H9">
        <v>8</v>
      </c>
      <c r="I9">
        <f>I8+1</f>
        <v>81</v>
      </c>
      <c r="V9">
        <f t="shared" si="1"/>
        <v>0.999</v>
      </c>
    </row>
    <row r="10" spans="1:22">
      <c r="A10">
        <v>85</v>
      </c>
      <c r="B10">
        <v>1</v>
      </c>
      <c r="C10">
        <v>0.86599999999999999</v>
      </c>
      <c r="D10">
        <v>82</v>
      </c>
      <c r="E10">
        <v>1</v>
      </c>
      <c r="F10">
        <v>0.878</v>
      </c>
      <c r="G10">
        <v>0.98399999999999999</v>
      </c>
      <c r="H10">
        <v>9</v>
      </c>
      <c r="I10">
        <f t="shared" si="0"/>
        <v>82</v>
      </c>
      <c r="V10">
        <f t="shared" si="1"/>
        <v>0.99399999999999999</v>
      </c>
    </row>
    <row r="11" spans="1:22">
      <c r="A11">
        <v>86</v>
      </c>
      <c r="B11">
        <v>1</v>
      </c>
      <c r="C11">
        <v>0.81399999999999995</v>
      </c>
      <c r="D11">
        <v>83</v>
      </c>
      <c r="E11">
        <v>1</v>
      </c>
      <c r="F11">
        <v>0.83199999999999996</v>
      </c>
      <c r="G11">
        <v>0.96899999999999997</v>
      </c>
      <c r="H11">
        <v>10</v>
      </c>
      <c r="I11">
        <f>I10+1</f>
        <v>83</v>
      </c>
      <c r="V11">
        <f t="shared" si="1"/>
        <v>0.98399999999999999</v>
      </c>
    </row>
    <row r="12" spans="1:22">
      <c r="A12">
        <v>87</v>
      </c>
      <c r="B12">
        <v>1</v>
      </c>
      <c r="C12">
        <v>0.754</v>
      </c>
      <c r="D12">
        <v>84</v>
      </c>
      <c r="E12">
        <v>1</v>
      </c>
      <c r="F12">
        <v>0.78</v>
      </c>
      <c r="G12">
        <v>0.94599999999999995</v>
      </c>
      <c r="H12">
        <v>11</v>
      </c>
      <c r="I12">
        <f t="shared" si="0"/>
        <v>84</v>
      </c>
      <c r="V12">
        <f t="shared" si="1"/>
        <v>0.96899999999999997</v>
      </c>
    </row>
    <row r="13" spans="1:22">
      <c r="A13">
        <v>88</v>
      </c>
      <c r="B13">
        <v>1</v>
      </c>
      <c r="C13">
        <v>0.69099999999999995</v>
      </c>
      <c r="D13">
        <v>85</v>
      </c>
      <c r="E13">
        <v>1</v>
      </c>
      <c r="F13">
        <v>0.72</v>
      </c>
      <c r="G13">
        <v>0.91400000000000003</v>
      </c>
      <c r="H13">
        <v>12</v>
      </c>
      <c r="I13">
        <f t="shared" si="0"/>
        <v>85</v>
      </c>
      <c r="V13">
        <f t="shared" si="1"/>
        <v>0.94599999999999995</v>
      </c>
    </row>
    <row r="14" spans="1:22">
      <c r="A14">
        <v>89</v>
      </c>
      <c r="B14">
        <v>1</v>
      </c>
      <c r="C14">
        <v>0.622</v>
      </c>
      <c r="D14">
        <v>86</v>
      </c>
      <c r="E14">
        <v>1</v>
      </c>
      <c r="F14">
        <v>0.66200000000000003</v>
      </c>
      <c r="G14">
        <v>0.872</v>
      </c>
      <c r="H14">
        <v>13</v>
      </c>
      <c r="I14">
        <f t="shared" si="0"/>
        <v>86</v>
      </c>
      <c r="V14">
        <f t="shared" si="1"/>
        <v>0.91400000000000003</v>
      </c>
    </row>
    <row r="15" spans="1:22">
      <c r="A15">
        <v>90</v>
      </c>
      <c r="B15">
        <v>1</v>
      </c>
      <c r="C15">
        <v>0.54200000000000004</v>
      </c>
      <c r="D15">
        <v>87</v>
      </c>
      <c r="E15">
        <v>1</v>
      </c>
      <c r="F15">
        <v>0.59799999999999998</v>
      </c>
      <c r="G15">
        <v>0.81599999999999995</v>
      </c>
      <c r="H15">
        <v>14</v>
      </c>
      <c r="I15">
        <f t="shared" si="0"/>
        <v>87</v>
      </c>
      <c r="V15">
        <f t="shared" si="1"/>
        <v>0.872</v>
      </c>
    </row>
    <row r="16" spans="1:22">
      <c r="A16">
        <v>91</v>
      </c>
      <c r="B16">
        <v>1</v>
      </c>
      <c r="C16">
        <v>0.47</v>
      </c>
      <c r="D16">
        <v>88</v>
      </c>
      <c r="E16">
        <v>1</v>
      </c>
      <c r="F16">
        <v>0.52700000000000002</v>
      </c>
      <c r="G16">
        <v>0.749</v>
      </c>
      <c r="H16">
        <v>15</v>
      </c>
      <c r="I16">
        <f t="shared" si="0"/>
        <v>88</v>
      </c>
      <c r="V16">
        <f t="shared" si="1"/>
        <v>0.81599999999999995</v>
      </c>
    </row>
    <row r="17" spans="1:22">
      <c r="A17">
        <v>92</v>
      </c>
      <c r="B17">
        <v>1</v>
      </c>
      <c r="C17">
        <v>0.40799999999999997</v>
      </c>
      <c r="D17">
        <v>89</v>
      </c>
      <c r="E17">
        <v>1</v>
      </c>
      <c r="F17">
        <v>0.47399999999999998</v>
      </c>
      <c r="G17">
        <v>0.68899999999999995</v>
      </c>
      <c r="H17">
        <v>16</v>
      </c>
      <c r="I17">
        <f t="shared" si="0"/>
        <v>89</v>
      </c>
      <c r="V17">
        <f t="shared" si="1"/>
        <v>0.749</v>
      </c>
    </row>
    <row r="18" spans="1:22">
      <c r="A18">
        <v>93</v>
      </c>
      <c r="B18">
        <v>1</v>
      </c>
      <c r="C18">
        <v>0.34200000000000003</v>
      </c>
      <c r="D18">
        <v>90</v>
      </c>
      <c r="E18">
        <v>1</v>
      </c>
      <c r="F18">
        <v>0.40899999999999997</v>
      </c>
      <c r="G18">
        <v>0.61099999999999999</v>
      </c>
      <c r="H18">
        <v>17</v>
      </c>
      <c r="I18">
        <f t="shared" si="0"/>
        <v>90</v>
      </c>
      <c r="V18">
        <f t="shared" si="1"/>
        <v>0.68899999999999995</v>
      </c>
    </row>
    <row r="19" spans="1:22">
      <c r="A19">
        <v>94</v>
      </c>
      <c r="B19">
        <v>1</v>
      </c>
      <c r="C19">
        <v>0.28399999999999997</v>
      </c>
      <c r="D19">
        <v>91</v>
      </c>
      <c r="E19">
        <v>1</v>
      </c>
      <c r="F19">
        <v>0.35399999999999998</v>
      </c>
      <c r="G19">
        <v>0.53700000000000003</v>
      </c>
      <c r="H19">
        <v>18</v>
      </c>
      <c r="I19">
        <f t="shared" si="0"/>
        <v>91</v>
      </c>
      <c r="V19">
        <f t="shared" si="1"/>
        <v>0.61099999999999999</v>
      </c>
    </row>
    <row r="20" spans="1:22">
      <c r="A20">
        <v>95</v>
      </c>
      <c r="B20">
        <v>1</v>
      </c>
      <c r="C20">
        <v>0.222</v>
      </c>
      <c r="D20">
        <v>92</v>
      </c>
      <c r="E20">
        <v>1</v>
      </c>
      <c r="F20">
        <v>0.28799999999999998</v>
      </c>
      <c r="G20">
        <v>0.44600000000000001</v>
      </c>
      <c r="H20">
        <v>19</v>
      </c>
      <c r="I20">
        <f t="shared" si="0"/>
        <v>92</v>
      </c>
      <c r="V20">
        <f t="shared" si="1"/>
        <v>0.53700000000000003</v>
      </c>
    </row>
    <row r="21" spans="1:22">
      <c r="H21">
        <v>20</v>
      </c>
      <c r="I21">
        <f t="shared" si="0"/>
        <v>93</v>
      </c>
      <c r="V21">
        <f t="shared" si="1"/>
        <v>0.44600000000000001</v>
      </c>
    </row>
    <row r="22" spans="1:22">
      <c r="H22">
        <v>21</v>
      </c>
      <c r="I22">
        <f t="shared" si="0"/>
        <v>94</v>
      </c>
      <c r="V22">
        <f t="shared" si="1"/>
        <v>0</v>
      </c>
    </row>
    <row r="23" spans="1:22">
      <c r="H23">
        <v>22</v>
      </c>
      <c r="I23">
        <f t="shared" si="0"/>
        <v>95</v>
      </c>
      <c r="V23">
        <f t="shared" si="1"/>
        <v>0</v>
      </c>
    </row>
    <row r="24" spans="1:22">
      <c r="H24">
        <v>23</v>
      </c>
      <c r="I24">
        <f t="shared" si="0"/>
        <v>96</v>
      </c>
      <c r="V24">
        <f t="shared" si="1"/>
        <v>0</v>
      </c>
    </row>
    <row r="25" spans="1:22">
      <c r="H25">
        <v>24</v>
      </c>
      <c r="I25">
        <f t="shared" si="0"/>
        <v>97</v>
      </c>
      <c r="V25">
        <f t="shared" si="1"/>
        <v>0</v>
      </c>
    </row>
    <row r="26" spans="1:22">
      <c r="H26">
        <v>25</v>
      </c>
      <c r="I26">
        <f t="shared" si="0"/>
        <v>98</v>
      </c>
      <c r="V26">
        <f t="shared" si="1"/>
        <v>0</v>
      </c>
    </row>
    <row r="27" spans="1:22">
      <c r="H27">
        <v>26</v>
      </c>
      <c r="I27">
        <f t="shared" si="0"/>
        <v>99</v>
      </c>
      <c r="V27">
        <f t="shared" si="1"/>
        <v>0</v>
      </c>
    </row>
    <row r="28" spans="1:22">
      <c r="H28">
        <v>27</v>
      </c>
      <c r="I28">
        <f t="shared" si="0"/>
        <v>100</v>
      </c>
      <c r="V28">
        <f t="shared" si="1"/>
        <v>0</v>
      </c>
    </row>
    <row r="29" spans="1:22">
      <c r="H29">
        <v>28</v>
      </c>
      <c r="I29">
        <f t="shared" si="0"/>
        <v>101</v>
      </c>
      <c r="V29">
        <f t="shared" si="1"/>
        <v>0</v>
      </c>
    </row>
    <row r="30" spans="1:22">
      <c r="H30">
        <v>29</v>
      </c>
      <c r="I30">
        <f t="shared" si="0"/>
        <v>102</v>
      </c>
      <c r="V30">
        <f t="shared" si="1"/>
        <v>0</v>
      </c>
    </row>
    <row r="31" spans="1:22">
      <c r="H31">
        <v>30</v>
      </c>
      <c r="I31">
        <f t="shared" si="0"/>
        <v>103</v>
      </c>
      <c r="V31">
        <f t="shared" si="1"/>
        <v>0</v>
      </c>
    </row>
    <row r="32" spans="1:22">
      <c r="H32">
        <v>31</v>
      </c>
      <c r="I32">
        <f t="shared" si="0"/>
        <v>104</v>
      </c>
      <c r="N32" t="str">
        <f>IF(Person2Age=0,"Chance that you are still alive","Chance that one person is still alive")</f>
        <v>Chance that one person is still alive</v>
      </c>
      <c r="V32">
        <f t="shared" si="1"/>
        <v>0</v>
      </c>
    </row>
    <row r="33" spans="8:22">
      <c r="H33">
        <v>32</v>
      </c>
      <c r="I33">
        <f t="shared" si="0"/>
        <v>105</v>
      </c>
      <c r="V33">
        <f t="shared" si="1"/>
        <v>0</v>
      </c>
    </row>
    <row r="34" spans="8:22">
      <c r="H34">
        <v>33</v>
      </c>
      <c r="I34">
        <f t="shared" si="0"/>
        <v>106</v>
      </c>
      <c r="V34">
        <f t="shared" si="1"/>
        <v>0</v>
      </c>
    </row>
    <row r="35" spans="8:22">
      <c r="H35">
        <v>34</v>
      </c>
      <c r="I35">
        <f t="shared" si="0"/>
        <v>107</v>
      </c>
      <c r="V35">
        <f t="shared" si="1"/>
        <v>0</v>
      </c>
    </row>
    <row r="36" spans="8:22">
      <c r="H36">
        <v>35</v>
      </c>
      <c r="I36">
        <f t="shared" si="0"/>
        <v>108</v>
      </c>
      <c r="V36">
        <f t="shared" si="1"/>
        <v>0</v>
      </c>
    </row>
    <row r="37" spans="8:22">
      <c r="H37">
        <v>36</v>
      </c>
      <c r="I37">
        <f t="shared" si="0"/>
        <v>109</v>
      </c>
      <c r="V37">
        <f t="shared" si="1"/>
        <v>0</v>
      </c>
    </row>
    <row r="38" spans="8:22">
      <c r="H38">
        <v>37</v>
      </c>
      <c r="I38">
        <f t="shared" si="0"/>
        <v>110</v>
      </c>
      <c r="V38">
        <f t="shared" si="1"/>
        <v>0</v>
      </c>
    </row>
    <row r="39" spans="8:22">
      <c r="H39">
        <v>38</v>
      </c>
      <c r="I39">
        <f t="shared" si="0"/>
        <v>111</v>
      </c>
      <c r="V39">
        <f t="shared" si="1"/>
        <v>0</v>
      </c>
    </row>
    <row r="40" spans="8:22">
      <c r="H40">
        <v>39</v>
      </c>
      <c r="I40">
        <f t="shared" si="0"/>
        <v>112</v>
      </c>
      <c r="V40">
        <f t="shared" si="1"/>
        <v>0</v>
      </c>
    </row>
    <row r="41" spans="8:22">
      <c r="H41">
        <v>40</v>
      </c>
      <c r="I41">
        <f t="shared" si="0"/>
        <v>113</v>
      </c>
      <c r="V41">
        <f t="shared" si="1"/>
        <v>0</v>
      </c>
    </row>
    <row r="42" spans="8:22">
      <c r="H42">
        <v>41</v>
      </c>
      <c r="I42">
        <f t="shared" si="0"/>
        <v>114</v>
      </c>
      <c r="V42">
        <f t="shared" si="1"/>
        <v>0</v>
      </c>
    </row>
    <row r="43" spans="8:22">
      <c r="H43">
        <v>42</v>
      </c>
      <c r="I43">
        <f t="shared" si="0"/>
        <v>115</v>
      </c>
      <c r="V43">
        <f t="shared" si="1"/>
        <v>0</v>
      </c>
    </row>
    <row r="44" spans="8:22">
      <c r="H44">
        <v>43</v>
      </c>
      <c r="I44">
        <f t="shared" si="0"/>
        <v>116</v>
      </c>
      <c r="V44">
        <f t="shared" si="1"/>
        <v>0</v>
      </c>
    </row>
    <row r="45" spans="8:22">
      <c r="H45">
        <v>44</v>
      </c>
      <c r="I45">
        <f t="shared" si="0"/>
        <v>117</v>
      </c>
      <c r="V45">
        <f t="shared" si="1"/>
        <v>0</v>
      </c>
    </row>
    <row r="46" spans="8:22">
      <c r="H46">
        <v>45</v>
      </c>
      <c r="I46">
        <f t="shared" si="0"/>
        <v>118</v>
      </c>
      <c r="V46">
        <f t="shared" si="1"/>
        <v>0</v>
      </c>
    </row>
    <row r="47" spans="8:22">
      <c r="H47">
        <v>46</v>
      </c>
      <c r="I47">
        <f t="shared" si="0"/>
        <v>119</v>
      </c>
      <c r="V47">
        <f t="shared" si="1"/>
        <v>0</v>
      </c>
    </row>
    <row r="48" spans="8:22">
      <c r="H48">
        <v>47</v>
      </c>
      <c r="I48">
        <f t="shared" si="0"/>
        <v>120</v>
      </c>
      <c r="V48">
        <f t="shared" si="1"/>
        <v>0</v>
      </c>
    </row>
    <row r="49" spans="8:22">
      <c r="H49">
        <v>48</v>
      </c>
      <c r="I49">
        <f t="shared" si="0"/>
        <v>121</v>
      </c>
      <c r="V49">
        <f t="shared" si="1"/>
        <v>0</v>
      </c>
    </row>
    <row r="50" spans="8:22">
      <c r="H50">
        <v>49</v>
      </c>
      <c r="I50">
        <f t="shared" si="0"/>
        <v>122</v>
      </c>
      <c r="V50">
        <f t="shared" si="1"/>
        <v>0</v>
      </c>
    </row>
    <row r="51" spans="8:22">
      <c r="H51">
        <v>50</v>
      </c>
      <c r="I51">
        <f t="shared" si="0"/>
        <v>123</v>
      </c>
      <c r="V51">
        <f t="shared" si="1"/>
        <v>0</v>
      </c>
    </row>
    <row r="52" spans="8:22">
      <c r="H52">
        <v>51</v>
      </c>
      <c r="I52">
        <f t="shared" si="0"/>
        <v>124</v>
      </c>
      <c r="V52">
        <f t="shared" si="1"/>
        <v>0</v>
      </c>
    </row>
    <row r="53" spans="8:22">
      <c r="H53">
        <v>52</v>
      </c>
      <c r="I53">
        <f t="shared" si="0"/>
        <v>125</v>
      </c>
      <c r="V53">
        <f t="shared" si="1"/>
        <v>0</v>
      </c>
    </row>
    <row r="54" spans="8:22">
      <c r="H54">
        <v>53</v>
      </c>
      <c r="I54">
        <f t="shared" si="0"/>
        <v>126</v>
      </c>
      <c r="V54">
        <f t="shared" si="1"/>
        <v>0</v>
      </c>
    </row>
    <row r="55" spans="8:22">
      <c r="H55">
        <v>54</v>
      </c>
      <c r="I55">
        <f t="shared" si="0"/>
        <v>127</v>
      </c>
      <c r="V55">
        <f t="shared" si="1"/>
        <v>0</v>
      </c>
    </row>
    <row r="56" spans="8:22">
      <c r="H56">
        <v>55</v>
      </c>
      <c r="I56">
        <f t="shared" si="0"/>
        <v>128</v>
      </c>
      <c r="V56">
        <f t="shared" si="1"/>
        <v>0</v>
      </c>
    </row>
    <row r="57" spans="8:22">
      <c r="H57">
        <v>56</v>
      </c>
      <c r="I57">
        <f t="shared" si="0"/>
        <v>129</v>
      </c>
      <c r="V57">
        <f t="shared" si="1"/>
        <v>0</v>
      </c>
    </row>
    <row r="58" spans="8:22">
      <c r="H58">
        <v>57</v>
      </c>
      <c r="I58">
        <f t="shared" si="0"/>
        <v>130</v>
      </c>
      <c r="V58">
        <f t="shared" si="1"/>
        <v>0</v>
      </c>
    </row>
    <row r="59" spans="8:22">
      <c r="H59">
        <v>58</v>
      </c>
      <c r="I59">
        <f t="shared" si="0"/>
        <v>131</v>
      </c>
      <c r="V59">
        <f t="shared" si="1"/>
        <v>0</v>
      </c>
    </row>
    <row r="60" spans="8:22">
      <c r="H60">
        <v>59</v>
      </c>
      <c r="I60">
        <f t="shared" si="0"/>
        <v>132</v>
      </c>
    </row>
    <row r="61" spans="8:22">
      <c r="H61">
        <v>60</v>
      </c>
      <c r="I61">
        <f t="shared" si="0"/>
        <v>133</v>
      </c>
    </row>
    <row r="62" spans="8:22">
      <c r="H62">
        <v>61</v>
      </c>
      <c r="I62">
        <f t="shared" si="0"/>
        <v>134</v>
      </c>
    </row>
    <row r="63" spans="8:22">
      <c r="H63">
        <v>62</v>
      </c>
      <c r="I63">
        <f t="shared" si="0"/>
        <v>135</v>
      </c>
    </row>
    <row r="64" spans="8:22">
      <c r="H64">
        <v>63</v>
      </c>
      <c r="I64">
        <f t="shared" si="0"/>
        <v>136</v>
      </c>
    </row>
    <row r="65" spans="8:9">
      <c r="H65">
        <v>64</v>
      </c>
      <c r="I65">
        <f t="shared" si="0"/>
        <v>137</v>
      </c>
    </row>
    <row r="66" spans="8:9">
      <c r="H66">
        <v>65</v>
      </c>
      <c r="I66">
        <f t="shared" si="0"/>
        <v>138</v>
      </c>
    </row>
    <row r="67" spans="8:9">
      <c r="H67">
        <v>66</v>
      </c>
      <c r="I67">
        <f>I66+1</f>
        <v>139</v>
      </c>
    </row>
    <row r="68" spans="8:9">
      <c r="H68">
        <v>67</v>
      </c>
      <c r="I68">
        <f t="shared" si="0"/>
        <v>140</v>
      </c>
    </row>
    <row r="69" spans="8:9">
      <c r="H69">
        <v>68</v>
      </c>
      <c r="I69">
        <f t="shared" ref="I69" si="2">I68+1</f>
        <v>141</v>
      </c>
    </row>
    <row r="70" spans="8:9">
      <c r="H70">
        <v>69</v>
      </c>
      <c r="I70">
        <f>I69+1</f>
        <v>142</v>
      </c>
    </row>
    <row r="71" spans="8:9">
      <c r="H71">
        <v>70</v>
      </c>
      <c r="I71" t="str">
        <f>IF(ISBLANK(D71),IF(AND(C71&lt;=0.25,C70&gt;0.25),C71,""),IF(AND(G71&lt;=0.25,G70&gt;0.25),G71,""))</f>
        <v/>
      </c>
    </row>
    <row r="72" spans="8:9">
      <c r="H72">
        <v>71</v>
      </c>
      <c r="I72" t="str">
        <f t="shared" ref="I72:I91" si="3">IF(ISBLANK(D72),IF(AND(C72&lt;=0.25,C71&gt;0.25),C72,""),IF(AND(G72&lt;=0.25,G71&gt;0.25),G72,""))</f>
        <v/>
      </c>
    </row>
    <row r="73" spans="8:9">
      <c r="H73">
        <v>72</v>
      </c>
      <c r="I73" t="str">
        <f t="shared" si="3"/>
        <v/>
      </c>
    </row>
    <row r="74" spans="8:9">
      <c r="H74">
        <v>73</v>
      </c>
      <c r="I74" t="str">
        <f t="shared" si="3"/>
        <v/>
      </c>
    </row>
    <row r="75" spans="8:9">
      <c r="H75">
        <v>74</v>
      </c>
      <c r="I75" t="str">
        <f>IF(ISBLANK(D75),IF(AND(C75&lt;=0.25,C74&gt;0.25),C75,""),IF(AND(G75&lt;=0.25,G74&gt;0.25),G75,""))</f>
        <v/>
      </c>
    </row>
    <row r="76" spans="8:9">
      <c r="H76">
        <v>75</v>
      </c>
      <c r="I76" t="str">
        <f t="shared" si="3"/>
        <v/>
      </c>
    </row>
    <row r="77" spans="8:9">
      <c r="H77">
        <v>76</v>
      </c>
      <c r="I77" t="str">
        <f t="shared" si="3"/>
        <v/>
      </c>
    </row>
    <row r="78" spans="8:9">
      <c r="H78">
        <v>77</v>
      </c>
      <c r="I78" t="str">
        <f t="shared" si="3"/>
        <v/>
      </c>
    </row>
    <row r="79" spans="8:9">
      <c r="H79">
        <v>78</v>
      </c>
      <c r="I79" t="str">
        <f t="shared" si="3"/>
        <v/>
      </c>
    </row>
    <row r="80" spans="8:9">
      <c r="H80">
        <v>79</v>
      </c>
      <c r="I80" t="str">
        <f t="shared" si="3"/>
        <v/>
      </c>
    </row>
    <row r="81" spans="8:9">
      <c r="H81">
        <v>80</v>
      </c>
      <c r="I81" t="str">
        <f t="shared" si="3"/>
        <v/>
      </c>
    </row>
    <row r="82" spans="8:9">
      <c r="H82">
        <v>81</v>
      </c>
      <c r="I82" t="str">
        <f t="shared" si="3"/>
        <v/>
      </c>
    </row>
    <row r="83" spans="8:9">
      <c r="H83">
        <v>82</v>
      </c>
      <c r="I83" t="str">
        <f t="shared" si="3"/>
        <v/>
      </c>
    </row>
    <row r="84" spans="8:9">
      <c r="H84">
        <v>83</v>
      </c>
      <c r="I84" t="str">
        <f t="shared" si="3"/>
        <v/>
      </c>
    </row>
    <row r="85" spans="8:9">
      <c r="H85">
        <v>84</v>
      </c>
      <c r="I85" t="str">
        <f t="shared" si="3"/>
        <v/>
      </c>
    </row>
    <row r="86" spans="8:9">
      <c r="H86">
        <v>85</v>
      </c>
      <c r="I86" t="str">
        <f t="shared" si="3"/>
        <v/>
      </c>
    </row>
    <row r="87" spans="8:9">
      <c r="H87">
        <v>86</v>
      </c>
      <c r="I87" t="str">
        <f t="shared" si="3"/>
        <v/>
      </c>
    </row>
    <row r="88" spans="8:9">
      <c r="H88">
        <v>87</v>
      </c>
      <c r="I88" t="str">
        <f t="shared" si="3"/>
        <v/>
      </c>
    </row>
    <row r="89" spans="8:9">
      <c r="H89">
        <v>88</v>
      </c>
      <c r="I89" t="str">
        <f t="shared" si="3"/>
        <v/>
      </c>
    </row>
    <row r="90" spans="8:9">
      <c r="H90">
        <v>89</v>
      </c>
      <c r="I90" t="str">
        <f t="shared" si="3"/>
        <v/>
      </c>
    </row>
    <row r="91" spans="8:9">
      <c r="H91">
        <v>90</v>
      </c>
      <c r="I91" t="str">
        <f t="shared" si="3"/>
        <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59999389629810485"/>
  </sheetPr>
  <dimension ref="A1:G101"/>
  <sheetViews>
    <sheetView workbookViewId="0">
      <selection activeCell="G2" sqref="G2"/>
    </sheetView>
  </sheetViews>
  <sheetFormatPr defaultColWidth="14.21875" defaultRowHeight="15"/>
  <cols>
    <col min="2" max="3" width="14.21875" style="18"/>
  </cols>
  <sheetData>
    <row r="1" spans="1:7">
      <c r="A1">
        <v>0</v>
      </c>
      <c r="B1" s="18">
        <v>5252.1547110361671</v>
      </c>
      <c r="C1" s="18">
        <v>0</v>
      </c>
      <c r="D1">
        <v>1</v>
      </c>
      <c r="F1" t="s">
        <v>459</v>
      </c>
      <c r="G1" s="396">
        <v>0.1</v>
      </c>
    </row>
    <row r="2" spans="1:7">
      <c r="D2" s="105"/>
      <c r="F2" t="s">
        <v>460</v>
      </c>
      <c r="G2">
        <f>MAX(A2:A1048576)</f>
        <v>0</v>
      </c>
    </row>
    <row r="3" spans="1:7">
      <c r="D3" s="105"/>
      <c r="F3" t="s">
        <v>461</v>
      </c>
      <c r="G3" s="82">
        <f ca="1">OFFSET(D1,G1*G2,0)</f>
        <v>1</v>
      </c>
    </row>
    <row r="4" spans="1:7">
      <c r="D4" s="105"/>
    </row>
    <row r="5" spans="1:7">
      <c r="D5" s="105"/>
    </row>
    <row r="6" spans="1:7">
      <c r="D6" s="105"/>
    </row>
    <row r="7" spans="1:7">
      <c r="D7" s="105"/>
    </row>
    <row r="8" spans="1:7">
      <c r="D8" s="105"/>
    </row>
    <row r="9" spans="1:7">
      <c r="D9" s="105"/>
    </row>
    <row r="10" spans="1:7">
      <c r="D10" s="105"/>
    </row>
    <row r="11" spans="1:7">
      <c r="D11" s="105"/>
    </row>
    <row r="12" spans="1:7">
      <c r="D12" s="105"/>
    </row>
    <row r="13" spans="1:7">
      <c r="D13" s="105"/>
    </row>
    <row r="14" spans="1:7">
      <c r="D14" s="105"/>
    </row>
    <row r="15" spans="1:7">
      <c r="D15" s="105"/>
    </row>
    <row r="16" spans="1:7">
      <c r="D16" s="105"/>
    </row>
    <row r="17" spans="4:4">
      <c r="D17" s="105"/>
    </row>
    <row r="18" spans="4:4">
      <c r="D18" s="105"/>
    </row>
    <row r="19" spans="4:4">
      <c r="D19" s="105"/>
    </row>
    <row r="20" spans="4:4">
      <c r="D20" s="105"/>
    </row>
    <row r="21" spans="4:4">
      <c r="D21" s="105"/>
    </row>
    <row r="22" spans="4:4">
      <c r="D22" s="105"/>
    </row>
    <row r="23" spans="4:4">
      <c r="D23" s="105"/>
    </row>
    <row r="24" spans="4:4">
      <c r="D24" s="105"/>
    </row>
    <row r="25" spans="4:4">
      <c r="D25" s="105"/>
    </row>
    <row r="26" spans="4:4">
      <c r="D26" s="105"/>
    </row>
    <row r="27" spans="4:4">
      <c r="D27" s="105"/>
    </row>
    <row r="28" spans="4:4">
      <c r="D28" s="105"/>
    </row>
    <row r="29" spans="4:4">
      <c r="D29" s="105"/>
    </row>
    <row r="30" spans="4:4">
      <c r="D30" s="105"/>
    </row>
    <row r="31" spans="4:4">
      <c r="D31" s="105"/>
    </row>
    <row r="32" spans="4:4">
      <c r="D32" s="105"/>
    </row>
    <row r="33" spans="4:4">
      <c r="D33" s="105"/>
    </row>
    <row r="34" spans="4:4">
      <c r="D34" s="105"/>
    </row>
    <row r="35" spans="4:4">
      <c r="D35" s="105"/>
    </row>
    <row r="36" spans="4:4">
      <c r="D36" s="105"/>
    </row>
    <row r="37" spans="4:4">
      <c r="D37" s="105"/>
    </row>
    <row r="38" spans="4:4">
      <c r="D38" s="105"/>
    </row>
    <row r="39" spans="4:4">
      <c r="D39" s="105"/>
    </row>
    <row r="40" spans="4:4">
      <c r="D40" s="105"/>
    </row>
    <row r="41" spans="4:4">
      <c r="D41" s="105"/>
    </row>
    <row r="42" spans="4:4">
      <c r="D42" s="105"/>
    </row>
    <row r="43" spans="4:4">
      <c r="D43" s="105"/>
    </row>
    <row r="44" spans="4:4">
      <c r="D44" s="105"/>
    </row>
    <row r="45" spans="4:4">
      <c r="D45" s="105"/>
    </row>
    <row r="46" spans="4:4">
      <c r="D46" s="105"/>
    </row>
    <row r="47" spans="4:4">
      <c r="D47" s="105"/>
    </row>
    <row r="48" spans="4:4">
      <c r="D48" s="105"/>
    </row>
    <row r="49" spans="4:4">
      <c r="D49" s="105"/>
    </row>
    <row r="50" spans="4:4">
      <c r="D50" s="105"/>
    </row>
    <row r="51" spans="4:4">
      <c r="D51" s="105"/>
    </row>
    <row r="52" spans="4:4">
      <c r="D52" s="105"/>
    </row>
    <row r="53" spans="4:4">
      <c r="D53" s="105"/>
    </row>
    <row r="54" spans="4:4">
      <c r="D54" s="105"/>
    </row>
    <row r="55" spans="4:4">
      <c r="D55" s="105"/>
    </row>
    <row r="56" spans="4:4">
      <c r="D56" s="105"/>
    </row>
    <row r="57" spans="4:4">
      <c r="D57" s="105"/>
    </row>
    <row r="58" spans="4:4">
      <c r="D58" s="105"/>
    </row>
    <row r="59" spans="4:4">
      <c r="D59" s="105"/>
    </row>
    <row r="60" spans="4:4">
      <c r="D60" s="105"/>
    </row>
    <row r="61" spans="4:4">
      <c r="D61" s="105"/>
    </row>
    <row r="62" spans="4:4">
      <c r="D62" s="105"/>
    </row>
    <row r="63" spans="4:4">
      <c r="D63" s="105"/>
    </row>
    <row r="64" spans="4:4">
      <c r="D64" s="105"/>
    </row>
    <row r="65" spans="4:4">
      <c r="D65" s="105"/>
    </row>
    <row r="66" spans="4:4">
      <c r="D66" s="105"/>
    </row>
    <row r="67" spans="4:4">
      <c r="D67" s="105"/>
    </row>
    <row r="68" spans="4:4">
      <c r="D68" s="105"/>
    </row>
    <row r="69" spans="4:4">
      <c r="D69" s="105"/>
    </row>
    <row r="70" spans="4:4">
      <c r="D70" s="105"/>
    </row>
    <row r="71" spans="4:4">
      <c r="D71" s="105"/>
    </row>
    <row r="72" spans="4:4">
      <c r="D72" s="105"/>
    </row>
    <row r="73" spans="4:4">
      <c r="D73" s="105"/>
    </row>
    <row r="74" spans="4:4">
      <c r="D74" s="105"/>
    </row>
    <row r="75" spans="4:4">
      <c r="D75" s="105"/>
    </row>
    <row r="76" spans="4:4">
      <c r="D76" s="105"/>
    </row>
    <row r="77" spans="4:4">
      <c r="D77" s="105"/>
    </row>
    <row r="78" spans="4:4">
      <c r="D78" s="105"/>
    </row>
    <row r="79" spans="4:4">
      <c r="D79" s="105"/>
    </row>
    <row r="80" spans="4:4">
      <c r="D80" s="105"/>
    </row>
    <row r="81" spans="4:4">
      <c r="D81" s="105"/>
    </row>
    <row r="82" spans="4:4">
      <c r="D82" s="105"/>
    </row>
    <row r="83" spans="4:4">
      <c r="D83" s="105"/>
    </row>
    <row r="84" spans="4:4">
      <c r="D84" s="105"/>
    </row>
    <row r="85" spans="4:4">
      <c r="D85" s="105"/>
    </row>
    <row r="86" spans="4:4">
      <c r="D86" s="105"/>
    </row>
    <row r="87" spans="4:4">
      <c r="D87" s="105"/>
    </row>
    <row r="88" spans="4:4">
      <c r="D88" s="105"/>
    </row>
    <row r="89" spans="4:4">
      <c r="D89" s="105"/>
    </row>
    <row r="90" spans="4:4">
      <c r="D90" s="105"/>
    </row>
    <row r="91" spans="4:4">
      <c r="D91" s="105"/>
    </row>
    <row r="92" spans="4:4">
      <c r="D92" s="105"/>
    </row>
    <row r="93" spans="4:4">
      <c r="D93" s="105"/>
    </row>
    <row r="94" spans="4:4">
      <c r="D94" s="105"/>
    </row>
    <row r="95" spans="4:4">
      <c r="D95" s="105"/>
    </row>
    <row r="96" spans="4:4">
      <c r="D96" s="105"/>
    </row>
    <row r="97" spans="4:4">
      <c r="D97" s="105"/>
    </row>
    <row r="98" spans="4:4">
      <c r="D98" s="105"/>
    </row>
    <row r="99" spans="4:4">
      <c r="D99" s="105"/>
    </row>
    <row r="100" spans="4:4">
      <c r="D100" s="105"/>
    </row>
    <row r="101" spans="4:4">
      <c r="D101" s="105"/>
    </row>
  </sheetData>
  <autoFilter ref="A1:D1">
    <sortState ref="A2:D101">
      <sortCondition ref="D1"/>
    </sortState>
  </autoFilter>
  <pageMargins left="0.7" right="0.7" top="0.75" bottom="0.75" header="0.3" footer="0.3"/>
  <ignoredErrors>
    <ignoredError sqref="G2" formulaRange="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59999389629810485"/>
  </sheetPr>
  <dimension ref="A1:AD67"/>
  <sheetViews>
    <sheetView topLeftCell="H1" workbookViewId="0">
      <selection activeCell="Y37" sqref="Y37"/>
    </sheetView>
  </sheetViews>
  <sheetFormatPr defaultRowHeight="15"/>
  <cols>
    <col min="1" max="1" width="10" customWidth="1"/>
    <col min="2" max="2" width="13.109375" customWidth="1"/>
    <col min="3" max="3" width="10.109375" customWidth="1"/>
    <col min="4" max="4" width="13.44140625" customWidth="1"/>
    <col min="5" max="5" width="11.5546875" customWidth="1"/>
    <col min="6" max="6" width="11" customWidth="1"/>
    <col min="7" max="7" width="11.21875" style="229" customWidth="1"/>
    <col min="9" max="9" width="12.5546875" customWidth="1"/>
    <col min="10" max="13" width="12.5546875" style="229" customWidth="1"/>
    <col min="14" max="14" width="12.33203125" customWidth="1"/>
    <col min="15" max="16" width="12.33203125" style="229" customWidth="1"/>
    <col min="17" max="17" width="8.88671875" style="229"/>
    <col min="18" max="18" width="12.21875" style="229" customWidth="1"/>
    <col min="19" max="19" width="14" style="229" customWidth="1"/>
    <col min="20" max="20" width="10.109375" style="229" customWidth="1"/>
    <col min="21" max="22" width="8.88671875" style="229"/>
  </cols>
  <sheetData>
    <row r="1" spans="1:30" s="452" customFormat="1" ht="32.25" customHeight="1">
      <c r="A1" s="452" t="s">
        <v>223</v>
      </c>
      <c r="B1" s="452" t="s">
        <v>288</v>
      </c>
      <c r="C1" s="452" t="s">
        <v>75</v>
      </c>
      <c r="D1" s="452" t="s">
        <v>289</v>
      </c>
      <c r="E1" s="452" t="s">
        <v>70</v>
      </c>
      <c r="F1" s="452" t="s">
        <v>268</v>
      </c>
      <c r="G1" s="453" t="s">
        <v>495</v>
      </c>
      <c r="I1" s="452" t="s">
        <v>382</v>
      </c>
      <c r="J1" s="453" t="s">
        <v>495</v>
      </c>
      <c r="K1" s="453" t="s">
        <v>33</v>
      </c>
      <c r="L1" s="453" t="s">
        <v>496</v>
      </c>
      <c r="N1" s="452" t="s">
        <v>378</v>
      </c>
      <c r="O1" s="452" t="s">
        <v>379</v>
      </c>
      <c r="P1" s="452" t="s">
        <v>381</v>
      </c>
      <c r="R1" s="452" t="s">
        <v>403</v>
      </c>
      <c r="S1" s="452" t="s">
        <v>404</v>
      </c>
      <c r="T1" s="452" t="s">
        <v>402</v>
      </c>
      <c r="U1" s="452" t="s">
        <v>441</v>
      </c>
      <c r="V1" s="452" t="s">
        <v>0</v>
      </c>
      <c r="W1" s="452" t="s">
        <v>174</v>
      </c>
    </row>
    <row r="2" spans="1:30">
      <c r="A2" s="18">
        <v>0</v>
      </c>
      <c r="B2" s="18">
        <v>0</v>
      </c>
      <c r="C2" s="18">
        <v>0</v>
      </c>
      <c r="D2" s="18">
        <v>0</v>
      </c>
      <c r="E2" s="18">
        <v>0</v>
      </c>
      <c r="F2" s="18">
        <v>0</v>
      </c>
      <c r="G2" s="18">
        <v>0</v>
      </c>
      <c r="H2" s="18"/>
      <c r="I2" s="18">
        <v>0</v>
      </c>
      <c r="J2" s="18">
        <v>0</v>
      </c>
      <c r="K2" s="18">
        <v>0</v>
      </c>
      <c r="L2" s="18">
        <v>0</v>
      </c>
      <c r="M2" s="18"/>
      <c r="N2" s="18">
        <v>0</v>
      </c>
      <c r="O2" s="18">
        <v>0</v>
      </c>
      <c r="P2" s="18">
        <v>0</v>
      </c>
      <c r="R2" s="229">
        <v>0</v>
      </c>
      <c r="S2" s="18">
        <v>0</v>
      </c>
      <c r="T2" s="18">
        <v>0</v>
      </c>
      <c r="U2" s="81" t="e">
        <f>SMSFAnnuityIncome/SMSFMinPension</f>
        <v>#DIV/0!</v>
      </c>
      <c r="V2" s="229">
        <f>MortalityTest!I2</f>
        <v>74</v>
      </c>
      <c r="W2" s="171">
        <v>5.4999999999999938E-2</v>
      </c>
      <c r="X2" t="s">
        <v>27</v>
      </c>
      <c r="AA2" s="2" t="s">
        <v>116</v>
      </c>
      <c r="AB2" s="2" t="s">
        <v>50</v>
      </c>
      <c r="AC2" s="2" t="s">
        <v>225</v>
      </c>
      <c r="AD2" s="2" t="s">
        <v>226</v>
      </c>
    </row>
    <row r="3" spans="1:30">
      <c r="A3" s="18">
        <v>0</v>
      </c>
      <c r="B3" s="18">
        <v>0</v>
      </c>
      <c r="C3" s="18">
        <v>0</v>
      </c>
      <c r="D3" s="18">
        <v>0</v>
      </c>
      <c r="E3" s="18">
        <v>0</v>
      </c>
      <c r="F3" s="18">
        <v>0</v>
      </c>
      <c r="G3" s="18">
        <v>0</v>
      </c>
      <c r="H3" s="18"/>
      <c r="I3" s="18">
        <v>0</v>
      </c>
      <c r="J3" s="18">
        <v>0</v>
      </c>
      <c r="K3" s="18">
        <v>0</v>
      </c>
      <c r="L3" s="18">
        <v>0</v>
      </c>
      <c r="M3" s="18"/>
      <c r="N3" s="18">
        <v>0</v>
      </c>
      <c r="O3" s="18">
        <v>0</v>
      </c>
      <c r="P3" s="18">
        <v>0</v>
      </c>
      <c r="R3" s="229">
        <v>0</v>
      </c>
      <c r="S3" s="18">
        <v>0</v>
      </c>
      <c r="T3" s="18">
        <v>0</v>
      </c>
      <c r="U3" s="81" t="e">
        <f>R3/S3</f>
        <v>#DIV/0!</v>
      </c>
      <c r="V3" s="229">
        <f>MortalityTest!I3</f>
        <v>75</v>
      </c>
      <c r="W3" s="171">
        <v>5.4999999999999938E-2</v>
      </c>
      <c r="X3" t="s">
        <v>175</v>
      </c>
      <c r="AA3" s="105">
        <f>IF(SUM(Input!C132:C134) = 0,1,Input!NSCash/SUM(Input!C132:C134))</f>
        <v>0</v>
      </c>
      <c r="AB3" s="105">
        <f>IF(SUM(Input!C132:C134) = 0,0,Input!NSProperty/SUM(Input!C132:C134))</f>
        <v>0</v>
      </c>
      <c r="AC3" s="105">
        <f>IF(SUM(Input!C132:C134) = 0,0,(Input!NSGrowth/100)*Input!NSInvestment/SUM(Input!C132:C134))</f>
        <v>0.5</v>
      </c>
      <c r="AD3" s="105">
        <f>IF(SUM(Input!C132:C134) = 0,0,(1-Input!NSGrowth/100)*Input!NSInvestment/SUM(Input!C132:C134))</f>
        <v>0.5</v>
      </c>
    </row>
    <row r="4" spans="1:30">
      <c r="A4" s="18">
        <v>0</v>
      </c>
      <c r="B4" s="18">
        <v>0</v>
      </c>
      <c r="C4" s="18">
        <v>0</v>
      </c>
      <c r="D4" s="18">
        <v>0</v>
      </c>
      <c r="E4" s="18">
        <v>0</v>
      </c>
      <c r="F4" s="18">
        <v>0</v>
      </c>
      <c r="G4" s="18">
        <v>0</v>
      </c>
      <c r="H4" s="18"/>
      <c r="I4" s="18">
        <v>0</v>
      </c>
      <c r="J4" s="18">
        <v>0</v>
      </c>
      <c r="K4" s="18">
        <v>0</v>
      </c>
      <c r="L4" s="18">
        <v>0</v>
      </c>
      <c r="M4" s="18"/>
      <c r="N4" s="18">
        <v>0</v>
      </c>
      <c r="O4" s="18">
        <v>0</v>
      </c>
      <c r="P4" s="18">
        <v>0</v>
      </c>
      <c r="R4" s="229">
        <v>0</v>
      </c>
      <c r="S4" s="18">
        <v>0</v>
      </c>
      <c r="T4" s="18">
        <v>0</v>
      </c>
      <c r="U4" s="81" t="e">
        <f t="shared" ref="U4:U42" si="0">R4/S4</f>
        <v>#DIV/0!</v>
      </c>
      <c r="V4" s="229">
        <f>MortalityTest!I4</f>
        <v>76</v>
      </c>
    </row>
    <row r="5" spans="1:30">
      <c r="A5" s="18">
        <v>0</v>
      </c>
      <c r="B5" s="18">
        <v>0</v>
      </c>
      <c r="C5" s="18">
        <v>0</v>
      </c>
      <c r="D5" s="18">
        <v>0</v>
      </c>
      <c r="E5" s="18">
        <v>0</v>
      </c>
      <c r="F5" s="18">
        <v>0</v>
      </c>
      <c r="G5" s="18">
        <v>0</v>
      </c>
      <c r="H5" s="18"/>
      <c r="I5" s="18">
        <v>0</v>
      </c>
      <c r="J5" s="18">
        <v>0</v>
      </c>
      <c r="K5" s="18">
        <v>0</v>
      </c>
      <c r="L5" s="18">
        <v>0</v>
      </c>
      <c r="M5" s="18"/>
      <c r="N5" s="18">
        <v>0</v>
      </c>
      <c r="O5" s="18">
        <v>0</v>
      </c>
      <c r="P5" s="18">
        <v>0</v>
      </c>
      <c r="R5" s="229">
        <v>0</v>
      </c>
      <c r="S5" s="18">
        <v>0</v>
      </c>
      <c r="T5" s="18">
        <v>0</v>
      </c>
      <c r="U5" s="81" t="e">
        <f t="shared" si="0"/>
        <v>#DIV/0!</v>
      </c>
      <c r="V5" s="229">
        <f>MortalityTest!I5</f>
        <v>77</v>
      </c>
      <c r="W5" s="18"/>
    </row>
    <row r="6" spans="1:30">
      <c r="A6" s="18">
        <v>0</v>
      </c>
      <c r="B6" s="18">
        <v>0</v>
      </c>
      <c r="C6" s="18">
        <v>0</v>
      </c>
      <c r="D6" s="18">
        <v>0</v>
      </c>
      <c r="E6" s="18">
        <v>0</v>
      </c>
      <c r="F6" s="18">
        <v>0</v>
      </c>
      <c r="G6" s="18">
        <v>0</v>
      </c>
      <c r="H6" s="18"/>
      <c r="I6" s="18">
        <v>0</v>
      </c>
      <c r="J6" s="18">
        <v>0</v>
      </c>
      <c r="K6" s="18">
        <v>0</v>
      </c>
      <c r="L6" s="18">
        <v>0</v>
      </c>
      <c r="M6" s="18"/>
      <c r="N6" s="18">
        <v>0</v>
      </c>
      <c r="O6" s="18">
        <v>0</v>
      </c>
      <c r="P6" s="18">
        <v>0</v>
      </c>
      <c r="R6" s="229">
        <v>0</v>
      </c>
      <c r="S6" s="18">
        <v>0</v>
      </c>
      <c r="T6" s="18">
        <v>0</v>
      </c>
      <c r="U6" s="81" t="e">
        <f t="shared" si="0"/>
        <v>#DIV/0!</v>
      </c>
      <c r="V6" s="229">
        <f>MortalityTest!I6</f>
        <v>78</v>
      </c>
      <c r="W6" s="18"/>
    </row>
    <row r="7" spans="1:30">
      <c r="A7" s="18">
        <v>0</v>
      </c>
      <c r="B7" s="18">
        <v>205335</v>
      </c>
      <c r="C7" s="18">
        <v>0</v>
      </c>
      <c r="D7" s="18">
        <v>0</v>
      </c>
      <c r="E7" s="18">
        <v>201400</v>
      </c>
      <c r="F7" s="18">
        <v>0</v>
      </c>
      <c r="G7" s="18">
        <v>0</v>
      </c>
      <c r="H7" s="18"/>
      <c r="I7" s="18">
        <v>3159000</v>
      </c>
      <c r="J7" s="18">
        <v>0</v>
      </c>
      <c r="K7" s="18">
        <v>3159000</v>
      </c>
      <c r="L7" s="18">
        <v>0</v>
      </c>
      <c r="M7" s="18"/>
      <c r="N7" s="18">
        <v>0</v>
      </c>
      <c r="O7" s="18">
        <v>3159000</v>
      </c>
      <c r="P7" s="18">
        <v>3159000</v>
      </c>
      <c r="R7" s="229">
        <v>0</v>
      </c>
      <c r="S7" s="18">
        <v>205335</v>
      </c>
      <c r="T7" s="18">
        <v>0</v>
      </c>
      <c r="U7" s="81">
        <f t="shared" si="0"/>
        <v>0</v>
      </c>
      <c r="V7" s="229">
        <f>MortalityTest!I7</f>
        <v>79</v>
      </c>
      <c r="W7" s="18"/>
    </row>
    <row r="8" spans="1:30">
      <c r="A8" s="18">
        <v>0</v>
      </c>
      <c r="B8" s="18">
        <v>212948.30439022003</v>
      </c>
      <c r="C8" s="18">
        <v>0</v>
      </c>
      <c r="D8" s="18">
        <v>0</v>
      </c>
      <c r="E8" s="18">
        <v>201400</v>
      </c>
      <c r="F8" s="18">
        <v>0</v>
      </c>
      <c r="G8" s="18">
        <v>0</v>
      </c>
      <c r="H8" s="18"/>
      <c r="I8" s="18">
        <v>3046000</v>
      </c>
      <c r="J8" s="18">
        <v>0</v>
      </c>
      <c r="K8" s="18">
        <v>3042000</v>
      </c>
      <c r="L8" s="18">
        <v>3000</v>
      </c>
      <c r="M8" s="18"/>
      <c r="N8" s="18">
        <v>0</v>
      </c>
      <c r="O8" s="18">
        <v>3042118.6341460003</v>
      </c>
      <c r="P8" s="18">
        <v>3118171.5999996499</v>
      </c>
      <c r="R8" s="229">
        <v>0</v>
      </c>
      <c r="S8" s="18">
        <v>212948.30439022003</v>
      </c>
      <c r="T8" s="18">
        <v>0</v>
      </c>
      <c r="U8" s="81">
        <f t="shared" si="0"/>
        <v>0</v>
      </c>
      <c r="V8" s="229">
        <f>MortalityTest!I8</f>
        <v>80</v>
      </c>
      <c r="W8" s="18"/>
    </row>
    <row r="9" spans="1:30">
      <c r="A9" s="18">
        <v>0</v>
      </c>
      <c r="B9" s="18">
        <v>203986.41421669003</v>
      </c>
      <c r="C9" s="18">
        <v>0</v>
      </c>
      <c r="D9" s="18">
        <v>0</v>
      </c>
      <c r="E9" s="18">
        <v>201400</v>
      </c>
      <c r="F9" s="18">
        <v>0</v>
      </c>
      <c r="G9" s="18">
        <v>0</v>
      </c>
      <c r="H9" s="18"/>
      <c r="I9" s="18">
        <v>2929000</v>
      </c>
      <c r="J9" s="18">
        <v>0</v>
      </c>
      <c r="K9" s="18">
        <v>2914000</v>
      </c>
      <c r="L9" s="18">
        <v>15000</v>
      </c>
      <c r="M9" s="18"/>
      <c r="N9" s="18">
        <v>0</v>
      </c>
      <c r="O9" s="18">
        <v>2914091.6316670002</v>
      </c>
      <c r="P9" s="18">
        <v>3061617.5205201418</v>
      </c>
      <c r="R9" s="229">
        <v>0</v>
      </c>
      <c r="S9" s="18">
        <v>203986.41421669003</v>
      </c>
      <c r="T9" s="18">
        <v>0</v>
      </c>
      <c r="U9" s="81">
        <f t="shared" si="0"/>
        <v>0</v>
      </c>
      <c r="V9" s="229">
        <f>MortalityTest!I9</f>
        <v>81</v>
      </c>
      <c r="W9" s="18"/>
    </row>
    <row r="10" spans="1:30">
      <c r="A10" s="18">
        <v>0</v>
      </c>
      <c r="B10" s="18">
        <v>223163.56968476</v>
      </c>
      <c r="C10" s="18">
        <v>0</v>
      </c>
      <c r="D10" s="18">
        <v>0</v>
      </c>
      <c r="E10" s="18">
        <v>201400</v>
      </c>
      <c r="F10" s="18">
        <v>0</v>
      </c>
      <c r="G10" s="18">
        <v>0</v>
      </c>
      <c r="H10" s="18"/>
      <c r="I10" s="18">
        <v>2810000</v>
      </c>
      <c r="J10" s="18">
        <v>0</v>
      </c>
      <c r="K10" s="18">
        <v>2791000</v>
      </c>
      <c r="L10" s="18">
        <v>18000</v>
      </c>
      <c r="M10" s="18"/>
      <c r="N10" s="18">
        <v>0</v>
      </c>
      <c r="O10" s="18">
        <v>2791410.5371940001</v>
      </c>
      <c r="P10" s="18">
        <v>3006043.8380304324</v>
      </c>
      <c r="R10" s="229">
        <v>0</v>
      </c>
      <c r="S10" s="18">
        <v>223163.56968476</v>
      </c>
      <c r="T10" s="18">
        <v>0</v>
      </c>
      <c r="U10" s="81">
        <f t="shared" si="0"/>
        <v>0</v>
      </c>
      <c r="V10" s="229">
        <f>MortalityTest!I10</f>
        <v>82</v>
      </c>
      <c r="W10" s="18"/>
    </row>
    <row r="11" spans="1:30">
      <c r="A11" s="18">
        <v>0</v>
      </c>
      <c r="B11" s="18">
        <v>211225.44903384001</v>
      </c>
      <c r="C11" s="18">
        <v>0</v>
      </c>
      <c r="D11" s="18">
        <v>0</v>
      </c>
      <c r="E11" s="18">
        <v>201400</v>
      </c>
      <c r="F11" s="18">
        <v>0</v>
      </c>
      <c r="G11" s="18">
        <v>0</v>
      </c>
      <c r="H11" s="18"/>
      <c r="I11" s="18">
        <v>2686000</v>
      </c>
      <c r="J11" s="18">
        <v>0</v>
      </c>
      <c r="K11" s="18">
        <v>2645000</v>
      </c>
      <c r="L11" s="18">
        <v>40000</v>
      </c>
      <c r="M11" s="18"/>
      <c r="N11" s="18">
        <v>0</v>
      </c>
      <c r="O11" s="18">
        <v>2645680.9797740001</v>
      </c>
      <c r="P11" s="18">
        <v>2920336.7699559205</v>
      </c>
      <c r="R11" s="229">
        <v>0</v>
      </c>
      <c r="S11" s="18">
        <v>211225.44903384001</v>
      </c>
      <c r="T11" s="18">
        <v>0</v>
      </c>
      <c r="U11" s="81">
        <f t="shared" si="0"/>
        <v>0</v>
      </c>
      <c r="V11" s="229">
        <f>MortalityTest!I11</f>
        <v>83</v>
      </c>
      <c r="W11" s="18"/>
    </row>
    <row r="12" spans="1:30">
      <c r="A12" s="18">
        <v>0</v>
      </c>
      <c r="B12" s="18">
        <v>199944.78210278001</v>
      </c>
      <c r="C12" s="18">
        <v>0</v>
      </c>
      <c r="D12" s="18">
        <v>1455.2178972199908</v>
      </c>
      <c r="E12" s="18">
        <v>201400</v>
      </c>
      <c r="F12" s="18">
        <v>0</v>
      </c>
      <c r="G12" s="18">
        <v>0</v>
      </c>
      <c r="H12" s="18"/>
      <c r="I12" s="18">
        <v>2559000</v>
      </c>
      <c r="J12" s="18">
        <v>0</v>
      </c>
      <c r="K12" s="18">
        <v>2507000</v>
      </c>
      <c r="L12" s="18">
        <v>51000</v>
      </c>
      <c r="M12" s="18"/>
      <c r="N12" s="18">
        <v>0</v>
      </c>
      <c r="O12" s="18">
        <v>2507798.99187</v>
      </c>
      <c r="P12" s="18">
        <v>2837344.3756805467</v>
      </c>
      <c r="R12" s="229">
        <v>0</v>
      </c>
      <c r="S12" s="18">
        <v>199944.78210278001</v>
      </c>
      <c r="T12" s="18">
        <v>0</v>
      </c>
      <c r="U12" s="81">
        <f t="shared" si="0"/>
        <v>0</v>
      </c>
      <c r="V12" s="229">
        <f>MortalityTest!I12</f>
        <v>84</v>
      </c>
      <c r="W12" s="18"/>
    </row>
    <row r="13" spans="1:30">
      <c r="A13" s="18">
        <v>0</v>
      </c>
      <c r="B13" s="18">
        <v>213959.44651049998</v>
      </c>
      <c r="C13" s="18">
        <v>0</v>
      </c>
      <c r="D13" s="18">
        <v>0</v>
      </c>
      <c r="E13" s="18">
        <v>201400</v>
      </c>
      <c r="F13" s="18">
        <v>0</v>
      </c>
      <c r="G13" s="18">
        <v>0</v>
      </c>
      <c r="H13" s="18"/>
      <c r="I13" s="18">
        <v>2429000</v>
      </c>
      <c r="J13" s="18">
        <v>0</v>
      </c>
      <c r="K13" s="18">
        <v>2377000</v>
      </c>
      <c r="L13" s="18">
        <v>52000</v>
      </c>
      <c r="M13" s="18"/>
      <c r="N13" s="18">
        <v>0</v>
      </c>
      <c r="O13" s="18">
        <v>2377327.1834499999</v>
      </c>
      <c r="P13" s="18">
        <v>2756970.6875855532</v>
      </c>
      <c r="R13" s="229">
        <v>0</v>
      </c>
      <c r="S13" s="18">
        <v>213959.44651049998</v>
      </c>
      <c r="T13" s="18">
        <v>0</v>
      </c>
      <c r="U13" s="81">
        <f t="shared" si="0"/>
        <v>0</v>
      </c>
      <c r="V13" s="229">
        <f>MortalityTest!I13</f>
        <v>85</v>
      </c>
      <c r="W13" s="18"/>
    </row>
    <row r="14" spans="1:30">
      <c r="A14" s="18">
        <v>0</v>
      </c>
      <c r="B14" s="18">
        <v>200593.52378063998</v>
      </c>
      <c r="C14" s="18">
        <v>0</v>
      </c>
      <c r="D14" s="18">
        <v>806.47621936001815</v>
      </c>
      <c r="E14" s="18">
        <v>201400</v>
      </c>
      <c r="F14" s="18">
        <v>0</v>
      </c>
      <c r="G14" s="18">
        <v>0</v>
      </c>
      <c r="H14" s="18"/>
      <c r="I14" s="18">
        <v>2294000</v>
      </c>
      <c r="J14" s="18">
        <v>0</v>
      </c>
      <c r="K14" s="18">
        <v>2228000</v>
      </c>
      <c r="L14" s="18">
        <v>66000</v>
      </c>
      <c r="M14" s="18"/>
      <c r="N14" s="18">
        <v>0</v>
      </c>
      <c r="O14" s="18">
        <v>2228816.930896</v>
      </c>
      <c r="P14" s="18">
        <v>2649362.9332905835</v>
      </c>
      <c r="R14" s="229">
        <v>0</v>
      </c>
      <c r="S14" s="18">
        <v>200593.52378063998</v>
      </c>
      <c r="T14" s="18">
        <v>0</v>
      </c>
      <c r="U14" s="81">
        <f t="shared" si="0"/>
        <v>0</v>
      </c>
      <c r="V14" s="229">
        <f>MortalityTest!I14</f>
        <v>86</v>
      </c>
      <c r="W14" s="18"/>
    </row>
    <row r="15" spans="1:30">
      <c r="A15" s="18">
        <v>0</v>
      </c>
      <c r="B15" s="18">
        <v>208159.40378390998</v>
      </c>
      <c r="C15" s="18">
        <v>0</v>
      </c>
      <c r="D15" s="18">
        <v>0</v>
      </c>
      <c r="E15" s="18">
        <v>201400</v>
      </c>
      <c r="F15" s="18">
        <v>0</v>
      </c>
      <c r="G15" s="18">
        <v>0</v>
      </c>
      <c r="H15" s="18"/>
      <c r="I15" s="18">
        <v>2156000</v>
      </c>
      <c r="J15" s="18">
        <v>0</v>
      </c>
      <c r="K15" s="18">
        <v>2089000</v>
      </c>
      <c r="L15" s="18">
        <v>67000</v>
      </c>
      <c r="M15" s="18"/>
      <c r="N15" s="18">
        <v>0</v>
      </c>
      <c r="O15" s="18">
        <v>2089521.5584029998</v>
      </c>
      <c r="P15" s="18">
        <v>2545879.1211676532</v>
      </c>
      <c r="R15" s="229">
        <v>0</v>
      </c>
      <c r="S15" s="18">
        <v>208159.40378390998</v>
      </c>
      <c r="T15" s="18">
        <v>0</v>
      </c>
      <c r="U15" s="81">
        <f t="shared" si="0"/>
        <v>0</v>
      </c>
      <c r="V15" s="229">
        <f>MortalityTest!I15</f>
        <v>87</v>
      </c>
      <c r="W15" s="18"/>
    </row>
    <row r="16" spans="1:30">
      <c r="A16" s="18">
        <v>0</v>
      </c>
      <c r="B16" s="18">
        <v>192896.83460325998</v>
      </c>
      <c r="C16" s="18">
        <v>0</v>
      </c>
      <c r="D16" s="18">
        <v>8503.1653967400198</v>
      </c>
      <c r="E16" s="18">
        <v>201400</v>
      </c>
      <c r="F16" s="18">
        <v>0</v>
      </c>
      <c r="G16" s="18">
        <v>0</v>
      </c>
      <c r="H16" s="18"/>
      <c r="I16" s="18">
        <v>2014000</v>
      </c>
      <c r="J16" s="18">
        <v>0</v>
      </c>
      <c r="K16" s="18">
        <v>1938000</v>
      </c>
      <c r="L16" s="18">
        <v>75000</v>
      </c>
      <c r="M16" s="18"/>
      <c r="N16" s="18">
        <v>0</v>
      </c>
      <c r="O16" s="18">
        <v>1938472.6479799999</v>
      </c>
      <c r="P16" s="18">
        <v>2420886.7083186177</v>
      </c>
      <c r="R16" s="229">
        <v>0</v>
      </c>
      <c r="S16" s="18">
        <v>192896.83460325998</v>
      </c>
      <c r="T16" s="18">
        <v>0</v>
      </c>
      <c r="U16" s="81">
        <f t="shared" si="0"/>
        <v>0</v>
      </c>
      <c r="V16" s="229">
        <f>MortalityTest!I16</f>
        <v>88</v>
      </c>
      <c r="W16" s="18"/>
    </row>
    <row r="17" spans="1:23">
      <c r="A17" s="18">
        <v>0</v>
      </c>
      <c r="B17" s="18">
        <v>178767.83232734</v>
      </c>
      <c r="C17" s="18">
        <v>0</v>
      </c>
      <c r="D17" s="18">
        <v>22632.167672659998</v>
      </c>
      <c r="E17" s="18">
        <v>201400</v>
      </c>
      <c r="F17" s="18">
        <v>0</v>
      </c>
      <c r="G17" s="18">
        <v>0</v>
      </c>
      <c r="H17" s="18"/>
      <c r="I17" s="18">
        <v>1868000</v>
      </c>
      <c r="J17" s="18">
        <v>0</v>
      </c>
      <c r="K17" s="18">
        <v>1798000</v>
      </c>
      <c r="L17" s="18">
        <v>69000</v>
      </c>
      <c r="M17" s="18"/>
      <c r="N17" s="18">
        <v>0</v>
      </c>
      <c r="O17" s="18">
        <v>1798488.7176900001</v>
      </c>
      <c r="P17" s="18">
        <v>2302217.6104264939</v>
      </c>
      <c r="R17" s="229">
        <v>0</v>
      </c>
      <c r="S17" s="18">
        <v>178767.83232734</v>
      </c>
      <c r="T17" s="18">
        <v>0</v>
      </c>
      <c r="U17" s="81">
        <f t="shared" si="0"/>
        <v>0</v>
      </c>
      <c r="V17" s="229">
        <f>MortalityTest!I17</f>
        <v>89</v>
      </c>
      <c r="W17" s="18"/>
    </row>
    <row r="18" spans="1:23">
      <c r="A18" s="18">
        <v>0</v>
      </c>
      <c r="B18" s="18">
        <v>183561.78114109</v>
      </c>
      <c r="C18" s="18">
        <v>0</v>
      </c>
      <c r="D18" s="18">
        <v>17838.218858909997</v>
      </c>
      <c r="E18" s="18">
        <v>201400</v>
      </c>
      <c r="F18" s="18">
        <v>0</v>
      </c>
      <c r="G18" s="18">
        <v>0</v>
      </c>
      <c r="H18" s="18"/>
      <c r="I18" s="18">
        <v>1717000</v>
      </c>
      <c r="J18" s="18">
        <v>0</v>
      </c>
      <c r="K18" s="18">
        <v>1668000</v>
      </c>
      <c r="L18" s="18">
        <v>49000</v>
      </c>
      <c r="M18" s="18"/>
      <c r="N18" s="18">
        <v>0</v>
      </c>
      <c r="O18" s="18">
        <v>1668743.4649189999</v>
      </c>
      <c r="P18" s="18">
        <v>2189536.0356132742</v>
      </c>
      <c r="R18" s="229">
        <v>0</v>
      </c>
      <c r="S18" s="18">
        <v>183561.78114109</v>
      </c>
      <c r="T18" s="18">
        <v>0</v>
      </c>
      <c r="U18" s="81">
        <f t="shared" si="0"/>
        <v>0</v>
      </c>
      <c r="V18" s="229">
        <f>MortalityTest!I18</f>
        <v>90</v>
      </c>
    </row>
    <row r="19" spans="1:23">
      <c r="A19" s="18">
        <v>0</v>
      </c>
      <c r="B19" s="18">
        <v>168337.03545493999</v>
      </c>
      <c r="C19" s="18">
        <v>0</v>
      </c>
      <c r="D19" s="18">
        <v>33062.964545060007</v>
      </c>
      <c r="E19" s="18">
        <v>201400</v>
      </c>
      <c r="F19" s="18">
        <v>0</v>
      </c>
      <c r="G19" s="18">
        <v>0</v>
      </c>
      <c r="H19" s="18"/>
      <c r="I19" s="18">
        <v>1563000</v>
      </c>
      <c r="J19" s="18">
        <v>0</v>
      </c>
      <c r="K19" s="18">
        <v>1530000</v>
      </c>
      <c r="L19" s="18">
        <v>32000</v>
      </c>
      <c r="M19" s="18"/>
      <c r="N19" s="18">
        <v>0</v>
      </c>
      <c r="O19" s="18">
        <v>1530336.6859539999</v>
      </c>
      <c r="P19" s="18">
        <v>2058132.7062736496</v>
      </c>
      <c r="R19" s="229">
        <v>0</v>
      </c>
      <c r="S19" s="18">
        <v>168337.03545493999</v>
      </c>
      <c r="T19" s="18">
        <v>0</v>
      </c>
      <c r="U19" s="81">
        <f t="shared" si="0"/>
        <v>0</v>
      </c>
      <c r="V19" s="229">
        <f>MortalityTest!I19</f>
        <v>91</v>
      </c>
    </row>
    <row r="20" spans="1:23">
      <c r="A20" s="18">
        <v>0</v>
      </c>
      <c r="B20" s="18">
        <v>200779.22219532562</v>
      </c>
      <c r="C20" s="18">
        <v>0</v>
      </c>
      <c r="D20" s="18">
        <v>620.77780467438356</v>
      </c>
      <c r="E20" s="18">
        <v>201400</v>
      </c>
      <c r="F20" s="18">
        <v>0</v>
      </c>
      <c r="G20" s="18">
        <v>0</v>
      </c>
      <c r="H20" s="18"/>
      <c r="I20" s="18">
        <v>1403000</v>
      </c>
      <c r="J20" s="18">
        <v>0</v>
      </c>
      <c r="K20" s="18">
        <v>1403000</v>
      </c>
      <c r="L20" s="18">
        <v>0</v>
      </c>
      <c r="M20" s="18"/>
      <c r="N20" s="18">
        <v>0</v>
      </c>
      <c r="O20" s="18">
        <v>1403326.5237149999</v>
      </c>
      <c r="P20" s="18">
        <v>1934501.1124755272</v>
      </c>
      <c r="R20" s="229">
        <v>0</v>
      </c>
      <c r="S20" s="18">
        <v>173917.65652590001</v>
      </c>
      <c r="T20" s="18">
        <v>26861.56566942561</v>
      </c>
      <c r="U20" s="81">
        <f t="shared" si="0"/>
        <v>0</v>
      </c>
      <c r="V20" s="229">
        <f>MortalityTest!I20</f>
        <v>92</v>
      </c>
    </row>
    <row r="21" spans="1:23">
      <c r="A21" s="18">
        <v>0</v>
      </c>
      <c r="B21" s="18">
        <v>201400</v>
      </c>
      <c r="C21" s="18">
        <v>0</v>
      </c>
      <c r="D21" s="18">
        <v>0</v>
      </c>
      <c r="E21" s="18">
        <v>201400</v>
      </c>
      <c r="F21" s="18">
        <v>0</v>
      </c>
      <c r="G21" s="18">
        <v>0</v>
      </c>
      <c r="H21" s="18"/>
      <c r="I21" s="18">
        <v>1240000</v>
      </c>
      <c r="J21" s="18">
        <v>0</v>
      </c>
      <c r="K21" s="18">
        <v>1240000</v>
      </c>
      <c r="L21" s="18">
        <v>0</v>
      </c>
      <c r="M21" s="18"/>
      <c r="N21" s="18">
        <v>0</v>
      </c>
      <c r="O21" s="18">
        <v>1240075.1365080001</v>
      </c>
      <c r="P21" s="18">
        <v>1752193.7039262729</v>
      </c>
      <c r="R21" s="229">
        <v>0</v>
      </c>
      <c r="S21" s="18">
        <v>153333.10124250001</v>
      </c>
      <c r="T21" s="18">
        <v>48066.898757499992</v>
      </c>
      <c r="U21" s="81">
        <f t="shared" si="0"/>
        <v>0</v>
      </c>
      <c r="V21" s="229">
        <f>MortalityTest!I21</f>
        <v>93</v>
      </c>
    </row>
    <row r="22" spans="1:23">
      <c r="A22" s="18">
        <v>0</v>
      </c>
      <c r="B22" s="18">
        <v>201400</v>
      </c>
      <c r="C22" s="18">
        <v>0</v>
      </c>
      <c r="D22" s="18">
        <v>0</v>
      </c>
      <c r="E22" s="18">
        <v>201400</v>
      </c>
      <c r="F22" s="18">
        <v>0</v>
      </c>
      <c r="G22" s="18">
        <v>0</v>
      </c>
      <c r="H22" s="18"/>
      <c r="I22" s="18">
        <v>1071000</v>
      </c>
      <c r="J22" s="18">
        <v>0</v>
      </c>
      <c r="K22" s="18">
        <v>1071000</v>
      </c>
      <c r="L22" s="18">
        <v>0</v>
      </c>
      <c r="M22" s="18"/>
      <c r="N22" s="18">
        <v>0</v>
      </c>
      <c r="O22" s="18">
        <v>1071726.1195089999</v>
      </c>
      <c r="P22" s="18">
        <v>1552178.9738730183</v>
      </c>
      <c r="R22" s="229">
        <v>0</v>
      </c>
      <c r="S22" s="18">
        <v>132166.89958442</v>
      </c>
      <c r="T22" s="18">
        <v>69233.100415580004</v>
      </c>
      <c r="U22" s="81">
        <f t="shared" si="0"/>
        <v>0</v>
      </c>
      <c r="V22" s="229">
        <f>MortalityTest!I22</f>
        <v>94</v>
      </c>
    </row>
    <row r="23" spans="1:23">
      <c r="A23" s="18">
        <v>8785.9540469219974</v>
      </c>
      <c r="B23" s="18">
        <v>192614.04595307802</v>
      </c>
      <c r="C23" s="18">
        <v>0</v>
      </c>
      <c r="D23" s="18">
        <v>0</v>
      </c>
      <c r="E23" s="18">
        <v>201400</v>
      </c>
      <c r="F23" s="18">
        <v>0</v>
      </c>
      <c r="G23" s="18">
        <v>0</v>
      </c>
      <c r="H23" s="18"/>
      <c r="I23" s="18">
        <v>898000</v>
      </c>
      <c r="J23" s="18">
        <v>0</v>
      </c>
      <c r="K23" s="18">
        <v>898000</v>
      </c>
      <c r="L23" s="18">
        <v>0</v>
      </c>
      <c r="M23" s="18"/>
      <c r="N23" s="18">
        <v>0</v>
      </c>
      <c r="O23" s="18">
        <v>898759.56350100006</v>
      </c>
      <c r="P23" s="18">
        <v>1334213.6236396681</v>
      </c>
      <c r="R23" s="229">
        <v>0</v>
      </c>
      <c r="S23" s="18">
        <v>125826.33889014002</v>
      </c>
      <c r="T23" s="18">
        <v>66787.707062937989</v>
      </c>
      <c r="U23" s="81">
        <f t="shared" si="0"/>
        <v>0</v>
      </c>
      <c r="V23" s="229">
        <f>MortalityTest!I23</f>
        <v>95</v>
      </c>
    </row>
    <row r="24" spans="1:23">
      <c r="A24" s="18">
        <v>21979.673473056009</v>
      </c>
      <c r="B24" s="18">
        <v>179420.326526944</v>
      </c>
      <c r="C24" s="18">
        <v>0</v>
      </c>
      <c r="D24" s="18">
        <v>0</v>
      </c>
      <c r="E24" s="18">
        <v>201400</v>
      </c>
      <c r="F24" s="18">
        <v>0</v>
      </c>
      <c r="G24" s="18">
        <v>0</v>
      </c>
      <c r="H24" s="18"/>
      <c r="I24" s="18">
        <v>729000</v>
      </c>
      <c r="J24" s="18">
        <v>0</v>
      </c>
      <c r="K24" s="18">
        <v>729000</v>
      </c>
      <c r="L24" s="18">
        <v>0</v>
      </c>
      <c r="M24" s="18"/>
      <c r="N24" s="18">
        <v>0</v>
      </c>
      <c r="O24" s="18">
        <v>729609.31444799993</v>
      </c>
      <c r="P24" s="18">
        <v>1110186.8563889642</v>
      </c>
      <c r="R24" s="229">
        <v>0</v>
      </c>
      <c r="S24" s="18">
        <v>102145.30402272001</v>
      </c>
      <c r="T24" s="18">
        <v>77275.022504223976</v>
      </c>
      <c r="U24" s="81">
        <f t="shared" si="0"/>
        <v>0</v>
      </c>
      <c r="V24" s="229">
        <f>MortalityTest!I24</f>
        <v>96</v>
      </c>
    </row>
    <row r="25" spans="1:23">
      <c r="A25" s="18">
        <v>29980.160289763757</v>
      </c>
      <c r="B25" s="18">
        <v>171419.83971023624</v>
      </c>
      <c r="C25" s="18">
        <v>0</v>
      </c>
      <c r="D25" s="18">
        <v>0</v>
      </c>
      <c r="E25" s="18">
        <v>201400</v>
      </c>
      <c r="F25" s="18">
        <v>0</v>
      </c>
      <c r="G25" s="18">
        <v>0</v>
      </c>
      <c r="H25" s="18"/>
      <c r="I25" s="18">
        <v>569000</v>
      </c>
      <c r="J25" s="18">
        <v>0</v>
      </c>
      <c r="K25" s="18">
        <v>569000</v>
      </c>
      <c r="L25" s="18">
        <v>0</v>
      </c>
      <c r="M25" s="18"/>
      <c r="N25" s="18">
        <v>0</v>
      </c>
      <c r="O25" s="18">
        <v>569048.59755299997</v>
      </c>
      <c r="P25" s="18">
        <v>887521.60597219574</v>
      </c>
      <c r="R25" s="229">
        <v>0</v>
      </c>
      <c r="S25" s="18">
        <v>79666.803657420009</v>
      </c>
      <c r="T25" s="18">
        <v>91753.036052816227</v>
      </c>
      <c r="U25" s="81">
        <f t="shared" si="0"/>
        <v>0</v>
      </c>
      <c r="V25" s="229">
        <f>MortalityTest!I25</f>
        <v>97</v>
      </c>
    </row>
    <row r="26" spans="1:23">
      <c r="A26" s="18">
        <v>32530.282774885003</v>
      </c>
      <c r="B26" s="18">
        <v>168869.71722511499</v>
      </c>
      <c r="C26" s="18">
        <v>0</v>
      </c>
      <c r="D26" s="18">
        <v>0</v>
      </c>
      <c r="E26" s="18">
        <v>201400</v>
      </c>
      <c r="F26" s="18">
        <v>0</v>
      </c>
      <c r="G26" s="18">
        <v>0</v>
      </c>
      <c r="H26" s="18"/>
      <c r="I26" s="18">
        <v>412000</v>
      </c>
      <c r="J26" s="18">
        <v>0</v>
      </c>
      <c r="K26" s="18">
        <v>412000</v>
      </c>
      <c r="L26" s="18">
        <v>0</v>
      </c>
      <c r="M26" s="18"/>
      <c r="N26" s="18">
        <v>0</v>
      </c>
      <c r="O26" s="18">
        <v>412117.98308399995</v>
      </c>
      <c r="P26" s="18">
        <v>658832.49016659602</v>
      </c>
      <c r="R26" s="229">
        <v>0</v>
      </c>
      <c r="S26" s="18">
        <v>57696.517631759998</v>
      </c>
      <c r="T26" s="18">
        <v>111173.19959335501</v>
      </c>
      <c r="U26" s="81">
        <f t="shared" si="0"/>
        <v>0</v>
      </c>
      <c r="V26" s="229">
        <f>MortalityTest!I26</f>
        <v>98</v>
      </c>
    </row>
    <row r="27" spans="1:23">
      <c r="A27" s="18"/>
      <c r="B27" s="18"/>
      <c r="C27" s="18"/>
      <c r="D27" s="18"/>
      <c r="E27" s="18"/>
      <c r="F27" s="18"/>
      <c r="G27" s="18"/>
      <c r="H27" s="18"/>
      <c r="I27" s="18"/>
      <c r="J27" s="18"/>
      <c r="K27" s="18"/>
      <c r="L27" s="18"/>
      <c r="M27" s="18"/>
      <c r="N27" s="18"/>
      <c r="O27" s="18"/>
      <c r="P27" s="18"/>
      <c r="S27" s="18"/>
      <c r="T27" s="18"/>
      <c r="U27" s="81" t="e">
        <f t="shared" si="0"/>
        <v>#DIV/0!</v>
      </c>
      <c r="V27" s="229">
        <f>MortalityTest!I27</f>
        <v>99</v>
      </c>
    </row>
    <row r="28" spans="1:23">
      <c r="A28" s="18"/>
      <c r="B28" s="18"/>
      <c r="C28" s="18"/>
      <c r="D28" s="18"/>
      <c r="E28" s="18"/>
      <c r="F28" s="18"/>
      <c r="G28" s="18"/>
      <c r="H28" s="18"/>
      <c r="I28" s="18"/>
      <c r="J28" s="18"/>
      <c r="K28" s="18"/>
      <c r="L28" s="18"/>
      <c r="M28" s="18"/>
      <c r="N28" s="18"/>
      <c r="O28" s="18"/>
      <c r="P28" s="18"/>
      <c r="S28" s="18"/>
      <c r="T28" s="18"/>
      <c r="U28" s="81" t="e">
        <f t="shared" si="0"/>
        <v>#DIV/0!</v>
      </c>
      <c r="V28" s="229">
        <f>MortalityTest!I28</f>
        <v>100</v>
      </c>
    </row>
    <row r="29" spans="1:23">
      <c r="A29" s="18"/>
      <c r="B29" s="18"/>
      <c r="C29" s="18"/>
      <c r="D29" s="18"/>
      <c r="E29" s="18"/>
      <c r="F29" s="18"/>
      <c r="G29" s="18"/>
      <c r="H29" s="18"/>
      <c r="I29" s="18"/>
      <c r="J29" s="18"/>
      <c r="K29" s="18"/>
      <c r="L29" s="18"/>
      <c r="M29" s="18"/>
      <c r="N29" s="18"/>
      <c r="O29" s="18"/>
      <c r="P29" s="18"/>
      <c r="S29" s="18"/>
      <c r="T29" s="18"/>
      <c r="U29" s="81" t="e">
        <f t="shared" si="0"/>
        <v>#DIV/0!</v>
      </c>
      <c r="V29" s="229">
        <f>MortalityTest!I29</f>
        <v>101</v>
      </c>
    </row>
    <row r="30" spans="1:23">
      <c r="A30" s="18"/>
      <c r="B30" s="18"/>
      <c r="C30" s="18"/>
      <c r="D30" s="18"/>
      <c r="E30" s="18"/>
      <c r="F30" s="18"/>
      <c r="G30" s="18"/>
      <c r="H30" s="18"/>
      <c r="I30" s="18"/>
      <c r="J30" s="18"/>
      <c r="K30" s="18"/>
      <c r="L30" s="18"/>
      <c r="M30" s="18"/>
      <c r="N30" s="18"/>
      <c r="O30" s="18"/>
      <c r="P30" s="18"/>
      <c r="S30" s="18"/>
      <c r="T30" s="18"/>
      <c r="U30" s="81" t="e">
        <f t="shared" si="0"/>
        <v>#DIV/0!</v>
      </c>
      <c r="V30" s="229">
        <f>MortalityTest!I30</f>
        <v>102</v>
      </c>
    </row>
    <row r="31" spans="1:23">
      <c r="A31" s="18"/>
      <c r="B31" s="18"/>
      <c r="C31" s="18"/>
      <c r="D31" s="18"/>
      <c r="E31" s="18"/>
      <c r="F31" s="18"/>
      <c r="G31" s="18"/>
      <c r="H31" s="18"/>
      <c r="I31" s="18"/>
      <c r="J31" s="18"/>
      <c r="K31" s="18"/>
      <c r="L31" s="18"/>
      <c r="M31" s="18"/>
      <c r="N31" s="18"/>
      <c r="O31" s="18"/>
      <c r="P31" s="18"/>
      <c r="S31" s="18"/>
      <c r="T31" s="18"/>
      <c r="U31" s="81" t="e">
        <f t="shared" si="0"/>
        <v>#DIV/0!</v>
      </c>
      <c r="V31" s="229">
        <f>MortalityTest!I31</f>
        <v>103</v>
      </c>
    </row>
    <row r="32" spans="1:23">
      <c r="A32" s="18"/>
      <c r="B32" s="18"/>
      <c r="C32" s="18"/>
      <c r="D32" s="18"/>
      <c r="E32" s="18"/>
      <c r="F32" s="18"/>
      <c r="G32" s="18"/>
      <c r="H32" s="18"/>
      <c r="I32" s="18"/>
      <c r="J32" s="18"/>
      <c r="K32" s="18"/>
      <c r="L32" s="18"/>
      <c r="M32" s="18"/>
      <c r="N32" s="18"/>
      <c r="O32" s="18"/>
      <c r="P32" s="18"/>
      <c r="S32" s="18"/>
      <c r="T32" s="18"/>
      <c r="U32" s="81" t="e">
        <f t="shared" si="0"/>
        <v>#DIV/0!</v>
      </c>
      <c r="V32" s="229">
        <f>MortalityTest!I32</f>
        <v>104</v>
      </c>
    </row>
    <row r="33" spans="1:22">
      <c r="A33" s="18"/>
      <c r="B33" s="18"/>
      <c r="C33" s="18"/>
      <c r="D33" s="18"/>
      <c r="E33" s="18"/>
      <c r="F33" s="18"/>
      <c r="G33" s="18"/>
      <c r="H33" s="18"/>
      <c r="I33" s="18"/>
      <c r="J33" s="18"/>
      <c r="K33" s="18"/>
      <c r="L33" s="18"/>
      <c r="M33" s="18"/>
      <c r="N33" s="18"/>
      <c r="O33" s="18"/>
      <c r="P33" s="18"/>
      <c r="S33" s="18"/>
      <c r="T33" s="18"/>
      <c r="U33" s="81" t="e">
        <f t="shared" si="0"/>
        <v>#DIV/0!</v>
      </c>
      <c r="V33" s="229">
        <f>MortalityTest!I33</f>
        <v>105</v>
      </c>
    </row>
    <row r="34" spans="1:22">
      <c r="A34" s="18"/>
      <c r="B34" s="18"/>
      <c r="C34" s="18"/>
      <c r="D34" s="18"/>
      <c r="E34" s="18"/>
      <c r="F34" s="18"/>
      <c r="G34" s="18"/>
      <c r="H34" s="18"/>
      <c r="I34" s="18"/>
      <c r="J34" s="18"/>
      <c r="K34" s="18"/>
      <c r="L34" s="18"/>
      <c r="M34" s="18"/>
      <c r="N34" s="18"/>
      <c r="O34" s="18"/>
      <c r="P34" s="18"/>
      <c r="S34" s="18"/>
      <c r="T34" s="18"/>
      <c r="U34" s="81" t="e">
        <f t="shared" si="0"/>
        <v>#DIV/0!</v>
      </c>
      <c r="V34" s="229">
        <f>MortalityTest!I34</f>
        <v>106</v>
      </c>
    </row>
    <row r="35" spans="1:22">
      <c r="A35" s="18"/>
      <c r="B35" s="18"/>
      <c r="C35" s="18"/>
      <c r="D35" s="18"/>
      <c r="E35" s="18"/>
      <c r="F35" s="18"/>
      <c r="G35" s="18"/>
      <c r="H35" s="18"/>
      <c r="I35" s="18"/>
      <c r="J35" s="18"/>
      <c r="K35" s="18"/>
      <c r="L35" s="18"/>
      <c r="M35" s="18"/>
      <c r="N35" s="18"/>
      <c r="O35" s="18"/>
      <c r="P35" s="18"/>
      <c r="S35" s="18"/>
      <c r="T35" s="18"/>
      <c r="U35" s="81" t="e">
        <f t="shared" si="0"/>
        <v>#DIV/0!</v>
      </c>
      <c r="V35" s="229">
        <f>MortalityTest!I35</f>
        <v>107</v>
      </c>
    </row>
    <row r="36" spans="1:22">
      <c r="A36" s="18"/>
      <c r="B36" s="18"/>
      <c r="C36" s="18"/>
      <c r="D36" s="18"/>
      <c r="E36" s="18"/>
      <c r="F36" s="18"/>
      <c r="G36" s="18"/>
      <c r="H36" s="18"/>
      <c r="I36" s="18"/>
      <c r="J36" s="18"/>
      <c r="K36" s="18"/>
      <c r="L36" s="18"/>
      <c r="M36" s="18"/>
      <c r="N36" s="18"/>
      <c r="O36" s="18"/>
      <c r="P36" s="18"/>
      <c r="S36" s="18"/>
      <c r="T36" s="18"/>
      <c r="U36" s="81" t="e">
        <f t="shared" si="0"/>
        <v>#DIV/0!</v>
      </c>
      <c r="V36" s="229">
        <f>MortalityTest!I36</f>
        <v>108</v>
      </c>
    </row>
    <row r="37" spans="1:22">
      <c r="A37" s="18"/>
      <c r="B37" s="18"/>
      <c r="C37" s="18"/>
      <c r="D37" s="18"/>
      <c r="E37" s="18"/>
      <c r="F37" s="18"/>
      <c r="G37" s="18"/>
      <c r="H37" s="18"/>
      <c r="I37" s="18"/>
      <c r="J37" s="18"/>
      <c r="K37" s="18"/>
      <c r="L37" s="18"/>
      <c r="M37" s="18"/>
      <c r="N37" s="18"/>
      <c r="O37" s="18"/>
      <c r="P37" s="18"/>
      <c r="S37" s="18"/>
      <c r="T37" s="18"/>
      <c r="U37" s="81" t="e">
        <f t="shared" si="0"/>
        <v>#DIV/0!</v>
      </c>
      <c r="V37" s="229">
        <f>MortalityTest!I37</f>
        <v>109</v>
      </c>
    </row>
    <row r="38" spans="1:22">
      <c r="A38" s="18"/>
      <c r="B38" s="18"/>
      <c r="C38" s="18"/>
      <c r="D38" s="18"/>
      <c r="E38" s="18"/>
      <c r="F38" s="18"/>
      <c r="G38" s="18"/>
      <c r="H38" s="18"/>
      <c r="I38" s="18"/>
      <c r="J38" s="18"/>
      <c r="K38" s="18"/>
      <c r="L38" s="18"/>
      <c r="M38" s="18"/>
      <c r="N38" s="18"/>
      <c r="O38" s="18"/>
      <c r="P38" s="18"/>
      <c r="S38" s="18"/>
      <c r="T38" s="18"/>
      <c r="U38" s="81" t="e">
        <f t="shared" si="0"/>
        <v>#DIV/0!</v>
      </c>
      <c r="V38" s="229">
        <f>MortalityTest!I38</f>
        <v>110</v>
      </c>
    </row>
    <row r="39" spans="1:22">
      <c r="A39" s="18"/>
      <c r="B39" s="18"/>
      <c r="C39" s="18"/>
      <c r="D39" s="18"/>
      <c r="E39" s="18"/>
      <c r="F39" s="18"/>
      <c r="G39" s="18"/>
      <c r="H39" s="18"/>
      <c r="I39" s="18"/>
      <c r="J39" s="18"/>
      <c r="K39" s="18"/>
      <c r="L39" s="18"/>
      <c r="M39" s="18"/>
      <c r="S39" s="18"/>
      <c r="T39" s="18"/>
      <c r="U39" s="81" t="e">
        <f t="shared" si="0"/>
        <v>#DIV/0!</v>
      </c>
      <c r="V39" s="229">
        <f>MortalityTest!I39</f>
        <v>111</v>
      </c>
    </row>
    <row r="40" spans="1:22">
      <c r="A40" s="18"/>
      <c r="B40" s="18"/>
      <c r="C40" s="18"/>
      <c r="D40" s="18"/>
      <c r="E40" s="18"/>
      <c r="F40" s="18"/>
      <c r="G40" s="18"/>
      <c r="H40" s="18"/>
      <c r="I40" s="18"/>
      <c r="J40" s="18"/>
      <c r="K40" s="18"/>
      <c r="L40" s="18"/>
      <c r="M40" s="18"/>
      <c r="S40" s="18"/>
      <c r="T40" s="18"/>
      <c r="U40" s="81" t="e">
        <f t="shared" si="0"/>
        <v>#DIV/0!</v>
      </c>
      <c r="V40" s="229">
        <f>MortalityTest!I40</f>
        <v>112</v>
      </c>
    </row>
    <row r="41" spans="1:22">
      <c r="A41" s="18"/>
      <c r="B41" s="18"/>
      <c r="C41" s="18"/>
      <c r="D41" s="18"/>
      <c r="E41" s="18"/>
      <c r="F41" s="18"/>
      <c r="G41" s="18"/>
      <c r="H41" s="18"/>
      <c r="I41" s="18"/>
      <c r="J41" s="18"/>
      <c r="K41" s="18"/>
      <c r="L41" s="18"/>
      <c r="M41" s="18"/>
      <c r="S41" s="18"/>
      <c r="T41" s="18"/>
      <c r="U41" s="81" t="e">
        <f t="shared" si="0"/>
        <v>#DIV/0!</v>
      </c>
      <c r="V41" s="229">
        <f>MortalityTest!I41</f>
        <v>113</v>
      </c>
    </row>
    <row r="42" spans="1:22">
      <c r="A42" s="18"/>
      <c r="B42" s="18"/>
      <c r="C42" s="18"/>
      <c r="D42" s="18"/>
      <c r="E42" s="18"/>
      <c r="F42" s="18"/>
      <c r="G42" s="18"/>
      <c r="H42" s="18"/>
      <c r="I42" s="18"/>
      <c r="J42" s="18"/>
      <c r="K42" s="18"/>
      <c r="L42" s="18"/>
      <c r="M42" s="18"/>
      <c r="S42" s="18"/>
      <c r="T42" s="18"/>
      <c r="U42" s="81" t="e">
        <f t="shared" si="0"/>
        <v>#DIV/0!</v>
      </c>
      <c r="V42" s="229">
        <f>MortalityTest!I42</f>
        <v>114</v>
      </c>
    </row>
    <row r="43" spans="1:22">
      <c r="A43" s="18"/>
      <c r="B43" s="18"/>
      <c r="C43" s="18"/>
      <c r="D43" s="18"/>
      <c r="E43" s="18"/>
      <c r="F43" s="18"/>
      <c r="G43" s="18"/>
      <c r="H43" s="18"/>
      <c r="I43" s="18"/>
      <c r="J43" s="18"/>
      <c r="K43" s="18"/>
      <c r="L43" s="18"/>
      <c r="M43" s="18"/>
      <c r="S43" s="18"/>
      <c r="T43" s="18"/>
      <c r="U43" s="81"/>
      <c r="V43" s="229">
        <f>MortalityTest!I43</f>
        <v>115</v>
      </c>
    </row>
    <row r="44" spans="1:22">
      <c r="A44" s="18"/>
      <c r="B44" s="18"/>
      <c r="C44" s="18"/>
      <c r="D44" s="18"/>
      <c r="E44" s="18"/>
      <c r="F44" s="18"/>
      <c r="G44" s="18"/>
      <c r="H44" s="18"/>
      <c r="I44" s="18"/>
      <c r="J44" s="18"/>
      <c r="K44" s="18"/>
      <c r="L44" s="18"/>
      <c r="M44" s="18"/>
      <c r="S44" s="18"/>
      <c r="T44" s="18"/>
      <c r="U44" s="81"/>
      <c r="V44" s="229">
        <f>MortalityTest!I44</f>
        <v>116</v>
      </c>
    </row>
    <row r="45" spans="1:22">
      <c r="A45" s="18"/>
      <c r="B45" s="18"/>
      <c r="C45" s="18"/>
      <c r="D45" s="18"/>
      <c r="E45" s="18"/>
      <c r="F45" s="18"/>
      <c r="G45" s="18"/>
      <c r="H45" s="18"/>
      <c r="I45" s="18"/>
      <c r="J45" s="18"/>
      <c r="K45" s="18"/>
      <c r="L45" s="18"/>
      <c r="M45" s="18"/>
      <c r="S45" s="18"/>
      <c r="T45" s="18"/>
      <c r="U45" s="81"/>
      <c r="V45" s="229">
        <f>MortalityTest!I45</f>
        <v>117</v>
      </c>
    </row>
    <row r="46" spans="1:22">
      <c r="A46" s="18"/>
      <c r="B46" s="18"/>
      <c r="C46" s="18"/>
      <c r="D46" s="18"/>
      <c r="E46" s="18"/>
      <c r="F46" s="18"/>
      <c r="G46" s="18"/>
      <c r="H46" s="18"/>
      <c r="I46" s="18"/>
      <c r="J46" s="18"/>
      <c r="K46" s="18"/>
      <c r="L46" s="18"/>
      <c r="M46" s="18"/>
      <c r="S46" s="18"/>
      <c r="T46" s="18"/>
      <c r="U46" s="81"/>
      <c r="V46" s="229">
        <f>MortalityTest!I46</f>
        <v>118</v>
      </c>
    </row>
    <row r="47" spans="1:22">
      <c r="A47" s="18"/>
      <c r="B47" s="18"/>
      <c r="C47" s="18"/>
      <c r="D47" s="18"/>
      <c r="E47" s="18"/>
      <c r="F47" s="18"/>
      <c r="G47" s="18"/>
      <c r="H47" s="18"/>
      <c r="I47" s="18"/>
      <c r="J47" s="18"/>
      <c r="K47" s="18"/>
      <c r="L47" s="18"/>
      <c r="M47" s="18"/>
      <c r="S47" s="18"/>
      <c r="T47" s="18"/>
      <c r="U47" s="81"/>
      <c r="V47" s="229">
        <f>MortalityTest!I47</f>
        <v>119</v>
      </c>
    </row>
    <row r="48" spans="1:22">
      <c r="A48" s="18"/>
      <c r="B48" s="18"/>
      <c r="C48" s="18"/>
      <c r="D48" s="18"/>
      <c r="E48" s="18"/>
      <c r="F48" s="18"/>
      <c r="G48" s="18"/>
      <c r="H48" s="18"/>
      <c r="I48" s="18"/>
      <c r="J48" s="18"/>
      <c r="K48" s="18"/>
      <c r="L48" s="18"/>
      <c r="M48" s="18"/>
      <c r="S48" s="18"/>
      <c r="T48" s="18"/>
      <c r="U48" s="81"/>
      <c r="V48" s="229">
        <f>MortalityTest!I48</f>
        <v>120</v>
      </c>
    </row>
    <row r="49" spans="1:22">
      <c r="A49" s="18"/>
      <c r="B49" s="18"/>
      <c r="C49" s="18"/>
      <c r="D49" s="18"/>
      <c r="E49" s="18"/>
      <c r="F49" s="18"/>
      <c r="G49" s="18"/>
      <c r="H49" s="18"/>
      <c r="I49" s="18"/>
      <c r="J49" s="18"/>
      <c r="K49" s="18"/>
      <c r="L49" s="18"/>
      <c r="M49" s="18"/>
      <c r="S49" s="18"/>
      <c r="T49" s="18"/>
      <c r="V49" s="229">
        <f>MortalityTest!I49</f>
        <v>121</v>
      </c>
    </row>
    <row r="50" spans="1:22">
      <c r="A50" s="18"/>
      <c r="B50" s="18"/>
      <c r="C50" s="18"/>
      <c r="D50" s="18"/>
      <c r="E50" s="18"/>
      <c r="F50" s="18"/>
      <c r="G50" s="18"/>
      <c r="H50" s="18"/>
      <c r="I50" s="18"/>
      <c r="J50" s="18"/>
      <c r="K50" s="18"/>
      <c r="L50" s="18"/>
      <c r="M50" s="18"/>
      <c r="S50" s="18"/>
      <c r="T50" s="18"/>
      <c r="V50" s="229">
        <f>MortalityTest!I50</f>
        <v>122</v>
      </c>
    </row>
    <row r="51" spans="1:22">
      <c r="A51" s="18"/>
      <c r="B51" s="18"/>
      <c r="C51" s="18"/>
      <c r="D51" s="18"/>
      <c r="E51" s="18"/>
      <c r="F51" s="18"/>
      <c r="G51" s="18"/>
      <c r="H51" s="18"/>
      <c r="I51" s="18"/>
      <c r="J51" s="18"/>
      <c r="K51" s="18"/>
      <c r="L51" s="18"/>
      <c r="M51" s="18"/>
      <c r="V51" s="229">
        <f>MortalityTest!I51</f>
        <v>123</v>
      </c>
    </row>
    <row r="52" spans="1:22">
      <c r="A52" s="18"/>
      <c r="B52" s="18"/>
      <c r="C52" s="18"/>
      <c r="D52" s="18"/>
      <c r="E52" s="18"/>
      <c r="F52" s="18"/>
      <c r="G52" s="18"/>
      <c r="H52" s="18"/>
      <c r="I52" s="18"/>
      <c r="J52" s="18"/>
      <c r="K52" s="18"/>
      <c r="L52" s="18"/>
      <c r="M52" s="18"/>
      <c r="V52" s="229">
        <f>MortalityTest!I52</f>
        <v>124</v>
      </c>
    </row>
    <row r="53" spans="1:22">
      <c r="V53" s="229">
        <f>MortalityTest!I53</f>
        <v>125</v>
      </c>
    </row>
    <row r="54" spans="1:22">
      <c r="V54" s="229">
        <f>MortalityTest!I54</f>
        <v>126</v>
      </c>
    </row>
    <row r="55" spans="1:22">
      <c r="V55" s="229">
        <f>MortalityTest!I55</f>
        <v>127</v>
      </c>
    </row>
    <row r="56" spans="1:22">
      <c r="V56" s="229">
        <f>MortalityTest!I56</f>
        <v>128</v>
      </c>
    </row>
    <row r="57" spans="1:22">
      <c r="V57" s="229">
        <f>MortalityTest!I57</f>
        <v>129</v>
      </c>
    </row>
    <row r="58" spans="1:22">
      <c r="V58" s="229">
        <f>MortalityTest!I58</f>
        <v>130</v>
      </c>
    </row>
    <row r="59" spans="1:22">
      <c r="V59" s="229">
        <f>MortalityTest!I59</f>
        <v>131</v>
      </c>
    </row>
    <row r="60" spans="1:22">
      <c r="V60" s="229">
        <f>MortalityTest!I60</f>
        <v>132</v>
      </c>
    </row>
    <row r="61" spans="1:22">
      <c r="V61" s="229">
        <f>MortalityTest!I61</f>
        <v>133</v>
      </c>
    </row>
    <row r="62" spans="1:22">
      <c r="V62" s="229">
        <f>MortalityTest!I62</f>
        <v>134</v>
      </c>
    </row>
    <row r="63" spans="1:22">
      <c r="V63" s="229">
        <f>MortalityTest!I63</f>
        <v>135</v>
      </c>
    </row>
    <row r="64" spans="1:22">
      <c r="V64" s="229">
        <f>MortalityTest!I64</f>
        <v>136</v>
      </c>
    </row>
    <row r="65" spans="22:22">
      <c r="V65" s="229">
        <f>MortalityTest!I65</f>
        <v>137</v>
      </c>
    </row>
    <row r="66" spans="22:22">
      <c r="V66" s="229">
        <f>MortalityTest!I66</f>
        <v>138</v>
      </c>
    </row>
    <row r="67" spans="22:22">
      <c r="V67" s="229">
        <f>MortalityTest!I67</f>
        <v>139</v>
      </c>
    </row>
  </sheetData>
  <pageMargins left="0.7" right="0.7" top="0.75" bottom="0.75" header="0.3" footer="0.3"/>
  <ignoredErrors>
    <ignoredError sqref="AB3:AD3" formulaRange="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1:L64"/>
  <sheetViews>
    <sheetView showFormulas="1" topLeftCell="I1" workbookViewId="0">
      <selection activeCell="O56" sqref="O56"/>
    </sheetView>
  </sheetViews>
  <sheetFormatPr defaultRowHeight="14.25"/>
  <cols>
    <col min="1" max="1" width="5.21875" style="385" bestFit="1" customWidth="1"/>
    <col min="2" max="2" width="9.21875" style="385" customWidth="1"/>
    <col min="3" max="3" width="8.88671875" style="385"/>
    <col min="4" max="4" width="7.6640625" style="385" customWidth="1"/>
    <col min="5" max="5" width="8.88671875" style="385"/>
    <col min="6" max="6" width="10" style="385" customWidth="1"/>
    <col min="7" max="7" width="8.88671875" style="385"/>
    <col min="8" max="8" width="9.5546875" style="385" customWidth="1"/>
    <col min="9" max="10" width="8.88671875" style="385"/>
    <col min="11" max="11" width="9.6640625" style="385" bestFit="1" customWidth="1"/>
    <col min="12" max="16384" width="8.88671875" style="385"/>
  </cols>
  <sheetData>
    <row r="1" spans="1:10" ht="42.75">
      <c r="A1" s="383" t="s">
        <v>447</v>
      </c>
      <c r="B1" s="383" t="s">
        <v>448</v>
      </c>
      <c r="C1" s="383" t="s">
        <v>449</v>
      </c>
      <c r="D1" s="383" t="s">
        <v>450</v>
      </c>
      <c r="E1" s="383" t="s">
        <v>451</v>
      </c>
      <c r="F1" s="383" t="s">
        <v>452</v>
      </c>
      <c r="G1" s="383" t="s">
        <v>453</v>
      </c>
      <c r="H1" s="383" t="s">
        <v>454</v>
      </c>
      <c r="I1" s="384" t="s">
        <v>455</v>
      </c>
      <c r="J1" s="384" t="s">
        <v>456</v>
      </c>
    </row>
    <row r="2" spans="1:10">
      <c r="A2" s="385">
        <v>1</v>
      </c>
      <c r="B2" s="386">
        <v>100000</v>
      </c>
      <c r="C2" s="385">
        <v>1</v>
      </c>
      <c r="D2" s="385" t="b">
        <v>0</v>
      </c>
      <c r="E2" s="385" t="s">
        <v>445</v>
      </c>
      <c r="F2" s="387">
        <v>13103</v>
      </c>
      <c r="G2" s="385">
        <v>0</v>
      </c>
      <c r="H2" s="387">
        <v>0</v>
      </c>
      <c r="I2" s="385">
        <v>8414.1121642152793</v>
      </c>
      <c r="J2" s="385">
        <v>10.593209750529017</v>
      </c>
    </row>
    <row r="3" spans="1:10">
      <c r="A3" s="385">
        <v>2</v>
      </c>
      <c r="B3" s="386">
        <v>100000</v>
      </c>
      <c r="C3" s="385">
        <v>1</v>
      </c>
      <c r="D3" s="385" t="b">
        <v>0</v>
      </c>
      <c r="E3" s="385" t="s">
        <v>445</v>
      </c>
      <c r="F3" s="387">
        <v>13469</v>
      </c>
      <c r="G3" s="385">
        <v>0</v>
      </c>
      <c r="H3" s="387">
        <v>0</v>
      </c>
      <c r="I3" s="385">
        <v>7948.9680701196539</v>
      </c>
      <c r="J3" s="385">
        <v>11.544895005835242</v>
      </c>
    </row>
    <row r="4" spans="1:10">
      <c r="A4" s="385">
        <v>3</v>
      </c>
      <c r="B4" s="386">
        <v>100000</v>
      </c>
      <c r="C4" s="385">
        <v>1</v>
      </c>
      <c r="D4" s="385" t="b">
        <v>0</v>
      </c>
      <c r="E4" s="385" t="s">
        <v>445</v>
      </c>
      <c r="F4" s="387">
        <v>13834</v>
      </c>
      <c r="G4" s="385">
        <v>0</v>
      </c>
      <c r="H4" s="387">
        <v>0</v>
      </c>
      <c r="I4" s="385">
        <v>7521.6680943635847</v>
      </c>
      <c r="J4" s="385">
        <v>12.555830624803416</v>
      </c>
    </row>
    <row r="5" spans="1:10">
      <c r="A5" s="385">
        <v>4</v>
      </c>
      <c r="B5" s="386">
        <v>100000</v>
      </c>
      <c r="C5" s="385">
        <v>1</v>
      </c>
      <c r="D5" s="385" t="b">
        <v>0</v>
      </c>
      <c r="E5" s="385" t="s">
        <v>445</v>
      </c>
      <c r="F5" s="387">
        <v>14199</v>
      </c>
      <c r="G5" s="385">
        <v>0</v>
      </c>
      <c r="H5" s="387">
        <v>0</v>
      </c>
      <c r="I5" s="385">
        <v>7128.9019034144667</v>
      </c>
      <c r="J5" s="385">
        <v>13.619045938704257</v>
      </c>
    </row>
    <row r="6" spans="1:10">
      <c r="A6" s="385">
        <v>5</v>
      </c>
      <c r="B6" s="386">
        <v>100000</v>
      </c>
      <c r="C6" s="385">
        <v>1</v>
      </c>
      <c r="D6" s="385" t="b">
        <v>0</v>
      </c>
      <c r="E6" s="385" t="s">
        <v>445</v>
      </c>
      <c r="F6" s="387">
        <v>14564</v>
      </c>
      <c r="G6" s="385">
        <v>0</v>
      </c>
      <c r="H6" s="387">
        <v>0</v>
      </c>
      <c r="I6" s="385">
        <v>6768.1366903768221</v>
      </c>
      <c r="J6" s="385">
        <v>14.725449292813915</v>
      </c>
    </row>
    <row r="7" spans="1:10">
      <c r="A7" s="385">
        <v>6</v>
      </c>
      <c r="B7" s="386">
        <v>100000</v>
      </c>
      <c r="C7" s="385">
        <v>1</v>
      </c>
      <c r="D7" s="385" t="b">
        <v>0</v>
      </c>
      <c r="E7" s="385" t="s">
        <v>445</v>
      </c>
      <c r="F7" s="387">
        <v>14930</v>
      </c>
      <c r="G7" s="385">
        <v>0</v>
      </c>
      <c r="H7" s="387">
        <v>0</v>
      </c>
      <c r="I7" s="385">
        <v>6436.7146717652713</v>
      </c>
      <c r="J7" s="385">
        <v>15.863972727224841</v>
      </c>
    </row>
    <row r="8" spans="1:10">
      <c r="A8" s="385">
        <v>7</v>
      </c>
      <c r="B8" s="386">
        <v>100000</v>
      </c>
      <c r="C8" s="385">
        <v>1</v>
      </c>
      <c r="D8" s="385" t="b">
        <v>0</v>
      </c>
      <c r="E8" s="385" t="s">
        <v>445</v>
      </c>
      <c r="F8" s="387">
        <v>15295</v>
      </c>
      <c r="G8" s="385">
        <v>0</v>
      </c>
      <c r="H8" s="387">
        <v>0</v>
      </c>
      <c r="I8" s="385">
        <v>6131.6791915938356</v>
      </c>
      <c r="J8" s="385">
        <v>17.021869613335273</v>
      </c>
    </row>
    <row r="9" spans="1:10">
      <c r="A9" s="385">
        <v>8</v>
      </c>
      <c r="B9" s="386">
        <v>100000</v>
      </c>
      <c r="C9" s="385">
        <v>1</v>
      </c>
      <c r="D9" s="385" t="b">
        <v>0</v>
      </c>
      <c r="E9" s="385" t="s">
        <v>445</v>
      </c>
      <c r="F9" s="387">
        <v>15660</v>
      </c>
      <c r="G9" s="385">
        <v>0</v>
      </c>
      <c r="H9" s="387">
        <v>0</v>
      </c>
      <c r="I9" s="385">
        <v>5857.1885633429538</v>
      </c>
      <c r="J9" s="385">
        <v>18.161004015594195</v>
      </c>
    </row>
    <row r="10" spans="1:10">
      <c r="A10" s="385">
        <v>9</v>
      </c>
      <c r="B10" s="386">
        <v>100000</v>
      </c>
      <c r="C10" s="385">
        <v>1</v>
      </c>
      <c r="D10" s="385" t="b">
        <v>0</v>
      </c>
      <c r="E10" s="385" t="s">
        <v>445</v>
      </c>
      <c r="F10" s="387">
        <v>16025</v>
      </c>
      <c r="G10" s="385">
        <v>0</v>
      </c>
      <c r="H10" s="387">
        <v>0</v>
      </c>
      <c r="I10" s="385">
        <v>5610.5228621695924</v>
      </c>
      <c r="J10" s="385">
        <v>19.264619469467736</v>
      </c>
    </row>
    <row r="11" spans="1:10">
      <c r="A11" s="385">
        <v>10</v>
      </c>
      <c r="B11" s="386">
        <v>100000</v>
      </c>
      <c r="C11" s="385">
        <v>1</v>
      </c>
      <c r="D11" s="385" t="b">
        <v>0</v>
      </c>
      <c r="E11" s="385" t="s">
        <v>445</v>
      </c>
      <c r="F11" s="387">
        <v>16391</v>
      </c>
      <c r="G11" s="385">
        <v>0</v>
      </c>
      <c r="H11" s="387">
        <v>0</v>
      </c>
      <c r="I11" s="385">
        <v>5388.0802227353788</v>
      </c>
      <c r="J11" s="385">
        <v>20.321648485925117</v>
      </c>
    </row>
    <row r="12" spans="1:10">
      <c r="A12" s="385">
        <v>11</v>
      </c>
      <c r="B12" s="386">
        <v>100000</v>
      </c>
      <c r="C12" s="385">
        <v>1</v>
      </c>
      <c r="D12" s="385" t="b">
        <v>0</v>
      </c>
      <c r="E12" s="385" t="s">
        <v>445</v>
      </c>
      <c r="F12" s="387">
        <v>16756</v>
      </c>
      <c r="G12" s="385">
        <v>0</v>
      </c>
      <c r="H12" s="387">
        <v>0</v>
      </c>
      <c r="I12" s="385">
        <v>5187.8231176639765</v>
      </c>
      <c r="J12" s="385">
        <v>21.323696429512054</v>
      </c>
    </row>
    <row r="13" spans="1:10">
      <c r="A13" s="385">
        <v>12</v>
      </c>
      <c r="B13" s="386">
        <v>100000</v>
      </c>
      <c r="C13" s="385">
        <v>1</v>
      </c>
      <c r="D13" s="385" t="b">
        <v>0</v>
      </c>
      <c r="E13" s="385" t="s">
        <v>445</v>
      </c>
      <c r="F13" s="387">
        <v>17121</v>
      </c>
      <c r="G13" s="385">
        <v>0</v>
      </c>
      <c r="H13" s="387">
        <v>0</v>
      </c>
      <c r="I13" s="385">
        <v>5006.4399168611972</v>
      </c>
      <c r="J13" s="385">
        <v>22.265079939850601</v>
      </c>
    </row>
    <row r="14" spans="1:10">
      <c r="A14" s="385">
        <v>13</v>
      </c>
      <c r="B14" s="386">
        <v>100000</v>
      </c>
      <c r="C14" s="385">
        <v>1</v>
      </c>
      <c r="D14" s="385" t="b">
        <v>0</v>
      </c>
      <c r="E14" s="385" t="s">
        <v>445</v>
      </c>
      <c r="F14" s="387">
        <v>17486</v>
      </c>
      <c r="G14" s="385">
        <v>0</v>
      </c>
      <c r="H14" s="387">
        <v>0</v>
      </c>
      <c r="I14" s="385">
        <v>4842.2408638884817</v>
      </c>
      <c r="J14" s="385">
        <v>23.141606785879407</v>
      </c>
    </row>
    <row r="15" spans="1:10">
      <c r="A15" s="385">
        <v>14</v>
      </c>
      <c r="B15" s="386">
        <v>100000</v>
      </c>
      <c r="C15" s="385">
        <v>1</v>
      </c>
      <c r="D15" s="385" t="b">
        <v>0</v>
      </c>
      <c r="E15" s="385" t="s">
        <v>445</v>
      </c>
      <c r="F15" s="387">
        <v>17852</v>
      </c>
      <c r="G15" s="385">
        <v>0</v>
      </c>
      <c r="H15" s="387">
        <v>0</v>
      </c>
      <c r="I15" s="385">
        <v>4693.3333075966757</v>
      </c>
      <c r="J15" s="385">
        <v>23.951314557059987</v>
      </c>
    </row>
    <row r="16" spans="1:10">
      <c r="A16" s="385">
        <v>15</v>
      </c>
      <c r="B16" s="386">
        <v>100000</v>
      </c>
      <c r="C16" s="385">
        <v>1</v>
      </c>
      <c r="D16" s="385" t="b">
        <v>0</v>
      </c>
      <c r="E16" s="385" t="s">
        <v>445</v>
      </c>
      <c r="F16" s="387">
        <v>18217</v>
      </c>
      <c r="G16" s="385">
        <v>0</v>
      </c>
      <c r="H16" s="387">
        <v>0</v>
      </c>
      <c r="I16" s="385">
        <v>4557.7980820754728</v>
      </c>
      <c r="J16" s="385">
        <v>24.693860148226342</v>
      </c>
    </row>
    <row r="17" spans="1:10">
      <c r="A17" s="385">
        <v>16</v>
      </c>
      <c r="B17" s="386">
        <v>100000</v>
      </c>
      <c r="C17" s="385">
        <v>1</v>
      </c>
      <c r="D17" s="385" t="b">
        <v>0</v>
      </c>
      <c r="E17" s="385" t="s">
        <v>445</v>
      </c>
      <c r="F17" s="387">
        <v>18582</v>
      </c>
      <c r="G17" s="385">
        <v>0</v>
      </c>
      <c r="H17" s="387">
        <v>0</v>
      </c>
      <c r="I17" s="385">
        <v>4434.7897126027156</v>
      </c>
      <c r="J17" s="385">
        <v>25.370566945875645</v>
      </c>
    </row>
    <row r="18" spans="1:10">
      <c r="A18" s="385">
        <v>17</v>
      </c>
      <c r="B18" s="386">
        <v>100000</v>
      </c>
      <c r="C18" s="385">
        <v>1</v>
      </c>
      <c r="D18" s="385" t="b">
        <v>0</v>
      </c>
      <c r="E18" s="385" t="s">
        <v>445</v>
      </c>
      <c r="F18" s="387">
        <v>18947</v>
      </c>
      <c r="G18" s="385">
        <v>0</v>
      </c>
      <c r="H18" s="387">
        <v>0</v>
      </c>
      <c r="I18" s="385">
        <v>4323.0630314944638</v>
      </c>
      <c r="J18" s="385">
        <v>25.983649177980546</v>
      </c>
    </row>
    <row r="19" spans="1:10">
      <c r="A19" s="385">
        <v>18</v>
      </c>
      <c r="B19" s="386">
        <v>100000</v>
      </c>
      <c r="C19" s="385">
        <v>1</v>
      </c>
      <c r="D19" s="385" t="b">
        <v>0</v>
      </c>
      <c r="E19" s="385" t="s">
        <v>445</v>
      </c>
      <c r="F19" s="387">
        <v>19313</v>
      </c>
      <c r="G19" s="385">
        <v>0</v>
      </c>
      <c r="H19" s="387">
        <v>0</v>
      </c>
      <c r="I19" s="385">
        <v>4217.8657868973123</v>
      </c>
      <c r="J19" s="385">
        <v>26.549822514366792</v>
      </c>
    </row>
    <row r="20" spans="1:10">
      <c r="A20" s="385">
        <v>19</v>
      </c>
      <c r="B20" s="386">
        <v>100000</v>
      </c>
      <c r="C20" s="385">
        <v>1</v>
      </c>
      <c r="D20" s="385" t="b">
        <v>0</v>
      </c>
      <c r="E20" s="385" t="s">
        <v>445</v>
      </c>
      <c r="F20" s="387">
        <v>19678</v>
      </c>
      <c r="G20" s="385">
        <v>0</v>
      </c>
      <c r="H20" s="387">
        <v>0</v>
      </c>
      <c r="I20" s="385">
        <v>4118.5071582344735</v>
      </c>
      <c r="J20" s="385">
        <v>27.071628632420605</v>
      </c>
    </row>
    <row r="21" spans="1:10">
      <c r="A21" s="385">
        <v>20</v>
      </c>
      <c r="B21" s="386">
        <v>100000</v>
      </c>
      <c r="C21" s="385">
        <v>1</v>
      </c>
      <c r="D21" s="385" t="b">
        <v>0</v>
      </c>
      <c r="E21" s="385" t="s">
        <v>445</v>
      </c>
      <c r="F21" s="387">
        <v>20043</v>
      </c>
      <c r="G21" s="385">
        <v>0</v>
      </c>
      <c r="H21" s="387">
        <v>0</v>
      </c>
      <c r="I21" s="385">
        <v>4024.595808967711</v>
      </c>
      <c r="J21" s="385">
        <v>27.549782987841471</v>
      </c>
    </row>
    <row r="22" spans="1:10">
      <c r="A22" s="385">
        <v>21</v>
      </c>
      <c r="B22" s="386">
        <v>100000</v>
      </c>
      <c r="C22" s="385">
        <v>1</v>
      </c>
      <c r="D22" s="385" t="b">
        <v>0</v>
      </c>
      <c r="E22" s="385" t="s">
        <v>445</v>
      </c>
      <c r="F22" s="387">
        <v>20408</v>
      </c>
      <c r="G22" s="385">
        <v>0</v>
      </c>
      <c r="H22" s="387">
        <v>0</v>
      </c>
      <c r="I22" s="385">
        <v>3935.5217569471365</v>
      </c>
      <c r="J22" s="385">
        <v>27.985524789843666</v>
      </c>
    </row>
    <row r="23" spans="1:10">
      <c r="A23" s="385">
        <v>22</v>
      </c>
      <c r="B23" s="386">
        <v>100000</v>
      </c>
      <c r="C23" s="385">
        <v>1</v>
      </c>
      <c r="D23" s="385" t="b">
        <v>0</v>
      </c>
      <c r="E23" s="385" t="s">
        <v>291</v>
      </c>
      <c r="F23" s="387">
        <v>13103</v>
      </c>
      <c r="G23" s="385">
        <v>0</v>
      </c>
      <c r="H23" s="387">
        <v>0</v>
      </c>
      <c r="I23" s="385">
        <v>7583.9768279701129</v>
      </c>
      <c r="J23" s="385">
        <v>12.331079492588973</v>
      </c>
    </row>
    <row r="24" spans="1:10">
      <c r="A24" s="385">
        <v>23</v>
      </c>
      <c r="B24" s="386">
        <v>100000</v>
      </c>
      <c r="C24" s="385">
        <v>1</v>
      </c>
      <c r="D24" s="385" t="b">
        <v>0</v>
      </c>
      <c r="E24" s="385" t="s">
        <v>291</v>
      </c>
      <c r="F24" s="387">
        <v>13469</v>
      </c>
      <c r="G24" s="385">
        <v>0</v>
      </c>
      <c r="H24" s="387">
        <v>0</v>
      </c>
      <c r="I24" s="385">
        <v>7202.1021782783728</v>
      </c>
      <c r="J24" s="385">
        <v>13.311900885462261</v>
      </c>
    </row>
    <row r="25" spans="1:10">
      <c r="A25" s="385">
        <v>24</v>
      </c>
      <c r="B25" s="386">
        <v>100000</v>
      </c>
      <c r="C25" s="385">
        <v>1</v>
      </c>
      <c r="D25" s="385" t="b">
        <v>0</v>
      </c>
      <c r="E25" s="385" t="s">
        <v>291</v>
      </c>
      <c r="F25" s="387">
        <v>13834</v>
      </c>
      <c r="G25" s="385">
        <v>0</v>
      </c>
      <c r="H25" s="387">
        <v>0</v>
      </c>
      <c r="I25" s="385">
        <v>6847.2953822161453</v>
      </c>
      <c r="J25" s="385">
        <v>14.345162160409402</v>
      </c>
    </row>
    <row r="26" spans="1:10">
      <c r="A26" s="385">
        <v>25</v>
      </c>
      <c r="B26" s="386">
        <v>100000</v>
      </c>
      <c r="C26" s="385">
        <v>1</v>
      </c>
      <c r="D26" s="385" t="b">
        <v>0</v>
      </c>
      <c r="E26" s="385" t="s">
        <v>291</v>
      </c>
      <c r="F26" s="387">
        <v>14199</v>
      </c>
      <c r="G26" s="385">
        <v>0</v>
      </c>
      <c r="H26" s="387">
        <v>0</v>
      </c>
      <c r="I26" s="385">
        <v>6517.7949345886573</v>
      </c>
      <c r="J26" s="385">
        <v>15.422862611427654</v>
      </c>
    </row>
    <row r="27" spans="1:10">
      <c r="A27" s="385">
        <v>26</v>
      </c>
      <c r="B27" s="386">
        <v>100000</v>
      </c>
      <c r="C27" s="385">
        <v>1</v>
      </c>
      <c r="D27" s="385" t="b">
        <v>0</v>
      </c>
      <c r="E27" s="385" t="s">
        <v>291</v>
      </c>
      <c r="F27" s="387">
        <v>14564</v>
      </c>
      <c r="G27" s="385">
        <v>0</v>
      </c>
      <c r="H27" s="387">
        <v>0</v>
      </c>
      <c r="I27" s="385">
        <v>6212.4977619244282</v>
      </c>
      <c r="J27" s="385">
        <v>16.535091422376524</v>
      </c>
    </row>
    <row r="28" spans="1:10">
      <c r="A28" s="385">
        <v>27</v>
      </c>
      <c r="B28" s="386">
        <v>100000</v>
      </c>
      <c r="C28" s="385">
        <v>1</v>
      </c>
      <c r="D28" s="385" t="b">
        <v>0</v>
      </c>
      <c r="E28" s="385" t="s">
        <v>291</v>
      </c>
      <c r="F28" s="387">
        <v>14930</v>
      </c>
      <c r="G28" s="385">
        <v>0</v>
      </c>
      <c r="H28" s="387">
        <v>0</v>
      </c>
      <c r="I28" s="385">
        <v>5929.8747660886465</v>
      </c>
      <c r="J28" s="385">
        <v>17.670350447980265</v>
      </c>
    </row>
    <row r="29" spans="1:10">
      <c r="A29" s="385">
        <v>28</v>
      </c>
      <c r="B29" s="386">
        <v>100000</v>
      </c>
      <c r="C29" s="385">
        <v>1</v>
      </c>
      <c r="D29" s="385" t="b">
        <v>0</v>
      </c>
      <c r="E29" s="385" t="s">
        <v>291</v>
      </c>
      <c r="F29" s="387">
        <v>15295</v>
      </c>
      <c r="G29" s="385">
        <v>0</v>
      </c>
      <c r="H29" s="387">
        <v>0</v>
      </c>
      <c r="I29" s="385">
        <v>5667.8994892697683</v>
      </c>
      <c r="J29" s="385">
        <v>18.816089101404145</v>
      </c>
    </row>
    <row r="30" spans="1:10">
      <c r="A30" s="385">
        <v>29</v>
      </c>
      <c r="B30" s="386">
        <v>100000</v>
      </c>
      <c r="C30" s="385">
        <v>1</v>
      </c>
      <c r="D30" s="385" t="b">
        <v>0</v>
      </c>
      <c r="E30" s="385" t="s">
        <v>291</v>
      </c>
      <c r="F30" s="387">
        <v>15660</v>
      </c>
      <c r="G30" s="385">
        <v>0</v>
      </c>
      <c r="H30" s="387">
        <v>0</v>
      </c>
      <c r="I30" s="385">
        <v>5425.4667874191018</v>
      </c>
      <c r="J30" s="385">
        <v>19.959326379084363</v>
      </c>
    </row>
    <row r="31" spans="1:10">
      <c r="A31" s="385">
        <v>30</v>
      </c>
      <c r="B31" s="386">
        <v>100000</v>
      </c>
      <c r="C31" s="385">
        <v>1</v>
      </c>
      <c r="D31" s="385" t="b">
        <v>0</v>
      </c>
      <c r="E31" s="385" t="s">
        <v>291</v>
      </c>
      <c r="F31" s="387">
        <v>16025</v>
      </c>
      <c r="G31" s="385">
        <v>0</v>
      </c>
      <c r="H31" s="387">
        <v>0</v>
      </c>
      <c r="I31" s="385">
        <v>5201.0529311214041</v>
      </c>
      <c r="J31" s="385">
        <v>21.087436338538208</v>
      </c>
    </row>
    <row r="32" spans="1:10">
      <c r="A32" s="385">
        <v>31</v>
      </c>
      <c r="B32" s="386">
        <v>100000</v>
      </c>
      <c r="C32" s="385">
        <v>1</v>
      </c>
      <c r="D32" s="385" t="b">
        <v>0</v>
      </c>
      <c r="E32" s="385" t="s">
        <v>291</v>
      </c>
      <c r="F32" s="387">
        <v>16391</v>
      </c>
      <c r="G32" s="385">
        <v>0</v>
      </c>
      <c r="H32" s="387">
        <v>0</v>
      </c>
      <c r="I32" s="385">
        <v>4992.9399508939268</v>
      </c>
      <c r="J32" s="385">
        <v>22.188580046401441</v>
      </c>
    </row>
    <row r="33" spans="1:12">
      <c r="A33" s="385">
        <v>32</v>
      </c>
      <c r="B33" s="386">
        <v>100000</v>
      </c>
      <c r="C33" s="385">
        <v>1</v>
      </c>
      <c r="D33" s="385" t="b">
        <v>0</v>
      </c>
      <c r="E33" s="385" t="s">
        <v>291</v>
      </c>
      <c r="F33" s="387">
        <v>16756</v>
      </c>
      <c r="G33" s="385">
        <v>0</v>
      </c>
      <c r="H33" s="387">
        <v>0</v>
      </c>
      <c r="I33" s="385">
        <v>4801.3583694961471</v>
      </c>
      <c r="J33" s="385">
        <v>23.247910471228938</v>
      </c>
    </row>
    <row r="34" spans="1:12">
      <c r="A34" s="385">
        <v>33</v>
      </c>
      <c r="B34" s="386">
        <v>100000</v>
      </c>
      <c r="C34" s="385">
        <v>1</v>
      </c>
      <c r="D34" s="385" t="b">
        <v>0</v>
      </c>
      <c r="E34" s="385" t="s">
        <v>291</v>
      </c>
      <c r="F34" s="387">
        <v>17121</v>
      </c>
      <c r="G34" s="385">
        <v>0</v>
      </c>
      <c r="H34" s="387">
        <v>0</v>
      </c>
      <c r="I34" s="385">
        <v>4626.8287343260463</v>
      </c>
      <c r="J34" s="385">
        <v>24.241293331900032</v>
      </c>
    </row>
    <row r="35" spans="1:12">
      <c r="A35" s="385">
        <v>34</v>
      </c>
      <c r="B35" s="386">
        <v>100000</v>
      </c>
      <c r="C35" s="385">
        <v>1</v>
      </c>
      <c r="D35" s="385" t="b">
        <v>0</v>
      </c>
      <c r="E35" s="385" t="s">
        <v>291</v>
      </c>
      <c r="F35" s="387">
        <v>17486</v>
      </c>
      <c r="G35" s="385">
        <v>0</v>
      </c>
      <c r="H35" s="387">
        <v>0</v>
      </c>
      <c r="I35" s="385">
        <v>4468.2488971817884</v>
      </c>
      <c r="J35" s="385">
        <v>25.161467932235968</v>
      </c>
    </row>
    <row r="36" spans="1:12">
      <c r="A36" s="385">
        <v>35</v>
      </c>
      <c r="B36" s="386">
        <v>100000</v>
      </c>
      <c r="C36" s="385">
        <v>1</v>
      </c>
      <c r="D36" s="385" t="b">
        <v>0</v>
      </c>
      <c r="E36" s="385" t="s">
        <v>291</v>
      </c>
      <c r="F36" s="387">
        <v>17852</v>
      </c>
      <c r="G36" s="385">
        <v>0</v>
      </c>
      <c r="H36" s="387">
        <v>0</v>
      </c>
      <c r="I36" s="385">
        <v>4323.8446667267381</v>
      </c>
      <c r="J36" s="385">
        <v>26.005999404179533</v>
      </c>
    </row>
    <row r="37" spans="1:12">
      <c r="A37" s="385">
        <v>36</v>
      </c>
      <c r="B37" s="386">
        <v>100000</v>
      </c>
      <c r="C37" s="385">
        <v>1</v>
      </c>
      <c r="D37" s="385" t="b">
        <v>0</v>
      </c>
      <c r="E37" s="385" t="s">
        <v>291</v>
      </c>
      <c r="F37" s="387">
        <v>18217</v>
      </c>
      <c r="G37" s="385">
        <v>0</v>
      </c>
      <c r="H37" s="387">
        <v>0</v>
      </c>
      <c r="I37" s="385">
        <v>4191.7338907724834</v>
      </c>
      <c r="J37" s="385">
        <v>26.774422814522307</v>
      </c>
    </row>
    <row r="38" spans="1:12">
      <c r="A38" s="385">
        <v>37</v>
      </c>
      <c r="B38" s="386">
        <v>100000</v>
      </c>
      <c r="C38" s="385">
        <v>1</v>
      </c>
      <c r="D38" s="385" t="b">
        <v>0</v>
      </c>
      <c r="E38" s="385" t="s">
        <v>291</v>
      </c>
      <c r="F38" s="387">
        <v>18582</v>
      </c>
      <c r="G38" s="385">
        <v>0</v>
      </c>
      <c r="H38" s="387">
        <v>0</v>
      </c>
      <c r="I38" s="385">
        <v>4071.2414568432087</v>
      </c>
      <c r="J38" s="385">
        <v>27.468236003095303</v>
      </c>
    </row>
    <row r="39" spans="1:12">
      <c r="A39" s="385">
        <v>38</v>
      </c>
      <c r="B39" s="386">
        <v>100000</v>
      </c>
      <c r="C39" s="385">
        <v>1</v>
      </c>
      <c r="D39" s="385" t="b">
        <v>0</v>
      </c>
      <c r="E39" s="385" t="s">
        <v>291</v>
      </c>
      <c r="F39" s="387">
        <v>18947</v>
      </c>
      <c r="G39" s="385">
        <v>0</v>
      </c>
      <c r="H39" s="387">
        <v>0</v>
      </c>
      <c r="I39" s="385">
        <v>3961.1954071747841</v>
      </c>
      <c r="J39" s="385">
        <v>28.090168292277941</v>
      </c>
    </row>
    <row r="40" spans="1:12">
      <c r="A40" s="385">
        <v>39</v>
      </c>
      <c r="B40" s="386">
        <v>100000</v>
      </c>
      <c r="C40" s="385">
        <v>1</v>
      </c>
      <c r="D40" s="385" t="b">
        <v>0</v>
      </c>
      <c r="E40" s="385" t="s">
        <v>291</v>
      </c>
      <c r="F40" s="387">
        <v>19313</v>
      </c>
      <c r="G40" s="385">
        <v>0</v>
      </c>
      <c r="H40" s="387">
        <v>0</v>
      </c>
      <c r="I40" s="385">
        <v>3859.8867715813967</v>
      </c>
      <c r="J40" s="385">
        <v>28.643825680830012</v>
      </c>
    </row>
    <row r="41" spans="1:12">
      <c r="A41" s="385">
        <v>40</v>
      </c>
      <c r="B41" s="386">
        <v>100000</v>
      </c>
      <c r="C41" s="385">
        <v>1</v>
      </c>
      <c r="D41" s="385" t="b">
        <v>0</v>
      </c>
      <c r="E41" s="385" t="s">
        <v>291</v>
      </c>
      <c r="F41" s="387">
        <v>19678</v>
      </c>
      <c r="G41" s="385">
        <v>0</v>
      </c>
      <c r="H41" s="387">
        <v>0</v>
      </c>
      <c r="I41" s="385">
        <v>3766.7478828383914</v>
      </c>
      <c r="J41" s="385">
        <v>29.133511503682737</v>
      </c>
    </row>
    <row r="42" spans="1:12">
      <c r="A42" s="385">
        <v>41</v>
      </c>
      <c r="B42" s="386">
        <v>100000</v>
      </c>
      <c r="C42" s="385">
        <v>1</v>
      </c>
      <c r="D42" s="385" t="b">
        <v>0</v>
      </c>
      <c r="E42" s="385" t="s">
        <v>291</v>
      </c>
      <c r="F42" s="387">
        <v>20043</v>
      </c>
      <c r="G42" s="385">
        <v>0</v>
      </c>
      <c r="H42" s="387">
        <v>0</v>
      </c>
      <c r="I42" s="385">
        <v>3680.9837637450964</v>
      </c>
      <c r="J42" s="385">
        <v>29.563926295433404</v>
      </c>
    </row>
    <row r="43" spans="1:12">
      <c r="A43" s="385">
        <v>42</v>
      </c>
      <c r="B43" s="386">
        <v>100000</v>
      </c>
      <c r="C43" s="385">
        <v>1</v>
      </c>
      <c r="D43" s="385" t="b">
        <v>0</v>
      </c>
      <c r="E43" s="385" t="s">
        <v>291</v>
      </c>
      <c r="F43" s="387">
        <v>20408</v>
      </c>
      <c r="G43" s="385">
        <v>0</v>
      </c>
      <c r="H43" s="387">
        <v>0</v>
      </c>
      <c r="I43" s="385">
        <v>3601.5705977624302</v>
      </c>
      <c r="J43" s="385">
        <v>29.93992983326465</v>
      </c>
    </row>
    <row r="44" spans="1:12">
      <c r="A44" s="385">
        <v>43</v>
      </c>
      <c r="B44" s="386">
        <v>100000</v>
      </c>
      <c r="C44" s="385">
        <v>1</v>
      </c>
      <c r="D44" s="385" t="b">
        <v>1</v>
      </c>
      <c r="E44" s="385" t="s">
        <v>445</v>
      </c>
      <c r="F44" s="387">
        <v>13103</v>
      </c>
      <c r="G44" s="385" t="s">
        <v>291</v>
      </c>
      <c r="H44" s="387">
        <v>13103</v>
      </c>
      <c r="I44" s="385">
        <v>6240.3343845188901</v>
      </c>
      <c r="J44" s="385">
        <v>14.903746754831065</v>
      </c>
      <c r="K44" s="385">
        <f>I44*Input!AnnuityPP11/100000</f>
        <v>0</v>
      </c>
      <c r="L44" s="385">
        <f>100000*Input!AnnuityPmt11/'Annuity Rates'!I44</f>
        <v>0</v>
      </c>
    </row>
    <row r="45" spans="1:12">
      <c r="A45" s="385">
        <v>44</v>
      </c>
      <c r="B45" s="386">
        <v>100000</v>
      </c>
      <c r="C45" s="385">
        <v>1</v>
      </c>
      <c r="D45" s="385" t="b">
        <v>1</v>
      </c>
      <c r="E45" s="385" t="s">
        <v>445</v>
      </c>
      <c r="F45" s="387">
        <v>13469</v>
      </c>
      <c r="G45" s="385" t="s">
        <v>291</v>
      </c>
      <c r="H45" s="387">
        <v>13469</v>
      </c>
      <c r="I45" s="385">
        <v>5944.1066896198508</v>
      </c>
      <c r="J45" s="385">
        <v>16.212829295544761</v>
      </c>
      <c r="K45" s="385">
        <f>I45*Input!AnnuityPP11/100000</f>
        <v>0</v>
      </c>
      <c r="L45" s="385">
        <f>100000*Input!AnnuityPmt11/'Annuity Rates'!I45</f>
        <v>0</v>
      </c>
    </row>
    <row r="46" spans="1:12">
      <c r="A46" s="385">
        <v>45</v>
      </c>
      <c r="B46" s="386">
        <v>100000</v>
      </c>
      <c r="C46" s="385">
        <v>1</v>
      </c>
      <c r="D46" s="385" t="b">
        <v>1</v>
      </c>
      <c r="E46" s="385" t="s">
        <v>445</v>
      </c>
      <c r="F46" s="387">
        <v>13834</v>
      </c>
      <c r="G46" s="385" t="s">
        <v>291</v>
      </c>
      <c r="H46" s="387">
        <v>13834</v>
      </c>
      <c r="I46" s="385">
        <v>5670.1458988925688</v>
      </c>
      <c r="J46" s="385">
        <v>17.574197560850145</v>
      </c>
      <c r="K46" s="385">
        <f>I46*Input!AnnuityPP11/100000</f>
        <v>0</v>
      </c>
      <c r="L46" s="385">
        <f>100000*Input!AnnuityPmt11/'Annuity Rates'!I46</f>
        <v>0</v>
      </c>
    </row>
    <row r="47" spans="1:12">
      <c r="A47" s="385">
        <v>46</v>
      </c>
      <c r="B47" s="386">
        <v>100000</v>
      </c>
      <c r="C47" s="385">
        <v>1</v>
      </c>
      <c r="D47" s="385" t="b">
        <v>1</v>
      </c>
      <c r="E47" s="385" t="s">
        <v>445</v>
      </c>
      <c r="F47" s="387">
        <v>14199</v>
      </c>
      <c r="G47" s="385" t="s">
        <v>291</v>
      </c>
      <c r="H47" s="387">
        <v>14199</v>
      </c>
      <c r="I47" s="385">
        <v>5416.6249048330701</v>
      </c>
      <c r="J47" s="385">
        <v>18.968589770908931</v>
      </c>
      <c r="K47" s="385">
        <f>I47*Input!AnnuityPP11/100000</f>
        <v>0</v>
      </c>
      <c r="L47" s="385">
        <f>100000*Input!AnnuityPmt11/'Annuity Rates'!I47</f>
        <v>0</v>
      </c>
    </row>
    <row r="48" spans="1:12">
      <c r="A48" s="385">
        <v>47</v>
      </c>
      <c r="B48" s="386">
        <v>100000</v>
      </c>
      <c r="C48" s="385">
        <v>1</v>
      </c>
      <c r="D48" s="385" t="b">
        <v>1</v>
      </c>
      <c r="E48" s="385" t="s">
        <v>445</v>
      </c>
      <c r="F48" s="387">
        <v>14564</v>
      </c>
      <c r="G48" s="385" t="s">
        <v>291</v>
      </c>
      <c r="H48" s="387">
        <v>14564</v>
      </c>
      <c r="I48" s="385">
        <v>5182.5553238310376</v>
      </c>
      <c r="J48" s="385">
        <v>20.373747528956198</v>
      </c>
      <c r="K48" s="385">
        <f>I48*Input!AnnuityPP11/100000</f>
        <v>0</v>
      </c>
      <c r="L48" s="385">
        <f>100000*Input!AnnuityPmt11/'Annuity Rates'!I48</f>
        <v>0</v>
      </c>
    </row>
    <row r="49" spans="1:12">
      <c r="A49" s="385">
        <v>48</v>
      </c>
      <c r="B49" s="386">
        <v>100000</v>
      </c>
      <c r="C49" s="385">
        <v>1</v>
      </c>
      <c r="D49" s="385" t="b">
        <v>1</v>
      </c>
      <c r="E49" s="385" t="s">
        <v>445</v>
      </c>
      <c r="F49" s="387">
        <v>14930</v>
      </c>
      <c r="G49" s="385" t="s">
        <v>291</v>
      </c>
      <c r="H49" s="387">
        <v>14930</v>
      </c>
      <c r="I49" s="385">
        <v>4966.5245025044096</v>
      </c>
      <c r="J49" s="385">
        <v>21.765532962554975</v>
      </c>
      <c r="K49" s="385">
        <f>I49*Input!AnnuityPP11/100000</f>
        <v>0</v>
      </c>
      <c r="L49" s="385">
        <f>100000*Input!AnnuityPmt11/'Annuity Rates'!I49</f>
        <v>0</v>
      </c>
    </row>
    <row r="50" spans="1:12">
      <c r="A50" s="385">
        <v>49</v>
      </c>
      <c r="B50" s="386">
        <v>100000</v>
      </c>
      <c r="C50" s="385">
        <v>1</v>
      </c>
      <c r="D50" s="385" t="b">
        <v>1</v>
      </c>
      <c r="E50" s="385" t="s">
        <v>445</v>
      </c>
      <c r="F50" s="387">
        <v>15295</v>
      </c>
      <c r="G50" s="385" t="s">
        <v>291</v>
      </c>
      <c r="H50" s="387">
        <v>15295</v>
      </c>
      <c r="I50" s="385">
        <v>4766.5230489951045</v>
      </c>
      <c r="J50" s="385">
        <v>23.119406357175251</v>
      </c>
      <c r="K50" s="385">
        <f>I50*Input!AnnuityPP11/100000</f>
        <v>0</v>
      </c>
      <c r="L50" s="385">
        <f>100000*Input!AnnuityPmt11/'Annuity Rates'!I50</f>
        <v>0</v>
      </c>
    </row>
    <row r="51" spans="1:12">
      <c r="A51" s="385">
        <v>50</v>
      </c>
      <c r="B51" s="386">
        <v>100000</v>
      </c>
      <c r="C51" s="385">
        <v>1</v>
      </c>
      <c r="D51" s="385" t="b">
        <v>1</v>
      </c>
      <c r="E51" s="385" t="s">
        <v>445</v>
      </c>
      <c r="F51" s="387">
        <v>15660</v>
      </c>
      <c r="G51" s="385" t="s">
        <v>291</v>
      </c>
      <c r="H51" s="387">
        <v>15660</v>
      </c>
      <c r="I51" s="385">
        <v>4583.5222926097631</v>
      </c>
      <c r="J51" s="385">
        <v>24.399424432515808</v>
      </c>
      <c r="K51" s="385">
        <f>I51*Input!AnnuityPP11/100000</f>
        <v>0</v>
      </c>
      <c r="L51" s="385">
        <f>100000*Input!AnnuityPmt11/'Annuity Rates'!I51</f>
        <v>0</v>
      </c>
    </row>
    <row r="52" spans="1:12">
      <c r="A52" s="385">
        <v>51</v>
      </c>
      <c r="B52" s="386">
        <v>100000</v>
      </c>
      <c r="C52" s="385">
        <v>1</v>
      </c>
      <c r="D52" s="385" t="b">
        <v>1</v>
      </c>
      <c r="E52" s="385" t="s">
        <v>445</v>
      </c>
      <c r="F52" s="387">
        <v>16025</v>
      </c>
      <c r="G52" s="385" t="s">
        <v>291</v>
      </c>
      <c r="H52" s="387">
        <v>16025</v>
      </c>
      <c r="I52" s="385">
        <v>4416.1209302847528</v>
      </c>
      <c r="J52" s="385">
        <v>25.586522651624286</v>
      </c>
      <c r="K52" s="385">
        <f>I52*Input!AnnuityPP11/100000</f>
        <v>0</v>
      </c>
      <c r="L52" s="385">
        <f>100000*Input!AnnuityPmt11/'Annuity Rates'!I52</f>
        <v>0</v>
      </c>
    </row>
    <row r="53" spans="1:12">
      <c r="A53" s="385">
        <v>52</v>
      </c>
      <c r="B53" s="386">
        <v>100000</v>
      </c>
      <c r="C53" s="385">
        <v>1</v>
      </c>
      <c r="D53" s="385" t="b">
        <v>1</v>
      </c>
      <c r="E53" s="385" t="s">
        <v>445</v>
      </c>
      <c r="F53" s="387">
        <v>16391</v>
      </c>
      <c r="G53" s="385" t="s">
        <v>291</v>
      </c>
      <c r="H53" s="387">
        <v>16391</v>
      </c>
      <c r="I53" s="385">
        <v>4262.3408604202214</v>
      </c>
      <c r="J53" s="385">
        <v>26.66883661550651</v>
      </c>
      <c r="K53" s="385">
        <f>I53*Input!AnnuityPP11/100000</f>
        <v>0</v>
      </c>
      <c r="L53" s="385">
        <f>100000*Input!AnnuityPmt11/'Annuity Rates'!I53</f>
        <v>0</v>
      </c>
    </row>
    <row r="54" spans="1:12">
      <c r="A54" s="385">
        <v>53</v>
      </c>
      <c r="B54" s="386">
        <v>100000</v>
      </c>
      <c r="C54" s="385">
        <v>1</v>
      </c>
      <c r="D54" s="385" t="b">
        <v>1</v>
      </c>
      <c r="E54" s="385" t="s">
        <v>445</v>
      </c>
      <c r="F54" s="387">
        <v>16756</v>
      </c>
      <c r="G54" s="385" t="s">
        <v>291</v>
      </c>
      <c r="H54" s="387">
        <v>16756</v>
      </c>
      <c r="I54" s="385">
        <v>4122.2299340315349</v>
      </c>
      <c r="J54" s="385">
        <v>27.637764985867381</v>
      </c>
      <c r="K54" s="385">
        <f>I54*Input!AnnuityPP11/100000</f>
        <v>0</v>
      </c>
      <c r="L54" s="385">
        <f>100000*Input!AnnuityPmt11/'Annuity Rates'!I54</f>
        <v>0</v>
      </c>
    </row>
    <row r="55" spans="1:12">
      <c r="A55" s="385">
        <v>54</v>
      </c>
      <c r="B55" s="386">
        <v>100000</v>
      </c>
      <c r="C55" s="385">
        <v>1</v>
      </c>
      <c r="D55" s="385" t="b">
        <v>1</v>
      </c>
      <c r="E55" s="385" t="s">
        <v>445</v>
      </c>
      <c r="F55" s="387">
        <v>17121</v>
      </c>
      <c r="G55" s="385" t="s">
        <v>291</v>
      </c>
      <c r="H55" s="387">
        <v>17121</v>
      </c>
      <c r="I55" s="385">
        <v>3994.5722347235396</v>
      </c>
      <c r="J55" s="385">
        <v>28.484965937799817</v>
      </c>
      <c r="K55" s="385">
        <f>I55*Input!AnnuityPP11/100000</f>
        <v>0</v>
      </c>
      <c r="L55" s="385">
        <f>100000*Input!AnnuityPmt11/'Annuity Rates'!I55</f>
        <v>0</v>
      </c>
    </row>
    <row r="56" spans="1:12">
      <c r="A56" s="385">
        <v>55</v>
      </c>
      <c r="B56" s="386">
        <v>100000</v>
      </c>
      <c r="C56" s="385">
        <v>1</v>
      </c>
      <c r="D56" s="385" t="b">
        <v>1</v>
      </c>
      <c r="E56" s="385" t="s">
        <v>445</v>
      </c>
      <c r="F56" s="387">
        <v>17486</v>
      </c>
      <c r="G56" s="385" t="s">
        <v>291</v>
      </c>
      <c r="H56" s="387">
        <v>17486</v>
      </c>
      <c r="I56" s="385">
        <v>3878.5426995516423</v>
      </c>
      <c r="J56" s="385">
        <v>29.214465763663203</v>
      </c>
      <c r="K56" s="385">
        <f>I56*Input!AnnuityPP11/100000</f>
        <v>0</v>
      </c>
      <c r="L56" s="385">
        <f>100000*Input!AnnuityPmt11/'Annuity Rates'!I56</f>
        <v>0</v>
      </c>
    </row>
    <row r="57" spans="1:12">
      <c r="A57" s="385">
        <v>56</v>
      </c>
      <c r="B57" s="386">
        <v>100000</v>
      </c>
      <c r="C57" s="385">
        <v>1</v>
      </c>
      <c r="D57" s="385" t="b">
        <v>1</v>
      </c>
      <c r="E57" s="385" t="s">
        <v>445</v>
      </c>
      <c r="F57" s="387">
        <v>17852</v>
      </c>
      <c r="G57" s="385" t="s">
        <v>291</v>
      </c>
      <c r="H57" s="387">
        <v>17852</v>
      </c>
      <c r="I57" s="385">
        <v>3772.8403811620492</v>
      </c>
      <c r="J57" s="385">
        <v>29.83484147678012</v>
      </c>
      <c r="K57" s="385">
        <f>I57*Input!AnnuityPP11/100000</f>
        <v>0</v>
      </c>
      <c r="L57" s="385">
        <f>100000*Input!AnnuityPmt11/'Annuity Rates'!I57</f>
        <v>0</v>
      </c>
    </row>
    <row r="58" spans="1:12">
      <c r="A58" s="385">
        <v>57</v>
      </c>
      <c r="B58" s="386">
        <v>100000</v>
      </c>
      <c r="C58" s="385">
        <v>1</v>
      </c>
      <c r="D58" s="385" t="b">
        <v>1</v>
      </c>
      <c r="E58" s="385" t="s">
        <v>445</v>
      </c>
      <c r="F58" s="387">
        <v>18217</v>
      </c>
      <c r="G58" s="385" t="s">
        <v>291</v>
      </c>
      <c r="H58" s="387">
        <v>18217</v>
      </c>
      <c r="I58" s="385">
        <v>3675.8920278312594</v>
      </c>
      <c r="J58" s="385">
        <v>30.356517642865743</v>
      </c>
      <c r="K58" s="385">
        <f>I58*Input!AnnuityPP11/100000</f>
        <v>0</v>
      </c>
      <c r="L58" s="385">
        <f>100000*Input!AnnuityPmt11/'Annuity Rates'!I58</f>
        <v>0</v>
      </c>
    </row>
    <row r="59" spans="1:12">
      <c r="A59" s="385">
        <v>58</v>
      </c>
      <c r="B59" s="386">
        <v>100000</v>
      </c>
      <c r="C59" s="385">
        <v>1</v>
      </c>
      <c r="D59" s="385" t="b">
        <v>1</v>
      </c>
      <c r="E59" s="385" t="s">
        <v>445</v>
      </c>
      <c r="F59" s="387">
        <v>18582</v>
      </c>
      <c r="G59" s="385" t="s">
        <v>291</v>
      </c>
      <c r="H59" s="387">
        <v>18582</v>
      </c>
      <c r="I59" s="385">
        <v>3587.5875913817822</v>
      </c>
      <c r="J59" s="385">
        <v>30.791116513134305</v>
      </c>
      <c r="K59" s="385">
        <f>I59*Input!AnnuityPP11/100000</f>
        <v>0</v>
      </c>
      <c r="L59" s="385">
        <f>100000*Input!AnnuityPmt11/'Annuity Rates'!I59</f>
        <v>0</v>
      </c>
    </row>
    <row r="60" spans="1:12">
      <c r="A60" s="385">
        <v>59</v>
      </c>
      <c r="B60" s="386">
        <v>100000</v>
      </c>
      <c r="C60" s="385">
        <v>1</v>
      </c>
      <c r="D60" s="385" t="b">
        <v>1</v>
      </c>
      <c r="E60" s="385" t="s">
        <v>445</v>
      </c>
      <c r="F60" s="387">
        <v>18947</v>
      </c>
      <c r="G60" s="385" t="s">
        <v>291</v>
      </c>
      <c r="H60" s="387">
        <v>18947</v>
      </c>
      <c r="I60" s="385">
        <v>3507.0697422774756</v>
      </c>
      <c r="J60" s="385">
        <v>31.150203181546249</v>
      </c>
      <c r="K60" s="385">
        <f>I60*Input!AnnuityPP11/100000</f>
        <v>0</v>
      </c>
      <c r="L60" s="385">
        <f>100000*Input!AnnuityPmt11/'Annuity Rates'!I60</f>
        <v>0</v>
      </c>
    </row>
    <row r="61" spans="1:12">
      <c r="A61" s="385">
        <v>60</v>
      </c>
      <c r="B61" s="386">
        <v>100000</v>
      </c>
      <c r="C61" s="385">
        <v>1</v>
      </c>
      <c r="D61" s="385" t="b">
        <v>1</v>
      </c>
      <c r="E61" s="385" t="s">
        <v>445</v>
      </c>
      <c r="F61" s="387">
        <v>19313</v>
      </c>
      <c r="G61" s="385" t="s">
        <v>291</v>
      </c>
      <c r="H61" s="387">
        <v>19313</v>
      </c>
      <c r="I61" s="385">
        <v>3431.7679806699466</v>
      </c>
      <c r="J61" s="385">
        <v>31.447589995759536</v>
      </c>
      <c r="K61" s="385">
        <f>I61*Input!AnnuityPP11/100000</f>
        <v>0</v>
      </c>
      <c r="L61" s="385">
        <f>100000*Input!AnnuityPmt11/'Annuity Rates'!I61</f>
        <v>0</v>
      </c>
    </row>
    <row r="62" spans="1:12">
      <c r="A62" s="385">
        <v>61</v>
      </c>
      <c r="B62" s="386">
        <v>100000</v>
      </c>
      <c r="C62" s="385">
        <v>1</v>
      </c>
      <c r="D62" s="385" t="b">
        <v>1</v>
      </c>
      <c r="E62" s="385" t="s">
        <v>445</v>
      </c>
      <c r="F62" s="387">
        <v>19678</v>
      </c>
      <c r="G62" s="385" t="s">
        <v>291</v>
      </c>
      <c r="H62" s="387">
        <v>19678</v>
      </c>
      <c r="I62" s="385">
        <v>3361.4839958293346</v>
      </c>
      <c r="J62" s="385">
        <v>31.692314592931876</v>
      </c>
      <c r="K62" s="385">
        <f>I62*Input!AnnuityPP11/100000</f>
        <v>0</v>
      </c>
      <c r="L62" s="385">
        <f>100000*Input!AnnuityPmt11/'Annuity Rates'!I62</f>
        <v>0</v>
      </c>
    </row>
    <row r="63" spans="1:12">
      <c r="A63" s="385">
        <v>62</v>
      </c>
      <c r="B63" s="386">
        <v>100000</v>
      </c>
      <c r="C63" s="385">
        <v>1</v>
      </c>
      <c r="D63" s="385" t="b">
        <v>1</v>
      </c>
      <c r="E63" s="385" t="s">
        <v>445</v>
      </c>
      <c r="F63" s="387">
        <v>20043</v>
      </c>
      <c r="G63" s="385" t="s">
        <v>291</v>
      </c>
      <c r="H63" s="387">
        <v>20043</v>
      </c>
      <c r="I63" s="385">
        <v>3295.7921554881482</v>
      </c>
      <c r="J63" s="385">
        <v>31.892226413357371</v>
      </c>
      <c r="K63" s="385">
        <f>I63*Input!AnnuityPP11/100000</f>
        <v>0</v>
      </c>
      <c r="L63" s="385">
        <f>100000*Input!AnnuityPmt11/'Annuity Rates'!I63</f>
        <v>0</v>
      </c>
    </row>
    <row r="64" spans="1:12">
      <c r="A64" s="385">
        <v>63</v>
      </c>
      <c r="B64" s="386">
        <v>100000</v>
      </c>
      <c r="C64" s="385">
        <v>1</v>
      </c>
      <c r="D64" s="385" t="b">
        <v>1</v>
      </c>
      <c r="E64" s="385" t="s">
        <v>445</v>
      </c>
      <c r="F64" s="387">
        <v>20408</v>
      </c>
      <c r="G64" s="385" t="s">
        <v>291</v>
      </c>
      <c r="H64" s="387">
        <v>20408</v>
      </c>
      <c r="I64" s="385">
        <v>3233.8893138719295</v>
      </c>
      <c r="J64" s="385">
        <v>32.054460336324972</v>
      </c>
      <c r="K64" s="385">
        <f>I64*Input!AnnuityPP11/100000</f>
        <v>0</v>
      </c>
      <c r="L64" s="385">
        <f>100000*Input!AnnuityPmt11/'Annuity Rates'!I64</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C00000"/>
  </sheetPr>
  <dimension ref="B3:I10"/>
  <sheetViews>
    <sheetView workbookViewId="0">
      <selection activeCell="C42" sqref="C42"/>
    </sheetView>
  </sheetViews>
  <sheetFormatPr defaultRowHeight="15"/>
  <sheetData>
    <row r="3" spans="2:9" ht="15.75">
      <c r="B3" s="230" t="s">
        <v>462</v>
      </c>
      <c r="I3" t="s">
        <v>466</v>
      </c>
    </row>
    <row r="5" spans="2:9">
      <c r="B5" t="s">
        <v>463</v>
      </c>
      <c r="I5" s="397" t="s">
        <v>467</v>
      </c>
    </row>
    <row r="6" spans="2:9">
      <c r="B6" t="s">
        <v>464</v>
      </c>
    </row>
    <row r="7" spans="2:9">
      <c r="B7" t="s">
        <v>465</v>
      </c>
    </row>
    <row r="8" spans="2:9">
      <c r="B8" t="s">
        <v>469</v>
      </c>
    </row>
    <row r="10" spans="2:9">
      <c r="B10" t="s">
        <v>470</v>
      </c>
      <c r="I10" s="349" t="s">
        <v>468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B45" sqref="B45"/>
    </sheetView>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773</vt:i4>
      </vt:variant>
    </vt:vector>
  </HeadingPairs>
  <TitlesOfParts>
    <vt:vector size="788" baseType="lpstr">
      <vt:lpstr>Input</vt:lpstr>
      <vt:lpstr>GoalSeek</vt:lpstr>
      <vt:lpstr>Test Sheet</vt:lpstr>
      <vt:lpstr>Client Results</vt:lpstr>
      <vt:lpstr>TheOutput</vt:lpstr>
      <vt:lpstr>Funnel of doubt</vt:lpstr>
      <vt:lpstr>Funnel of doubt - SMSF</vt:lpstr>
      <vt:lpstr>SMSFMinPmt</vt:lpstr>
      <vt:lpstr>SMSFMinCoverage</vt:lpstr>
      <vt:lpstr>MortalityTest</vt:lpstr>
      <vt:lpstr>LifetimeSpendingMetric</vt:lpstr>
      <vt:lpstr>Deterministic Output</vt:lpstr>
      <vt:lpstr>Annuity Rates</vt:lpstr>
      <vt:lpstr>VersionControl</vt:lpstr>
      <vt:lpstr>Sheet1</vt:lpstr>
      <vt:lpstr>AccumBal</vt:lpstr>
      <vt:lpstr>Accumulation0</vt:lpstr>
      <vt:lpstr>AccumulationShortfall</vt:lpstr>
      <vt:lpstr>AdditionalAmountRequired</vt:lpstr>
      <vt:lpstr>'Funnel of doubt - SMSF'!Age</vt:lpstr>
      <vt:lpstr>Age</vt:lpstr>
      <vt:lpstr>AgePensionTax</vt:lpstr>
      <vt:lpstr>AnnualSpend</vt:lpstr>
      <vt:lpstr>Annuity</vt:lpstr>
      <vt:lpstr>Input!AnnuityAdviserFeeDollar11</vt:lpstr>
      <vt:lpstr>Input!AnnuityAdviserFeeDollar12</vt:lpstr>
      <vt:lpstr>Input!AnnuityAdviserFeeDollar21</vt:lpstr>
      <vt:lpstr>Input!AnnuityAdviserFeeDollar22</vt:lpstr>
      <vt:lpstr>Input!AnnuityAdviserFeePercent11</vt:lpstr>
      <vt:lpstr>Input!AnnuityAdviserFeePercent12</vt:lpstr>
      <vt:lpstr>Input!AnnuityAdviserFeePercent21</vt:lpstr>
      <vt:lpstr>Input!AnnuityAdviserFeePercent22</vt:lpstr>
      <vt:lpstr>AnnuityAssetTest11</vt:lpstr>
      <vt:lpstr>AnnuityAssetTest12</vt:lpstr>
      <vt:lpstr>AnnuityAssetTest13</vt:lpstr>
      <vt:lpstr>AnnuityAssetTest14</vt:lpstr>
      <vt:lpstr>AnnuityAssetTest21</vt:lpstr>
      <vt:lpstr>AnnuityAssetTest22</vt:lpstr>
      <vt:lpstr>AnnuityAssetTest23</vt:lpstr>
      <vt:lpstr>AnnuityAssetTest24</vt:lpstr>
      <vt:lpstr>AnnuityBal</vt:lpstr>
      <vt:lpstr>AnnuityBondYield</vt:lpstr>
      <vt:lpstr>AnnuityCashflow</vt:lpstr>
      <vt:lpstr>AnnuityCV11</vt:lpstr>
      <vt:lpstr>AnnuityCV12</vt:lpstr>
      <vt:lpstr>AnnuityCV13</vt:lpstr>
      <vt:lpstr>AnnuityCV14</vt:lpstr>
      <vt:lpstr>AnnuityCV21</vt:lpstr>
      <vt:lpstr>AnnuityCV22</vt:lpstr>
      <vt:lpstr>AnnuityCV23</vt:lpstr>
      <vt:lpstr>AnnuityCV24</vt:lpstr>
      <vt:lpstr>AnnuityDA11</vt:lpstr>
      <vt:lpstr>AnnuityDA12</vt:lpstr>
      <vt:lpstr>AnnuityDA13</vt:lpstr>
      <vt:lpstr>AnnuityDA14</vt:lpstr>
      <vt:lpstr>AnnuityDA21</vt:lpstr>
      <vt:lpstr>AnnuityDA22</vt:lpstr>
      <vt:lpstr>AnnuityDA23</vt:lpstr>
      <vt:lpstr>AnnuityDA24</vt:lpstr>
      <vt:lpstr>AnnuityDeathCV1</vt:lpstr>
      <vt:lpstr>AnnuityDeathCV2</vt:lpstr>
      <vt:lpstr>AnnuityDiscRate11</vt:lpstr>
      <vt:lpstr>AnnuityDiscRate12</vt:lpstr>
      <vt:lpstr>AnnuityDiscRate13</vt:lpstr>
      <vt:lpstr>AnnuityDiscRate14</vt:lpstr>
      <vt:lpstr>AnnuityDiscRate21</vt:lpstr>
      <vt:lpstr>AnnuityDiscRate22</vt:lpstr>
      <vt:lpstr>AnnuityDiscRate23</vt:lpstr>
      <vt:lpstr>AnnuityDiscRate24</vt:lpstr>
      <vt:lpstr>AnnuityFee11</vt:lpstr>
      <vt:lpstr>AnnuityFee12</vt:lpstr>
      <vt:lpstr>AnnuityFee13</vt:lpstr>
      <vt:lpstr>AnnuityFee14</vt:lpstr>
      <vt:lpstr>AnnuityFee21</vt:lpstr>
      <vt:lpstr>AnnuityFee22</vt:lpstr>
      <vt:lpstr>AnnuityFee23</vt:lpstr>
      <vt:lpstr>AnnuityFee24</vt:lpstr>
      <vt:lpstr>Input!AnnuityIndexation11</vt:lpstr>
      <vt:lpstr>AnnuityIndexation11</vt:lpstr>
      <vt:lpstr>Input!AnnuityIndexation12</vt:lpstr>
      <vt:lpstr>AnnuityIndexation12</vt:lpstr>
      <vt:lpstr>AnnuityIndexation13</vt:lpstr>
      <vt:lpstr>AnnuityIndexation14</vt:lpstr>
      <vt:lpstr>Input!AnnuityIndexation21</vt:lpstr>
      <vt:lpstr>AnnuityIndexation21</vt:lpstr>
      <vt:lpstr>Input!AnnuityIndexation22</vt:lpstr>
      <vt:lpstr>AnnuityIndexation22</vt:lpstr>
      <vt:lpstr>AnnuityIndexation23</vt:lpstr>
      <vt:lpstr>AnnuityIndexation24</vt:lpstr>
      <vt:lpstr>Input!AnnuityIndexationPercentage11</vt:lpstr>
      <vt:lpstr>Input!AnnuityIndexationPercentage12</vt:lpstr>
      <vt:lpstr>Input!AnnuityIndexationPercentage21</vt:lpstr>
      <vt:lpstr>Input!AnnuityIndexationPercentage22</vt:lpstr>
      <vt:lpstr>AnnuityIndexationType11</vt:lpstr>
      <vt:lpstr>AnnuityIndexationType12</vt:lpstr>
      <vt:lpstr>AnnuityIndexationType13</vt:lpstr>
      <vt:lpstr>AnnuityIndexationType14</vt:lpstr>
      <vt:lpstr>AnnuityIndexationType21</vt:lpstr>
      <vt:lpstr>AnnuityIndexationType22</vt:lpstr>
      <vt:lpstr>AnnuityIndexationType23</vt:lpstr>
      <vt:lpstr>AnnuityIndexationType24</vt:lpstr>
      <vt:lpstr>AnnuityIndexedDiscRate11</vt:lpstr>
      <vt:lpstr>AnnuityIndexedDiscRate12</vt:lpstr>
      <vt:lpstr>AnnuityIndexedDiscRate13</vt:lpstr>
      <vt:lpstr>AnnuityIndexedDiscRate14</vt:lpstr>
      <vt:lpstr>AnnuityIndexedDiscRate21</vt:lpstr>
      <vt:lpstr>AnnuityIndexedDiscRate22</vt:lpstr>
      <vt:lpstr>AnnuityIndexedDiscRate23</vt:lpstr>
      <vt:lpstr>AnnuityIndexedDiscRate24</vt:lpstr>
      <vt:lpstr>Input!AnnuityLiqPeriod11</vt:lpstr>
      <vt:lpstr>AnnuityLiqPeriod11</vt:lpstr>
      <vt:lpstr>Input!AnnuityLiqPeriod12</vt:lpstr>
      <vt:lpstr>AnnuityLiqPeriod12</vt:lpstr>
      <vt:lpstr>AnnuityLiqPeriod13</vt:lpstr>
      <vt:lpstr>AnnuityLiqPeriod14</vt:lpstr>
      <vt:lpstr>Input!AnnuityLiqPeriod21</vt:lpstr>
      <vt:lpstr>AnnuityLiqPeriod21</vt:lpstr>
      <vt:lpstr>Input!AnnuityLiqPeriod22</vt:lpstr>
      <vt:lpstr>AnnuityLiqPeriod22</vt:lpstr>
      <vt:lpstr>AnnuityLiqPeriod23</vt:lpstr>
      <vt:lpstr>AnnuityLiqPeriod24</vt:lpstr>
      <vt:lpstr>AnnuityLongTerm11</vt:lpstr>
      <vt:lpstr>AnnuityLongTerm12</vt:lpstr>
      <vt:lpstr>AnnuityLongTerm13</vt:lpstr>
      <vt:lpstr>AnnuityLongTerm14</vt:lpstr>
      <vt:lpstr>AnnuityLongTerm21</vt:lpstr>
      <vt:lpstr>AnnuityLongTerm22</vt:lpstr>
      <vt:lpstr>AnnuityLongTerm23</vt:lpstr>
      <vt:lpstr>AnnuityLongTerm24</vt:lpstr>
      <vt:lpstr>AnnuityOngoingFee11</vt:lpstr>
      <vt:lpstr>AnnuityOngoingFee12</vt:lpstr>
      <vt:lpstr>AnnuityOngoingFee13</vt:lpstr>
      <vt:lpstr>AnnuityOngoingFee14</vt:lpstr>
      <vt:lpstr>AnnuityOngoingFee21</vt:lpstr>
      <vt:lpstr>AnnuityOngoingFee22</vt:lpstr>
      <vt:lpstr>AnnuityOngoingFee23</vt:lpstr>
      <vt:lpstr>AnnuityOngoingFee24</vt:lpstr>
      <vt:lpstr>AnnuityP1</vt:lpstr>
      <vt:lpstr>AnnuityP2</vt:lpstr>
      <vt:lpstr>AnnuityPercentFee11</vt:lpstr>
      <vt:lpstr>AnnuityPercentFee12</vt:lpstr>
      <vt:lpstr>AnnuityPercentFee13</vt:lpstr>
      <vt:lpstr>AnnuityPercentFee14</vt:lpstr>
      <vt:lpstr>AnnuityPercentFee21</vt:lpstr>
      <vt:lpstr>AnnuityPercentFee22</vt:lpstr>
      <vt:lpstr>AnnuityPercentFee23</vt:lpstr>
      <vt:lpstr>AnnuityPercentFee24</vt:lpstr>
      <vt:lpstr>Input!AnnuityPmt11</vt:lpstr>
      <vt:lpstr>AnnuityPmt11</vt:lpstr>
      <vt:lpstr>Input!AnnuityPmt12</vt:lpstr>
      <vt:lpstr>AnnuityPmt12</vt:lpstr>
      <vt:lpstr>AnnuityPmt13</vt:lpstr>
      <vt:lpstr>AnnuityPmt14</vt:lpstr>
      <vt:lpstr>Input!AnnuityPmt21</vt:lpstr>
      <vt:lpstr>AnnuityPmt21</vt:lpstr>
      <vt:lpstr>Input!AnnuityPmt22</vt:lpstr>
      <vt:lpstr>AnnuityPmt22</vt:lpstr>
      <vt:lpstr>AnnuityPmt23</vt:lpstr>
      <vt:lpstr>AnnuityPmt24</vt:lpstr>
      <vt:lpstr>AnnuityPmtTaxable11</vt:lpstr>
      <vt:lpstr>AnnuityPmtTaxable12</vt:lpstr>
      <vt:lpstr>AnnuityPmtTaxable13</vt:lpstr>
      <vt:lpstr>AnnuityPmtTaxable14</vt:lpstr>
      <vt:lpstr>AnnuityPmtTaxable21</vt:lpstr>
      <vt:lpstr>AnnuityPmtTaxable22</vt:lpstr>
      <vt:lpstr>AnnuityPmtTaxable23</vt:lpstr>
      <vt:lpstr>AnnuityPmtTaxable24</vt:lpstr>
      <vt:lpstr>Input!AnnuityPP11</vt:lpstr>
      <vt:lpstr>AnnuityPP11</vt:lpstr>
      <vt:lpstr>Input!AnnuityPP12</vt:lpstr>
      <vt:lpstr>AnnuityPP12</vt:lpstr>
      <vt:lpstr>AnnuityPP13</vt:lpstr>
      <vt:lpstr>AnnuityPP14</vt:lpstr>
      <vt:lpstr>Input!AnnuityPP21</vt:lpstr>
      <vt:lpstr>AnnuityPP21</vt:lpstr>
      <vt:lpstr>Input!AnnuityPP22</vt:lpstr>
      <vt:lpstr>AnnuityPP22</vt:lpstr>
      <vt:lpstr>AnnuityPP23</vt:lpstr>
      <vt:lpstr>AnnuityPP24</vt:lpstr>
      <vt:lpstr>AnnuityRCV11</vt:lpstr>
      <vt:lpstr>AnnuityRCV12</vt:lpstr>
      <vt:lpstr>AnnuityRCV21</vt:lpstr>
      <vt:lpstr>AnnuityRCV22</vt:lpstr>
      <vt:lpstr>AnnuityResidualCapitalValue11</vt:lpstr>
      <vt:lpstr>AnnuityResidualCapitalValue12</vt:lpstr>
      <vt:lpstr>AnnuityResidualCapitalValue13</vt:lpstr>
      <vt:lpstr>AnnuityResidualCapitalValue14</vt:lpstr>
      <vt:lpstr>AnnuityResidualCapitalValue21</vt:lpstr>
      <vt:lpstr>AnnuityResidualCapitalValue22</vt:lpstr>
      <vt:lpstr>AnnuityResidualCapitalValue23</vt:lpstr>
      <vt:lpstr>AnnuityResidualCapitalValue24</vt:lpstr>
      <vt:lpstr>Input!AnnuityReversion11</vt:lpstr>
      <vt:lpstr>AnnuityReversion11</vt:lpstr>
      <vt:lpstr>Input!AnnuityReversion12</vt:lpstr>
      <vt:lpstr>AnnuityReversion12</vt:lpstr>
      <vt:lpstr>AnnuityReversion13</vt:lpstr>
      <vt:lpstr>AnnuityReversion14</vt:lpstr>
      <vt:lpstr>Input!AnnuityReversion21</vt:lpstr>
      <vt:lpstr>AnnuityReversion21</vt:lpstr>
      <vt:lpstr>Input!AnnuityReversion22</vt:lpstr>
      <vt:lpstr>AnnuityReversion22</vt:lpstr>
      <vt:lpstr>AnnuityReversion23</vt:lpstr>
      <vt:lpstr>AnnuityReversion24</vt:lpstr>
      <vt:lpstr>AnnuityRN11</vt:lpstr>
      <vt:lpstr>AnnuityRN12</vt:lpstr>
      <vt:lpstr>AnnuityRN13</vt:lpstr>
      <vt:lpstr>AnnuityRN14</vt:lpstr>
      <vt:lpstr>AnnuityRN21</vt:lpstr>
      <vt:lpstr>AnnuityRN22</vt:lpstr>
      <vt:lpstr>AnnuityRN23</vt:lpstr>
      <vt:lpstr>AnnuityRN24</vt:lpstr>
      <vt:lpstr>Input!AnnuityStartDate11</vt:lpstr>
      <vt:lpstr>AnnuityStartDate11</vt:lpstr>
      <vt:lpstr>Input!AnnuityStartDate12</vt:lpstr>
      <vt:lpstr>AnnuityStartDate12</vt:lpstr>
      <vt:lpstr>AnnuityStartDate13</vt:lpstr>
      <vt:lpstr>AnnuityStartDate14</vt:lpstr>
      <vt:lpstr>Input!AnnuityStartDate21</vt:lpstr>
      <vt:lpstr>AnnuityStartDate21</vt:lpstr>
      <vt:lpstr>Input!AnnuityStartDate22</vt:lpstr>
      <vt:lpstr>AnnuityStartDate22</vt:lpstr>
      <vt:lpstr>AnnuityStartDate23</vt:lpstr>
      <vt:lpstr>AnnuityStartDate24</vt:lpstr>
      <vt:lpstr>AnnuityTerm11</vt:lpstr>
      <vt:lpstr>AnnuityTerm12</vt:lpstr>
      <vt:lpstr>AnnuityTerm13</vt:lpstr>
      <vt:lpstr>AnnuityTerm14</vt:lpstr>
      <vt:lpstr>AnnuityTerm21</vt:lpstr>
      <vt:lpstr>AnnuityTerm22</vt:lpstr>
      <vt:lpstr>AnnuityTerm23</vt:lpstr>
      <vt:lpstr>AnnuityTerm24</vt:lpstr>
      <vt:lpstr>AnnuityType11</vt:lpstr>
      <vt:lpstr>AnnuityType12</vt:lpstr>
      <vt:lpstr>AnnuityType13</vt:lpstr>
      <vt:lpstr>AnnuityType14</vt:lpstr>
      <vt:lpstr>AnnuityType21</vt:lpstr>
      <vt:lpstr>AnnuityType22</vt:lpstr>
      <vt:lpstr>AnnuityType23</vt:lpstr>
      <vt:lpstr>AnnuityType24</vt:lpstr>
      <vt:lpstr>ApportionedEntitlement</vt:lpstr>
      <vt:lpstr>AssessableAssets</vt:lpstr>
      <vt:lpstr>AssessableIncome</vt:lpstr>
      <vt:lpstr>AssetTest</vt:lpstr>
      <vt:lpstr>AssetTestLower</vt:lpstr>
      <vt:lpstr>Input!AusShFee</vt:lpstr>
      <vt:lpstr>Input!AWOTE</vt:lpstr>
      <vt:lpstr>Input!Balance11</vt:lpstr>
      <vt:lpstr>Balance11</vt:lpstr>
      <vt:lpstr>Input!Balance12</vt:lpstr>
      <vt:lpstr>Balance12</vt:lpstr>
      <vt:lpstr>Balance13</vt:lpstr>
      <vt:lpstr>Balance14</vt:lpstr>
      <vt:lpstr>Balance15</vt:lpstr>
      <vt:lpstr>Balance16</vt:lpstr>
      <vt:lpstr>Input!Balance21</vt:lpstr>
      <vt:lpstr>Balance21</vt:lpstr>
      <vt:lpstr>Input!Balance22</vt:lpstr>
      <vt:lpstr>Balance22</vt:lpstr>
      <vt:lpstr>Balance23</vt:lpstr>
      <vt:lpstr>Balance24</vt:lpstr>
      <vt:lpstr>Balance25</vt:lpstr>
      <vt:lpstr>Balance26</vt:lpstr>
      <vt:lpstr>Input!Balance31</vt:lpstr>
      <vt:lpstr>Input!Balance32</vt:lpstr>
      <vt:lpstr>Input!Balance41</vt:lpstr>
      <vt:lpstr>Input!Balance42</vt:lpstr>
      <vt:lpstr>BatchReference</vt:lpstr>
      <vt:lpstr>CashNSAllocation</vt:lpstr>
      <vt:lpstr>CentrelinkPmt</vt:lpstr>
      <vt:lpstr>ChosenSpendSuccess</vt:lpstr>
      <vt:lpstr>Input!Commencement11</vt:lpstr>
      <vt:lpstr>Input!Commencement12</vt:lpstr>
      <vt:lpstr>Input!Commencement21</vt:lpstr>
      <vt:lpstr>Input!Commencement22</vt:lpstr>
      <vt:lpstr>Input!Commencement31</vt:lpstr>
      <vt:lpstr>Input!Commencement32</vt:lpstr>
      <vt:lpstr>Input!Commencement41</vt:lpstr>
      <vt:lpstr>Input!Commencement42</vt:lpstr>
      <vt:lpstr>CommValueEnd</vt:lpstr>
      <vt:lpstr>Couple?</vt:lpstr>
      <vt:lpstr>CoupleProp</vt:lpstr>
      <vt:lpstr>CPI</vt:lpstr>
      <vt:lpstr>CPIDeflator</vt:lpstr>
      <vt:lpstr>CurrentAssets</vt:lpstr>
      <vt:lpstr>CurrentDate</vt:lpstr>
      <vt:lpstr>Input!DateOfBirth1</vt:lpstr>
      <vt:lpstr>Input!DateOfBirth2</vt:lpstr>
      <vt:lpstr>DateUseHybridAssetTest</vt:lpstr>
      <vt:lpstr>DeathCV11</vt:lpstr>
      <vt:lpstr>DeathCV12</vt:lpstr>
      <vt:lpstr>DeathCV13</vt:lpstr>
      <vt:lpstr>DeathCV14</vt:lpstr>
      <vt:lpstr>DeathCV21</vt:lpstr>
      <vt:lpstr>DeathCV22</vt:lpstr>
      <vt:lpstr>DeathCV23</vt:lpstr>
      <vt:lpstr>DeathCV24</vt:lpstr>
      <vt:lpstr>DebtRepair1</vt:lpstr>
      <vt:lpstr>DebtRepair2</vt:lpstr>
      <vt:lpstr>DedAmt11</vt:lpstr>
      <vt:lpstr>DedAmt12</vt:lpstr>
      <vt:lpstr>DedAmt13</vt:lpstr>
      <vt:lpstr>DedAmt14</vt:lpstr>
      <vt:lpstr>DedAmt15</vt:lpstr>
      <vt:lpstr>DedAmt16</vt:lpstr>
      <vt:lpstr>DedAmt21</vt:lpstr>
      <vt:lpstr>DedAmt22</vt:lpstr>
      <vt:lpstr>DedAmt23</vt:lpstr>
      <vt:lpstr>DedAmt24</vt:lpstr>
      <vt:lpstr>DedAmt25</vt:lpstr>
      <vt:lpstr>DedAmt26</vt:lpstr>
      <vt:lpstr>DeemableAssets</vt:lpstr>
      <vt:lpstr>DeemedIncome</vt:lpstr>
      <vt:lpstr>DeemingChange</vt:lpstr>
      <vt:lpstr>deemingRateLower</vt:lpstr>
      <vt:lpstr>deemingRateUpper</vt:lpstr>
      <vt:lpstr>DefensiveNSAllocation</vt:lpstr>
      <vt:lpstr>DefinedDates</vt:lpstr>
      <vt:lpstr>DefinedNames</vt:lpstr>
      <vt:lpstr>DesiredConfidenceLevel</vt:lpstr>
      <vt:lpstr>Input!DesiredSpend</vt:lpstr>
      <vt:lpstr>DetAccumulation</vt:lpstr>
      <vt:lpstr>DetAccumWealth</vt:lpstr>
      <vt:lpstr>DetAnnuity</vt:lpstr>
      <vt:lpstr>Input!DetAusShares</vt:lpstr>
      <vt:lpstr>DetAvgeRtn</vt:lpstr>
      <vt:lpstr>DetAvgeRtnNS</vt:lpstr>
      <vt:lpstr>Input!DetCash</vt:lpstr>
      <vt:lpstr>DetCentrelink</vt:lpstr>
      <vt:lpstr>Input!DetCPI</vt:lpstr>
      <vt:lpstr>Input!DetDefensive</vt:lpstr>
      <vt:lpstr>DeterministicOutput</vt:lpstr>
      <vt:lpstr>Input!DetFI</vt:lpstr>
      <vt:lpstr>Input!DetGrowth</vt:lpstr>
      <vt:lpstr>DetNS</vt:lpstr>
      <vt:lpstr>DetNSWealth</vt:lpstr>
      <vt:lpstr>Input!DetOtherGrowth</vt:lpstr>
      <vt:lpstr>DetOtherIncome</vt:lpstr>
      <vt:lpstr>Input!DetOverseasShares</vt:lpstr>
      <vt:lpstr>DetPension</vt:lpstr>
      <vt:lpstr>DetPensionWealth</vt:lpstr>
      <vt:lpstr>Input!DetProp</vt:lpstr>
      <vt:lpstr>DetSpend</vt:lpstr>
      <vt:lpstr>DetWealth</vt:lpstr>
      <vt:lpstr>Died11</vt:lpstr>
      <vt:lpstr>Died12</vt:lpstr>
      <vt:lpstr>Died13</vt:lpstr>
      <vt:lpstr>Died14</vt:lpstr>
      <vt:lpstr>Died21</vt:lpstr>
      <vt:lpstr>Died22</vt:lpstr>
      <vt:lpstr>Died23</vt:lpstr>
      <vt:lpstr>Died24</vt:lpstr>
      <vt:lpstr>Input!Drop1Death</vt:lpstr>
      <vt:lpstr>EffectiveNSTaxRate</vt:lpstr>
      <vt:lpstr>FailYear</vt:lpstr>
      <vt:lpstr>FamilyMedicare1</vt:lpstr>
      <vt:lpstr>FamilyMedicare2</vt:lpstr>
      <vt:lpstr>FamilyReduction1</vt:lpstr>
      <vt:lpstr>FamilyReduction2</vt:lpstr>
      <vt:lpstr>Input!FIFee</vt:lpstr>
      <vt:lpstr>FiftyPercentileAge</vt:lpstr>
      <vt:lpstr>'Funnel of doubt - SMSF'!FunnelOutput</vt:lpstr>
      <vt:lpstr>FunnelOutput</vt:lpstr>
      <vt:lpstr>Input!Gender1</vt:lpstr>
      <vt:lpstr>Input!Gender2</vt:lpstr>
      <vt:lpstr>GoalProbability</vt:lpstr>
      <vt:lpstr>GoalResult</vt:lpstr>
      <vt:lpstr>GoalSeekAlgorithm</vt:lpstr>
      <vt:lpstr>GoalSeekResultsLocation</vt:lpstr>
      <vt:lpstr>GoalSeekTarget</vt:lpstr>
      <vt:lpstr>GoalSeekTolerance</vt:lpstr>
      <vt:lpstr>GoalSeekVariable</vt:lpstr>
      <vt:lpstr>GrowthNSAllocation</vt:lpstr>
      <vt:lpstr>HasTermAnnuity1</vt:lpstr>
      <vt:lpstr>HasTermAnnuity2</vt:lpstr>
      <vt:lpstr>Homeowner</vt:lpstr>
      <vt:lpstr>HouseholdCurrentAssets</vt:lpstr>
      <vt:lpstr>Input!Income1</vt:lpstr>
      <vt:lpstr>Input!Income2</vt:lpstr>
      <vt:lpstr>IncomeTest</vt:lpstr>
      <vt:lpstr>IncTest11</vt:lpstr>
      <vt:lpstr>IncTest12</vt:lpstr>
      <vt:lpstr>IncTest13</vt:lpstr>
      <vt:lpstr>IncTest14</vt:lpstr>
      <vt:lpstr>IncTest15</vt:lpstr>
      <vt:lpstr>IncTest16</vt:lpstr>
      <vt:lpstr>IncTest21</vt:lpstr>
      <vt:lpstr>IncTest22</vt:lpstr>
      <vt:lpstr>IncTest23</vt:lpstr>
      <vt:lpstr>IncTest24</vt:lpstr>
      <vt:lpstr>IncTest25</vt:lpstr>
      <vt:lpstr>IncTest26</vt:lpstr>
      <vt:lpstr>IncThreshold1</vt:lpstr>
      <vt:lpstr>IncThreshold2</vt:lpstr>
      <vt:lpstr>IndMedicare1</vt:lpstr>
      <vt:lpstr>IndMedicare2</vt:lpstr>
      <vt:lpstr>IndOffset1</vt:lpstr>
      <vt:lpstr>IndOffset2</vt:lpstr>
      <vt:lpstr>InitialSpend</vt:lpstr>
      <vt:lpstr>Input!InvestmentCapitalGainTaxable</vt:lpstr>
      <vt:lpstr>InvestmentIncome</vt:lpstr>
      <vt:lpstr>Input!InvNSFee</vt:lpstr>
      <vt:lpstr>IsMoreRequired</vt:lpstr>
      <vt:lpstr>LabelLFODW</vt:lpstr>
      <vt:lpstr>LabelUFODW</vt:lpstr>
      <vt:lpstr>Input!LaterLifeCosts</vt:lpstr>
      <vt:lpstr>LifeExpectancies</vt:lpstr>
      <vt:lpstr>Input!LifeInsNonSuper1</vt:lpstr>
      <vt:lpstr>Input!LifeInsNonSuper2</vt:lpstr>
      <vt:lpstr>LifeInsRecNS</vt:lpstr>
      <vt:lpstr>LifetimeSpending</vt:lpstr>
      <vt:lpstr>LifetimeSpendMetric</vt:lpstr>
      <vt:lpstr>LiquidBal</vt:lpstr>
      <vt:lpstr>LiquidBalEnd</vt:lpstr>
      <vt:lpstr>LITO1</vt:lpstr>
      <vt:lpstr>LITO2</vt:lpstr>
      <vt:lpstr>LowerFD</vt:lpstr>
      <vt:lpstr>LowerFODWording</vt:lpstr>
      <vt:lpstr>LowerIsDollar</vt:lpstr>
      <vt:lpstr>MaxAgePension</vt:lpstr>
      <vt:lpstr>MaxTaxOffset1</vt:lpstr>
      <vt:lpstr>MaxTaxOffset2</vt:lpstr>
      <vt:lpstr>Medicare1</vt:lpstr>
      <vt:lpstr>Medicare2</vt:lpstr>
      <vt:lpstr>MidFD</vt:lpstr>
      <vt:lpstr>MinBuffer</vt:lpstr>
      <vt:lpstr>ModelTerms?</vt:lpstr>
      <vt:lpstr>Mortality</vt:lpstr>
      <vt:lpstr>Input!Name1</vt:lpstr>
      <vt:lpstr>Input!Name2</vt:lpstr>
      <vt:lpstr>NewAssetTest</vt:lpstr>
      <vt:lpstr>NewAssetTestThreshold</vt:lpstr>
      <vt:lpstr>NewEntitlement</vt:lpstr>
      <vt:lpstr>NewIncomeTest</vt:lpstr>
      <vt:lpstr>NewTaper</vt:lpstr>
      <vt:lpstr>NewWorkBonus</vt:lpstr>
      <vt:lpstr>NominalSMSFBalance</vt:lpstr>
      <vt:lpstr>NonSuper</vt:lpstr>
      <vt:lpstr>NonSuper0</vt:lpstr>
      <vt:lpstr>Input!NonSuperCash</vt:lpstr>
      <vt:lpstr>NonSuperReturn</vt:lpstr>
      <vt:lpstr>NonSuperShortfall</vt:lpstr>
      <vt:lpstr>Input!NonSuperTotal</vt:lpstr>
      <vt:lpstr>Input!NoPensions1</vt:lpstr>
      <vt:lpstr>Input!NoPensions2</vt:lpstr>
      <vt:lpstr>NSAllocation</vt:lpstr>
      <vt:lpstr>NSAssets0</vt:lpstr>
      <vt:lpstr>NSBal</vt:lpstr>
      <vt:lpstr>NSCapitalIncome</vt:lpstr>
      <vt:lpstr>Input!NSCash</vt:lpstr>
      <vt:lpstr>NSCashIncome</vt:lpstr>
      <vt:lpstr>Input!NSFee</vt:lpstr>
      <vt:lpstr>Input!NSGrowth</vt:lpstr>
      <vt:lpstr>Input!NSInvestment</vt:lpstr>
      <vt:lpstr>NSPortfolioCG</vt:lpstr>
      <vt:lpstr>NSPortfolioIncome</vt:lpstr>
      <vt:lpstr>Input!NSProperty</vt:lpstr>
      <vt:lpstr>NSRentalIncome</vt:lpstr>
      <vt:lpstr>NSReturn</vt:lpstr>
      <vt:lpstr>NumberAnnuities1</vt:lpstr>
      <vt:lpstr>NumberAnnuities2</vt:lpstr>
      <vt:lpstr>NumberExpired</vt:lpstr>
      <vt:lpstr>numberOfTermProducts</vt:lpstr>
      <vt:lpstr>NumberTerm1</vt:lpstr>
      <vt:lpstr>NumberTerm2</vt:lpstr>
      <vt:lpstr>Input!OldAgeDrop</vt:lpstr>
      <vt:lpstr>Input!OldAgeYrs</vt:lpstr>
      <vt:lpstr>OldAssetTest</vt:lpstr>
      <vt:lpstr>OldAssetTestThreshold</vt:lpstr>
      <vt:lpstr>OldEntitlement</vt:lpstr>
      <vt:lpstr>OldIncomeTest</vt:lpstr>
      <vt:lpstr>OldTaper</vt:lpstr>
      <vt:lpstr>OldWorkBonus</vt:lpstr>
      <vt:lpstr>Input!OneOffExpense</vt:lpstr>
      <vt:lpstr>Input!OneOffExpenseYr</vt:lpstr>
      <vt:lpstr>Input!OneOffIncome</vt:lpstr>
      <vt:lpstr>Input!OneOffIncomeYear</vt:lpstr>
      <vt:lpstr>Input!OtherFee</vt:lpstr>
      <vt:lpstr>OtherIncome</vt:lpstr>
      <vt:lpstr>Output</vt:lpstr>
      <vt:lpstr>OverallShortfall</vt:lpstr>
      <vt:lpstr>OverallSReturn</vt:lpstr>
      <vt:lpstr>Input!OvsShFee</vt:lpstr>
      <vt:lpstr>Input!OwnHome</vt:lpstr>
      <vt:lpstr>P1Accum</vt:lpstr>
      <vt:lpstr>P1Age</vt:lpstr>
      <vt:lpstr>P1AgePensAvge</vt:lpstr>
      <vt:lpstr>P1AgeValn</vt:lpstr>
      <vt:lpstr>P1Annuities</vt:lpstr>
      <vt:lpstr>P1Annuity0</vt:lpstr>
      <vt:lpstr>P1DOB</vt:lpstr>
      <vt:lpstr>P1Gender</vt:lpstr>
      <vt:lpstr>P1Health</vt:lpstr>
      <vt:lpstr>P1Name</vt:lpstr>
      <vt:lpstr>P1Pensions</vt:lpstr>
      <vt:lpstr>P1Qx</vt:lpstr>
      <vt:lpstr>P1Rand</vt:lpstr>
      <vt:lpstr>P1RemainingTransferBalance</vt:lpstr>
      <vt:lpstr>P1Super</vt:lpstr>
      <vt:lpstr>P1TaxableIncome</vt:lpstr>
      <vt:lpstr>P1TaxAvge</vt:lpstr>
      <vt:lpstr>P2Accum</vt:lpstr>
      <vt:lpstr>P2Age</vt:lpstr>
      <vt:lpstr>P2AgePensAvge</vt:lpstr>
      <vt:lpstr>P2AgeValn</vt:lpstr>
      <vt:lpstr>P2Annuities</vt:lpstr>
      <vt:lpstr>P2Annuity0</vt:lpstr>
      <vt:lpstr>P2DOB</vt:lpstr>
      <vt:lpstr>P2Gender</vt:lpstr>
      <vt:lpstr>P2Health</vt:lpstr>
      <vt:lpstr>P2Name</vt:lpstr>
      <vt:lpstr>P2Pensions</vt:lpstr>
      <vt:lpstr>P2Qx</vt:lpstr>
      <vt:lpstr>P2Rand</vt:lpstr>
      <vt:lpstr>P2RemainingTransferBalance</vt:lpstr>
      <vt:lpstr>P2Super</vt:lpstr>
      <vt:lpstr>P2TaxableIncome</vt:lpstr>
      <vt:lpstr>P2TaxAvge</vt:lpstr>
      <vt:lpstr>Pension1</vt:lpstr>
      <vt:lpstr>Pension2</vt:lpstr>
      <vt:lpstr>PensPmt11</vt:lpstr>
      <vt:lpstr>PensPmt12</vt:lpstr>
      <vt:lpstr>PensPmt13</vt:lpstr>
      <vt:lpstr>PensPmt14</vt:lpstr>
      <vt:lpstr>PensPmt15</vt:lpstr>
      <vt:lpstr>PensPmt16</vt:lpstr>
      <vt:lpstr>PensPmt21</vt:lpstr>
      <vt:lpstr>PensPmt22</vt:lpstr>
      <vt:lpstr>PensPmt23</vt:lpstr>
      <vt:lpstr>PensPmt24</vt:lpstr>
      <vt:lpstr>PensPmt25</vt:lpstr>
      <vt:lpstr>PensPmt26</vt:lpstr>
      <vt:lpstr>PensPmts</vt:lpstr>
      <vt:lpstr>Person1Age</vt:lpstr>
      <vt:lpstr>Person1Alive</vt:lpstr>
      <vt:lpstr>Person1Prop</vt:lpstr>
      <vt:lpstr>Person2Age</vt:lpstr>
      <vt:lpstr>Person2Alive</vt:lpstr>
      <vt:lpstr>Person2Prop</vt:lpstr>
      <vt:lpstr>Personal</vt:lpstr>
      <vt:lpstr>Input!PersonalAssets</vt:lpstr>
      <vt:lpstr>'Test Sheet'!Print_Area</vt:lpstr>
      <vt:lpstr>Input!PropertyCapitalGainTaxable</vt:lpstr>
      <vt:lpstr>PropertyNSAllocation</vt:lpstr>
      <vt:lpstr>Input!PropFee</vt:lpstr>
      <vt:lpstr>Input!PropNSFee</vt:lpstr>
      <vt:lpstr>ProportionNewAssetTest</vt:lpstr>
      <vt:lpstr>ProportionOfAgePension</vt:lpstr>
      <vt:lpstr>Purchase11</vt:lpstr>
      <vt:lpstr>Purchase12</vt:lpstr>
      <vt:lpstr>Purchase13</vt:lpstr>
      <vt:lpstr>Purchase14</vt:lpstr>
      <vt:lpstr>Purchase15</vt:lpstr>
      <vt:lpstr>Purchase16</vt:lpstr>
      <vt:lpstr>Purchase21</vt:lpstr>
      <vt:lpstr>Purchase22</vt:lpstr>
      <vt:lpstr>Purchase23</vt:lpstr>
      <vt:lpstr>Purchase24</vt:lpstr>
      <vt:lpstr>Purchase25</vt:lpstr>
      <vt:lpstr>Purchase26</vt:lpstr>
      <vt:lpstr>Input!PurchasePrice11</vt:lpstr>
      <vt:lpstr>Input!PurchasePrice12</vt:lpstr>
      <vt:lpstr>Input!PurchasePrice21</vt:lpstr>
      <vt:lpstr>Input!PurchasePrice22</vt:lpstr>
      <vt:lpstr>Input!PurchasePrice31</vt:lpstr>
      <vt:lpstr>Input!PurchasePrice32</vt:lpstr>
      <vt:lpstr>Input!PurchasePrice41</vt:lpstr>
      <vt:lpstr>Input!PurchasePrice42</vt:lpstr>
      <vt:lpstr>QuartileAge</vt:lpstr>
      <vt:lpstr>QuartileYears</vt:lpstr>
      <vt:lpstr>RCVPayment</vt:lpstr>
      <vt:lpstr>RebateInc1</vt:lpstr>
      <vt:lpstr>RebateInc2</vt:lpstr>
      <vt:lpstr>ReductionRate1</vt:lpstr>
      <vt:lpstr>ReductionRate2</vt:lpstr>
      <vt:lpstr>RelNumber11</vt:lpstr>
      <vt:lpstr>RelNumber12</vt:lpstr>
      <vt:lpstr>RelNumber13</vt:lpstr>
      <vt:lpstr>RelNumber14</vt:lpstr>
      <vt:lpstr>RelNumber15</vt:lpstr>
      <vt:lpstr>RelNumber16</vt:lpstr>
      <vt:lpstr>RelNumber21</vt:lpstr>
      <vt:lpstr>RelNumber22</vt:lpstr>
      <vt:lpstr>RelNumber23</vt:lpstr>
      <vt:lpstr>RelNumber24</vt:lpstr>
      <vt:lpstr>RelNumber25</vt:lpstr>
      <vt:lpstr>RelNumber26</vt:lpstr>
      <vt:lpstr>ResidBal</vt:lpstr>
      <vt:lpstr>Input!ResidualBal</vt:lpstr>
      <vt:lpstr>RetTargetResults</vt:lpstr>
      <vt:lpstr>Input!Reversionary11</vt:lpstr>
      <vt:lpstr>Input!Reversionary12</vt:lpstr>
      <vt:lpstr>Input!Reversionary21</vt:lpstr>
      <vt:lpstr>Input!Reversionary22</vt:lpstr>
      <vt:lpstr>Input!Reversionary31</vt:lpstr>
      <vt:lpstr>Input!Reversionary32</vt:lpstr>
      <vt:lpstr>Input!Reversionary41</vt:lpstr>
      <vt:lpstr>Input!Reversionary42</vt:lpstr>
      <vt:lpstr>SAPTO1</vt:lpstr>
      <vt:lpstr>SAPTO2</vt:lpstr>
      <vt:lpstr>SavedHCFolderparent</vt:lpstr>
      <vt:lpstr>SBal</vt:lpstr>
      <vt:lpstr>Shortfall</vt:lpstr>
      <vt:lpstr>SInvestmentIncome</vt:lpstr>
      <vt:lpstr>Input!SInvFee</vt:lpstr>
      <vt:lpstr>Input!SMSFAccum1</vt:lpstr>
      <vt:lpstr>Input!SMSFAccum1TFC</vt:lpstr>
      <vt:lpstr>Input!SMSFAccum2</vt:lpstr>
      <vt:lpstr>Input!SMSFAccum2TFC</vt:lpstr>
      <vt:lpstr>SMSFAllocation</vt:lpstr>
      <vt:lpstr>SMSFAnnuityIncome</vt:lpstr>
      <vt:lpstr>SMSFBal</vt:lpstr>
      <vt:lpstr>SMSFBalEnd</vt:lpstr>
      <vt:lpstr>SMSFCV</vt:lpstr>
      <vt:lpstr>Input!SMSFEffectiveTaxRate</vt:lpstr>
      <vt:lpstr>SMSFExpense</vt:lpstr>
      <vt:lpstr>SMSFExtraSpend</vt:lpstr>
      <vt:lpstr>SMSFExtraSpending</vt:lpstr>
      <vt:lpstr>Input!SMSFFee</vt:lpstr>
      <vt:lpstr>Input!SMSFInv1</vt:lpstr>
      <vt:lpstr>Input!SMSFInv2</vt:lpstr>
      <vt:lpstr>Input!SMSFInv3</vt:lpstr>
      <vt:lpstr>Input!SMSFInv4</vt:lpstr>
      <vt:lpstr>Input!SMSFInv5</vt:lpstr>
      <vt:lpstr>Input!SMSFInv6</vt:lpstr>
      <vt:lpstr>SMSFInv7</vt:lpstr>
      <vt:lpstr>SMSFLiquidAssetMix</vt:lpstr>
      <vt:lpstr>SMSFMinPension</vt:lpstr>
      <vt:lpstr>SMSFMinPmt!SMSFMins</vt:lpstr>
      <vt:lpstr>SMSFMins</vt:lpstr>
      <vt:lpstr>SMSFMinPmt!SMSFMinSheet</vt:lpstr>
      <vt:lpstr>SMSFMinSheet</vt:lpstr>
      <vt:lpstr>SMSFNewPP</vt:lpstr>
      <vt:lpstr>SMSFPensMin</vt:lpstr>
      <vt:lpstr>SMSFRCVs</vt:lpstr>
      <vt:lpstr>SMSFSTInv1</vt:lpstr>
      <vt:lpstr>SMSFSTInv2</vt:lpstr>
      <vt:lpstr>SMSFSTInv3</vt:lpstr>
      <vt:lpstr>SMSFSTInv4</vt:lpstr>
      <vt:lpstr>SMSFSTInv5</vt:lpstr>
      <vt:lpstr>SMSFSTInv6</vt:lpstr>
      <vt:lpstr>SMSFTaxRate</vt:lpstr>
      <vt:lpstr>SMSFTermIndexation1</vt:lpstr>
      <vt:lpstr>SMSFTermIndexation2</vt:lpstr>
      <vt:lpstr>SMSFTermIndexationRate1</vt:lpstr>
      <vt:lpstr>SMSFTermIndexationRate2</vt:lpstr>
      <vt:lpstr>SMSFTermOngoingFee1</vt:lpstr>
      <vt:lpstr>SMSFTermOngoingFee2</vt:lpstr>
      <vt:lpstr>SMSFTermPercentFee1</vt:lpstr>
      <vt:lpstr>SMSFTermPercentFee2</vt:lpstr>
      <vt:lpstr>SMSFTermPP1</vt:lpstr>
      <vt:lpstr>SMSFTermPP2</vt:lpstr>
      <vt:lpstr>SMSFTermRCV1</vt:lpstr>
      <vt:lpstr>SMSFTermRCV2</vt:lpstr>
      <vt:lpstr>SMSFTermRenew1</vt:lpstr>
      <vt:lpstr>SMSFTermRenew2</vt:lpstr>
      <vt:lpstr>SMSFTermStartDate1</vt:lpstr>
      <vt:lpstr>SMSFTermStartDate2</vt:lpstr>
      <vt:lpstr>SMSFTermTerm1</vt:lpstr>
      <vt:lpstr>SMSFTermTerm2</vt:lpstr>
      <vt:lpstr>Input!SMSFTotal</vt:lpstr>
      <vt:lpstr>SMSFValue</vt:lpstr>
      <vt:lpstr>SMSFValueNom</vt:lpstr>
      <vt:lpstr>SpendingLevel</vt:lpstr>
      <vt:lpstr>SpouseUnused1</vt:lpstr>
      <vt:lpstr>SpouseUnused2</vt:lpstr>
      <vt:lpstr>SReturn</vt:lpstr>
      <vt:lpstr>'Funnel of doubt - SMSF'!StartAge</vt:lpstr>
      <vt:lpstr>SMSFMinCoverage!StartAge</vt:lpstr>
      <vt:lpstr>SMSFMinPmt!StartAge</vt:lpstr>
      <vt:lpstr>StartAge</vt:lpstr>
      <vt:lpstr>StartRow</vt:lpstr>
      <vt:lpstr>Super</vt:lpstr>
      <vt:lpstr>Super0</vt:lpstr>
      <vt:lpstr>Input!Super1</vt:lpstr>
      <vt:lpstr>Input!Super1TFC</vt:lpstr>
      <vt:lpstr>Input!Super2</vt:lpstr>
      <vt:lpstr>Input!Super2TFC</vt:lpstr>
      <vt:lpstr>SuperIncome</vt:lpstr>
      <vt:lpstr>SuperP1</vt:lpstr>
      <vt:lpstr>SuperP2</vt:lpstr>
      <vt:lpstr>SuperReturn</vt:lpstr>
      <vt:lpstr>SuperShortfall</vt:lpstr>
      <vt:lpstr>SuperStart</vt:lpstr>
      <vt:lpstr>Target_Assets</vt:lpstr>
      <vt:lpstr>TargetAssets</vt:lpstr>
      <vt:lpstr>TargetConf</vt:lpstr>
      <vt:lpstr>TargetConfidence</vt:lpstr>
      <vt:lpstr>TargetDefensive</vt:lpstr>
      <vt:lpstr>TargetGrowth</vt:lpstr>
      <vt:lpstr>TargetSpend</vt:lpstr>
      <vt:lpstr>TargetYrsRet</vt:lpstr>
      <vt:lpstr>TaxBill</vt:lpstr>
      <vt:lpstr>Input!TaxFreePerc11</vt:lpstr>
      <vt:lpstr>Input!TaxFreePerc12</vt:lpstr>
      <vt:lpstr>Input!TaxFreePerc21</vt:lpstr>
      <vt:lpstr>Input!TaxFreePerc22</vt:lpstr>
      <vt:lpstr>Input!TaxFreePerc31</vt:lpstr>
      <vt:lpstr>Input!TaxFreePerc32</vt:lpstr>
      <vt:lpstr>Input!TaxFreePerc41</vt:lpstr>
      <vt:lpstr>Input!TaxFreePerc42</vt:lpstr>
      <vt:lpstr>TaxToPay</vt:lpstr>
      <vt:lpstr>Term11</vt:lpstr>
      <vt:lpstr>Term12</vt:lpstr>
      <vt:lpstr>Term21</vt:lpstr>
      <vt:lpstr>Term22</vt:lpstr>
      <vt:lpstr>TermAnnuityIndexation1</vt:lpstr>
      <vt:lpstr>TermAnnuityIndexation2</vt:lpstr>
      <vt:lpstr>TermAnnuityPmt1</vt:lpstr>
      <vt:lpstr>TermAnnuityPmt2</vt:lpstr>
      <vt:lpstr>TermDate1</vt:lpstr>
      <vt:lpstr>TermDate2</vt:lpstr>
      <vt:lpstr>TermElapsed1</vt:lpstr>
      <vt:lpstr>TermElapsed11</vt:lpstr>
      <vt:lpstr>TermElapsed12</vt:lpstr>
      <vt:lpstr>TermElapsed13</vt:lpstr>
      <vt:lpstr>TermElapsed14</vt:lpstr>
      <vt:lpstr>TermElapsed2</vt:lpstr>
      <vt:lpstr>TermElapsed21</vt:lpstr>
      <vt:lpstr>TermElapsed22</vt:lpstr>
      <vt:lpstr>TermElapsed23</vt:lpstr>
      <vt:lpstr>TermElapsed24</vt:lpstr>
      <vt:lpstr>TermExpiryDescription1</vt:lpstr>
      <vt:lpstr>TermExpiryDescription2</vt:lpstr>
      <vt:lpstr>TermFee1</vt:lpstr>
      <vt:lpstr>TermFee2</vt:lpstr>
      <vt:lpstr>TermForcedCommutation1</vt:lpstr>
      <vt:lpstr>TermForcedCommutation2</vt:lpstr>
      <vt:lpstr>TermIndexation1</vt:lpstr>
      <vt:lpstr>TermIndexation2</vt:lpstr>
      <vt:lpstr>TermIndexationRate1</vt:lpstr>
      <vt:lpstr>TermIndexationRate2</vt:lpstr>
      <vt:lpstr>TermOngoingFeeDollar1</vt:lpstr>
      <vt:lpstr>TermOngoingFeeDollar2</vt:lpstr>
      <vt:lpstr>TermOngoingFeePercent1</vt:lpstr>
      <vt:lpstr>TermOngoingFeePercent2</vt:lpstr>
      <vt:lpstr>TermPayment1</vt:lpstr>
      <vt:lpstr>TermPayment2</vt:lpstr>
      <vt:lpstr>TermPmt1</vt:lpstr>
      <vt:lpstr>TermPmt2</vt:lpstr>
      <vt:lpstr>TermPP1</vt:lpstr>
      <vt:lpstr>TermPP2</vt:lpstr>
      <vt:lpstr>TermRCV1</vt:lpstr>
      <vt:lpstr>TermRCV2</vt:lpstr>
      <vt:lpstr>TermRCVPayout1</vt:lpstr>
      <vt:lpstr>TermRCVPayout2</vt:lpstr>
      <vt:lpstr>TermRenew1</vt:lpstr>
      <vt:lpstr>TermRenew2</vt:lpstr>
      <vt:lpstr>TermRenewalDescription1</vt:lpstr>
      <vt:lpstr>TermRenewalDescription2</vt:lpstr>
      <vt:lpstr>TermTerm1</vt:lpstr>
      <vt:lpstr>TermTerm2</vt:lpstr>
      <vt:lpstr>TermVolCV1</vt:lpstr>
      <vt:lpstr>TermVolCV2</vt:lpstr>
      <vt:lpstr>TermVolCVDiscRate1</vt:lpstr>
      <vt:lpstr>TermVolCVDiscRate2</vt:lpstr>
      <vt:lpstr>TermVolIndexedDiscRate1</vt:lpstr>
      <vt:lpstr>TermVolIndexedDiscRate2</vt:lpstr>
      <vt:lpstr>TestData</vt:lpstr>
      <vt:lpstr>TestFileFolder</vt:lpstr>
      <vt:lpstr>TestFileList</vt:lpstr>
      <vt:lpstr>theRCV11</vt:lpstr>
      <vt:lpstr>theRCV12</vt:lpstr>
      <vt:lpstr>theRCV13</vt:lpstr>
      <vt:lpstr>theRCV14</vt:lpstr>
      <vt:lpstr>theRCV21</vt:lpstr>
      <vt:lpstr>theRCV22</vt:lpstr>
      <vt:lpstr>theRCV23</vt:lpstr>
      <vt:lpstr>theRCV24</vt:lpstr>
      <vt:lpstr>TotalCommVal</vt:lpstr>
      <vt:lpstr>Input!TotalResidualBalance</vt:lpstr>
      <vt:lpstr>TotalSuperBalance</vt:lpstr>
      <vt:lpstr>Input!TransferBalCap1</vt:lpstr>
      <vt:lpstr>Input!TransferBalCap2</vt:lpstr>
      <vt:lpstr>UpperFD</vt:lpstr>
      <vt:lpstr>UpperFODWording</vt:lpstr>
      <vt:lpstr>UpperIsDollar</vt:lpstr>
      <vt:lpstr>ValDate</vt:lpstr>
      <vt:lpstr>Input!ValuationDate</vt:lpstr>
      <vt:lpstr>'Funnel of doubt - SMSF'!WealthOutput</vt:lpstr>
      <vt:lpstr>SMSFMinCoverage!WealthOutput</vt:lpstr>
      <vt:lpstr>SMSFMinPmt!WealthOutput</vt:lpstr>
      <vt:lpstr>WealthOutput</vt:lpstr>
      <vt:lpstr>WorkBonus1</vt:lpstr>
      <vt:lpstr>WorkBonus2</vt:lpstr>
      <vt:lpstr>Input!YearsIncome1</vt:lpstr>
      <vt:lpstr>Input!YearsIncome2</vt:lpstr>
      <vt:lpstr>Input!YearsUntilRetirement</vt:lpstr>
      <vt:lpstr>YrsTo90</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Melanie Dunn</dc:creator>
  <cp:lastModifiedBy>Melanie Dunn</cp:lastModifiedBy>
  <cp:lastPrinted>2014-11-11T03:20:26Z</cp:lastPrinted>
  <dcterms:created xsi:type="dcterms:W3CDTF">2013-12-15T03:48:31Z</dcterms:created>
  <dcterms:modified xsi:type="dcterms:W3CDTF">2017-05-08T00:58:31Z</dcterms:modified>
</cp:coreProperties>
</file>