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Bathymetric Surveys" sheetId="1" r:id="rId1"/>
    <sheet name="Chart1" sheetId="2" r:id="rId2"/>
  </sheets>
  <calcPr calcId="152511"/>
</workbook>
</file>

<file path=xl/calcChain.xml><?xml version="1.0" encoding="utf-8"?>
<calcChain xmlns="http://schemas.openxmlformats.org/spreadsheetml/2006/main">
  <c r="F20" i="1" l="1"/>
  <c r="E31" i="1"/>
  <c r="F24" i="1"/>
  <c r="E23" i="1" l="1"/>
  <c r="B31" i="1" l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E29" i="1"/>
  <c r="B30" i="1"/>
  <c r="F22" i="1" l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historical information in this sheet can be found in File 7 Drawer 3 Next to Cathy Taylor's office.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Dam raised 23 feet.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Dredging to increase capacity.</t>
        </r>
      </text>
    </comment>
  </commentList>
</comments>
</file>

<file path=xl/sharedStrings.xml><?xml version="1.0" encoding="utf-8"?>
<sst xmlns="http://schemas.openxmlformats.org/spreadsheetml/2006/main" count="59" uniqueCount="37">
  <si>
    <t>Contractor</t>
  </si>
  <si>
    <t>Elevation</t>
  </si>
  <si>
    <t>Volume in AF</t>
  </si>
  <si>
    <t>Year</t>
  </si>
  <si>
    <t>Month</t>
  </si>
  <si>
    <t>November</t>
  </si>
  <si>
    <t>MNS Engineers</t>
  </si>
  <si>
    <t>September</t>
  </si>
  <si>
    <t>July</t>
  </si>
  <si>
    <t>December</t>
  </si>
  <si>
    <t>June</t>
  </si>
  <si>
    <t>August</t>
  </si>
  <si>
    <t>Original Capacity</t>
  </si>
  <si>
    <t>Construction Year</t>
  </si>
  <si>
    <t>Long-Term Average Annual Decrease in Capacity</t>
  </si>
  <si>
    <t>Change from Prior Survey</t>
  </si>
  <si>
    <t>?</t>
  </si>
  <si>
    <t>October</t>
  </si>
  <si>
    <t>US Department of Interior</t>
  </si>
  <si>
    <t>January</t>
  </si>
  <si>
    <t>May</t>
  </si>
  <si>
    <t>February</t>
  </si>
  <si>
    <t>BBS Environmental Services</t>
  </si>
  <si>
    <t>Notes</t>
  </si>
  <si>
    <t>Dredging work to increase capacity</t>
  </si>
  <si>
    <t>Original construction</t>
  </si>
  <si>
    <t>Taken from reference in a report</t>
  </si>
  <si>
    <t>1949 Capacity</t>
  </si>
  <si>
    <t>Reference Year</t>
  </si>
  <si>
    <t>Long-Term Average Annual Decrease from 1949</t>
  </si>
  <si>
    <t>Dam Raised 23 feet, cost $900K at time.</t>
  </si>
  <si>
    <t xml:space="preserve">May </t>
  </si>
  <si>
    <t>Sediment settling added storage</t>
  </si>
  <si>
    <t>Acre-Feet per Year Loss</t>
  </si>
  <si>
    <t>Caca Fire impacts</t>
  </si>
  <si>
    <t xml:space="preserve">Thomas Fire impacts </t>
  </si>
  <si>
    <t xml:space="preserve">Rey Fire impacts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</si>
</sst>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2" borderId="0" xfId="0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Gibraltar Storage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479597031420372E-2"/>
          <c:y val="7.4908273571211381E-2"/>
          <c:w val="0.88853317622840811"/>
          <c:h val="0.835413239647699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40"/>
            <c:dispRSqr val="0"/>
            <c:dispEq val="1"/>
            <c:trendlineLbl>
              <c:layout>
                <c:manualLayout>
                  <c:x val="-3.1111333768981713E-2"/>
                  <c:y val="-0.152988487760691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'Bathymetric Surveys'!$A$4:$A$24</c:f>
              <c:numCache>
                <c:formatCode>General</c:formatCode>
                <c:ptCount val="21"/>
                <c:pt idx="0">
                  <c:v>1949</c:v>
                </c:pt>
                <c:pt idx="1">
                  <c:v>1969</c:v>
                </c:pt>
                <c:pt idx="2">
                  <c:v>1973</c:v>
                </c:pt>
                <c:pt idx="3">
                  <c:v>1979</c:v>
                </c:pt>
                <c:pt idx="4">
                  <c:v>1979</c:v>
                </c:pt>
                <c:pt idx="5">
                  <c:v>1982</c:v>
                </c:pt>
                <c:pt idx="6">
                  <c:v>1986</c:v>
                </c:pt>
                <c:pt idx="7">
                  <c:v>1989</c:v>
                </c:pt>
                <c:pt idx="8">
                  <c:v>1992</c:v>
                </c:pt>
                <c:pt idx="9">
                  <c:v>1995</c:v>
                </c:pt>
                <c:pt idx="10">
                  <c:v>1998</c:v>
                </c:pt>
                <c:pt idx="11">
                  <c:v>2001</c:v>
                </c:pt>
                <c:pt idx="12">
                  <c:v>2004</c:v>
                </c:pt>
                <c:pt idx="13">
                  <c:v>2007</c:v>
                </c:pt>
                <c:pt idx="14">
                  <c:v>2008</c:v>
                </c:pt>
                <c:pt idx="15">
                  <c:v>2010</c:v>
                </c:pt>
                <c:pt idx="16">
                  <c:v>2013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xVal>
          <c:yVal>
            <c:numRef>
              <c:f>'Bathymetric Surveys'!$E$4:$E$24</c:f>
              <c:numCache>
                <c:formatCode>General</c:formatCode>
                <c:ptCount val="21"/>
                <c:pt idx="0">
                  <c:v>14800</c:v>
                </c:pt>
                <c:pt idx="1">
                  <c:v>9708</c:v>
                </c:pt>
                <c:pt idx="2">
                  <c:v>9350</c:v>
                </c:pt>
                <c:pt idx="3">
                  <c:v>8939</c:v>
                </c:pt>
                <c:pt idx="4">
                  <c:v>8986</c:v>
                </c:pt>
                <c:pt idx="5">
                  <c:v>8589</c:v>
                </c:pt>
                <c:pt idx="6">
                  <c:v>8241.2999999999993</c:v>
                </c:pt>
                <c:pt idx="7">
                  <c:v>8486.2000000000007</c:v>
                </c:pt>
                <c:pt idx="8">
                  <c:v>8620.6</c:v>
                </c:pt>
                <c:pt idx="9">
                  <c:v>7633.9</c:v>
                </c:pt>
                <c:pt idx="10">
                  <c:v>7263.6</c:v>
                </c:pt>
                <c:pt idx="11">
                  <c:v>7098.1</c:v>
                </c:pt>
                <c:pt idx="12">
                  <c:v>7087.25</c:v>
                </c:pt>
                <c:pt idx="13">
                  <c:v>6785.96</c:v>
                </c:pt>
                <c:pt idx="14">
                  <c:v>5302.7</c:v>
                </c:pt>
                <c:pt idx="15">
                  <c:v>5250.9</c:v>
                </c:pt>
                <c:pt idx="16">
                  <c:v>5245.9</c:v>
                </c:pt>
                <c:pt idx="17">
                  <c:v>5271.6</c:v>
                </c:pt>
                <c:pt idx="18">
                  <c:v>4968.3</c:v>
                </c:pt>
                <c:pt idx="19">
                  <c:v>4315.3</c:v>
                </c:pt>
                <c:pt idx="20">
                  <c:v>4514.63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922752"/>
        <c:axId val="345649984"/>
      </c:scatterChart>
      <c:valAx>
        <c:axId val="343922752"/>
        <c:scaling>
          <c:orientation val="minMax"/>
          <c:max val="20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49984"/>
        <c:crosses val="autoZero"/>
        <c:crossBetween val="midCat"/>
      </c:valAx>
      <c:valAx>
        <c:axId val="3456499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</a:t>
                </a:r>
                <a:r>
                  <a:rPr lang="en-US" baseline="0"/>
                  <a:t> of Storage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69931376124369"/>
          <c:y val="0.40542016047672297"/>
          <c:w val="0.14042243854488504"/>
          <c:h val="6.8163168721923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560" cy="62941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0.36204</cdr:x>
      <cdr:y>0.2046</cdr:y>
    </cdr:from>
    <cdr:to>
      <cdr:x>0.49736</cdr:x>
      <cdr:y>0.27603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39440" y="1287780"/>
          <a:ext cx="117348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Dredging</a:t>
          </a:r>
          <a:r>
            <a:rPr lang="en-US" sz="1100" baseline="0"/>
            <a:t> project added storage </a:t>
          </a:r>
          <a:endParaRPr lang="en-US" sz="1100"/>
        </a:p>
      </cdr:txBody>
    </cdr:sp>
  </cdr:relSizeAnchor>
  <cdr:relSizeAnchor xmlns:cdr="http://schemas.openxmlformats.org/drawingml/2006/chartDrawing">
    <cdr:from>
      <cdr:x>0.41388</cdr:x>
      <cdr:y>0.26998</cdr:y>
    </cdr:from>
    <cdr:to>
      <cdr:x>0.45606</cdr:x>
      <cdr:y>0.45763</cdr:y>
    </cdr:to>
    <cdr:cxnSp macro="">
      <cdr:nvCxnSpPr>
        <cdr:cNvPr id="4" name="Straight Arrow Connector 3"/>
        <cdr:cNvCxnSpPr/>
      </cdr:nvCxnSpPr>
      <cdr:spPr>
        <a:xfrm xmlns:a="http://schemas.openxmlformats.org/drawingml/2006/main">
          <a:off x="3589020" y="1699260"/>
          <a:ext cx="365760" cy="11811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0.74927</cdr:x>
      <cdr:y>0.51655</cdr:y>
    </cdr:from>
    <cdr:to>
      <cdr:x>0.92355</cdr:x>
      <cdr:y>0.58797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97320" y="3251200"/>
          <a:ext cx="1511300" cy="449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aseline="0"/>
            <a:t>Sediment settling added storage </a:t>
          </a:r>
          <a:endParaRPr lang="en-US" sz="1100"/>
        </a:p>
      </cdr:txBody>
    </cdr:sp>
  </cdr:relSizeAnchor>
  <cdr:relSizeAnchor xmlns:cdr="http://schemas.openxmlformats.org/drawingml/2006/chartDrawing">
    <cdr:from>
      <cdr:x>0.67487</cdr:x>
      <cdr:y>0.58071</cdr:y>
    </cdr:from>
    <cdr:to>
      <cdr:x>0.79057</cdr:x>
      <cdr:y>0.67191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5852160" y="3655060"/>
          <a:ext cx="1003300" cy="57404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1"/>
  <sheetViews>
    <sheetView workbookViewId="0">
      <selection activeCell="E24" sqref="E24"/>
    </sheetView>
  </sheetViews>
  <sheetFormatPr defaultRowHeight="15" x14ac:dyDescent="0.25"/>
  <cols>
    <col min="1" max="1" width="17.42578125" customWidth="1"/>
    <col min="2" max="2" width="15.85546875" customWidth="1"/>
    <col min="3" max="3" width="19.28515625" customWidth="1"/>
    <col min="4" max="4" width="17.7109375" customWidth="1"/>
    <col min="5" max="5" width="16.5703125" customWidth="1"/>
    <col min="6" max="6" width="23.5703125" customWidth="1"/>
    <col min="7" max="7" width="35.28515625" customWidth="1"/>
    <col min="12" max="12" width="13.28515625" bestFit="1" customWidth="1"/>
  </cols>
  <sheetData>
    <row r="1" spans="1:11" x14ac:dyDescent="0.25">
      <c r="A1" s="6" t="s">
        <v>3</v>
      </c>
      <c r="B1" s="6" t="s">
        <v>4</v>
      </c>
      <c r="C1" s="6" t="s">
        <v>0</v>
      </c>
      <c r="D1" s="6" t="s">
        <v>1</v>
      </c>
      <c r="E1" s="6" t="s">
        <v>2</v>
      </c>
      <c r="F1" s="6" t="s">
        <v>15</v>
      </c>
      <c r="G1" s="6" t="s">
        <v>23</v>
      </c>
    </row>
    <row r="2" spans="1:11" x14ac:dyDescent="0.25">
      <c r="A2" s="3">
        <v>1920</v>
      </c>
      <c r="B2" s="3"/>
      <c r="C2" s="3"/>
      <c r="D2" s="3"/>
      <c r="E2" s="3">
        <v>14500</v>
      </c>
      <c r="F2" s="3"/>
      <c r="G2" t="s">
        <v>25</v>
      </c>
    </row>
    <row r="3" spans="1:11" x14ac:dyDescent="0.25">
      <c r="A3" s="3">
        <v>1944</v>
      </c>
      <c r="B3" s="3"/>
      <c r="C3" s="3"/>
      <c r="D3" s="3"/>
      <c r="E3" s="3">
        <v>7600</v>
      </c>
      <c r="F3" s="3"/>
      <c r="G3" t="s">
        <v>26</v>
      </c>
    </row>
    <row r="4" spans="1:11" x14ac:dyDescent="0.25">
      <c r="A4" s="3">
        <v>1949</v>
      </c>
      <c r="B4" s="3"/>
      <c r="C4" s="3"/>
      <c r="D4" s="3"/>
      <c r="E4" s="3">
        <v>14800</v>
      </c>
      <c r="F4" s="3"/>
      <c r="G4" t="s">
        <v>30</v>
      </c>
    </row>
    <row r="5" spans="1:11" ht="30" x14ac:dyDescent="0.25">
      <c r="A5">
        <v>1969</v>
      </c>
      <c r="B5" t="s">
        <v>19</v>
      </c>
      <c r="C5" s="2" t="s">
        <v>18</v>
      </c>
      <c r="D5">
        <v>1400</v>
      </c>
      <c r="E5">
        <v>9708</v>
      </c>
    </row>
    <row r="6" spans="1:11" ht="30" x14ac:dyDescent="0.25">
      <c r="A6">
        <v>1973</v>
      </c>
      <c r="B6" t="s">
        <v>19</v>
      </c>
      <c r="C6" s="2" t="s">
        <v>18</v>
      </c>
      <c r="D6">
        <v>1400</v>
      </c>
      <c r="E6">
        <v>9350</v>
      </c>
      <c r="F6">
        <f t="shared" ref="F6:F21" si="0">E6-E5</f>
        <v>-358</v>
      </c>
    </row>
    <row r="7" spans="1:11" x14ac:dyDescent="0.25">
      <c r="A7">
        <v>1979</v>
      </c>
      <c r="B7" t="s">
        <v>20</v>
      </c>
      <c r="C7" s="2" t="s">
        <v>16</v>
      </c>
      <c r="D7">
        <v>1400</v>
      </c>
      <c r="E7">
        <v>8939</v>
      </c>
      <c r="F7">
        <f t="shared" si="0"/>
        <v>-411</v>
      </c>
    </row>
    <row r="8" spans="1:11" ht="30" x14ac:dyDescent="0.25">
      <c r="A8">
        <v>1979</v>
      </c>
      <c r="B8" t="s">
        <v>17</v>
      </c>
      <c r="C8" s="2" t="s">
        <v>18</v>
      </c>
      <c r="D8">
        <v>1400</v>
      </c>
      <c r="E8">
        <v>8986</v>
      </c>
      <c r="F8">
        <f t="shared" si="0"/>
        <v>47</v>
      </c>
    </row>
    <row r="9" spans="1:11" ht="30" x14ac:dyDescent="0.25">
      <c r="A9">
        <v>1982</v>
      </c>
      <c r="B9" t="s">
        <v>17</v>
      </c>
      <c r="C9" s="2" t="s">
        <v>18</v>
      </c>
      <c r="D9">
        <v>1400</v>
      </c>
      <c r="E9">
        <v>8589</v>
      </c>
      <c r="F9">
        <f t="shared" si="0"/>
        <v>-397</v>
      </c>
    </row>
    <row r="10" spans="1:11" x14ac:dyDescent="0.25">
      <c r="A10">
        <v>1986</v>
      </c>
      <c r="B10" t="s">
        <v>7</v>
      </c>
      <c r="C10" t="s">
        <v>16</v>
      </c>
      <c r="D10">
        <v>1400</v>
      </c>
      <c r="E10">
        <v>8241.2999999999993</v>
      </c>
      <c r="F10">
        <f t="shared" si="0"/>
        <v>-347.70000000000073</v>
      </c>
    </row>
    <row r="11" spans="1:11" ht="30" x14ac:dyDescent="0.25">
      <c r="A11">
        <v>1989</v>
      </c>
      <c r="B11" t="s">
        <v>21</v>
      </c>
      <c r="C11" s="2" t="s">
        <v>22</v>
      </c>
      <c r="D11">
        <v>1400</v>
      </c>
      <c r="E11">
        <v>8486.2000000000007</v>
      </c>
      <c r="F11">
        <f t="shared" si="0"/>
        <v>244.90000000000146</v>
      </c>
      <c r="G11" t="s">
        <v>24</v>
      </c>
      <c r="J11" s="3"/>
      <c r="K11" s="3"/>
    </row>
    <row r="12" spans="1:11" x14ac:dyDescent="0.25">
      <c r="A12">
        <v>1992</v>
      </c>
      <c r="B12" t="s">
        <v>10</v>
      </c>
      <c r="C12" t="s">
        <v>6</v>
      </c>
      <c r="D12">
        <v>1400</v>
      </c>
      <c r="E12">
        <v>8620.6</v>
      </c>
      <c r="F12">
        <f t="shared" si="0"/>
        <v>134.39999999999964</v>
      </c>
    </row>
    <row r="13" spans="1:11" x14ac:dyDescent="0.25">
      <c r="A13">
        <v>1995</v>
      </c>
      <c r="B13" t="s">
        <v>9</v>
      </c>
      <c r="C13" t="s">
        <v>6</v>
      </c>
      <c r="D13">
        <v>1400</v>
      </c>
      <c r="E13">
        <v>7633.9</v>
      </c>
      <c r="F13">
        <f t="shared" si="0"/>
        <v>-986.70000000000073</v>
      </c>
    </row>
    <row r="14" spans="1:11" x14ac:dyDescent="0.25">
      <c r="A14">
        <v>1998</v>
      </c>
      <c r="C14" t="s">
        <v>6</v>
      </c>
      <c r="D14">
        <v>1400</v>
      </c>
      <c r="E14">
        <v>7263.6</v>
      </c>
      <c r="F14">
        <f t="shared" si="0"/>
        <v>-370.29999999999927</v>
      </c>
    </row>
    <row r="15" spans="1:11" x14ac:dyDescent="0.25">
      <c r="A15">
        <v>2001</v>
      </c>
      <c r="B15" t="s">
        <v>7</v>
      </c>
      <c r="C15" t="s">
        <v>6</v>
      </c>
      <c r="D15">
        <v>1400</v>
      </c>
      <c r="E15">
        <v>7098.1</v>
      </c>
      <c r="F15">
        <f t="shared" si="0"/>
        <v>-165.5</v>
      </c>
    </row>
    <row r="16" spans="1:11" x14ac:dyDescent="0.25">
      <c r="A16">
        <v>2004</v>
      </c>
      <c r="C16" t="s">
        <v>6</v>
      </c>
      <c r="D16">
        <v>1400</v>
      </c>
      <c r="E16">
        <v>7087.25</v>
      </c>
      <c r="F16">
        <f t="shared" si="0"/>
        <v>-10.850000000000364</v>
      </c>
    </row>
    <row r="17" spans="1:12" x14ac:dyDescent="0.25">
      <c r="A17">
        <v>2007</v>
      </c>
      <c r="B17" t="s">
        <v>5</v>
      </c>
      <c r="C17" t="s">
        <v>6</v>
      </c>
      <c r="D17">
        <v>1400</v>
      </c>
      <c r="E17">
        <v>6785.96</v>
      </c>
      <c r="F17">
        <f t="shared" si="0"/>
        <v>-301.28999999999996</v>
      </c>
    </row>
    <row r="18" spans="1:12" x14ac:dyDescent="0.25">
      <c r="A18">
        <v>2008</v>
      </c>
      <c r="B18" t="s">
        <v>7</v>
      </c>
      <c r="C18" t="s">
        <v>6</v>
      </c>
      <c r="D18">
        <v>1400</v>
      </c>
      <c r="E18">
        <v>5302.7</v>
      </c>
      <c r="F18">
        <f t="shared" si="0"/>
        <v>-1483.2600000000002</v>
      </c>
      <c r="G18" t="s">
        <v>34</v>
      </c>
    </row>
    <row r="19" spans="1:12" x14ac:dyDescent="0.25">
      <c r="A19">
        <v>2010</v>
      </c>
      <c r="B19" t="s">
        <v>8</v>
      </c>
      <c r="C19" t="s">
        <v>6</v>
      </c>
      <c r="D19">
        <v>1400</v>
      </c>
      <c r="E19">
        <v>5250.9</v>
      </c>
      <c r="F19">
        <f t="shared" si="0"/>
        <v>-51.800000000000182</v>
      </c>
    </row>
    <row r="20" spans="1:12" x14ac:dyDescent="0.25">
      <c r="A20">
        <v>2013</v>
      </c>
      <c r="C20" t="s">
        <v>6</v>
      </c>
      <c r="D20">
        <v>1400</v>
      </c>
      <c r="E20">
        <v>5245.9</v>
      </c>
      <c r="F20">
        <f>E20-E19</f>
        <v>-5</v>
      </c>
    </row>
    <row r="21" spans="1:12" x14ac:dyDescent="0.25">
      <c r="A21">
        <v>2016</v>
      </c>
      <c r="B21" t="s">
        <v>10</v>
      </c>
      <c r="C21" t="s">
        <v>6</v>
      </c>
      <c r="D21">
        <v>1400</v>
      </c>
      <c r="E21">
        <v>5271.6</v>
      </c>
      <c r="F21">
        <f t="shared" si="0"/>
        <v>25.700000000000728</v>
      </c>
    </row>
    <row r="22" spans="1:12" x14ac:dyDescent="0.25">
      <c r="A22">
        <v>2017</v>
      </c>
      <c r="B22" t="s">
        <v>11</v>
      </c>
      <c r="C22" t="s">
        <v>6</v>
      </c>
      <c r="D22">
        <v>1400</v>
      </c>
      <c r="E22">
        <v>4968.3</v>
      </c>
      <c r="F22">
        <f t="shared" ref="F22" si="1">E22-E21</f>
        <v>-303.30000000000018</v>
      </c>
      <c r="G22" t="s">
        <v>36</v>
      </c>
    </row>
    <row r="23" spans="1:12" x14ac:dyDescent="0.25">
      <c r="A23">
        <v>2018</v>
      </c>
      <c r="B23" t="s">
        <v>11</v>
      </c>
      <c r="C23" t="s">
        <v>6</v>
      </c>
      <c r="D23">
        <v>1400</v>
      </c>
      <c r="E23">
        <f>E22+F23</f>
        <v>4315.3</v>
      </c>
      <c r="F23">
        <v>-653</v>
      </c>
      <c r="G23" t="s">
        <v>35</v>
      </c>
      <c r="L23" s="8"/>
    </row>
    <row r="24" spans="1:12" x14ac:dyDescent="0.25">
      <c r="A24">
        <v>2019</v>
      </c>
      <c r="B24" t="s">
        <v>31</v>
      </c>
      <c r="C24" t="s">
        <v>6</v>
      </c>
      <c r="D24">
        <v>1400</v>
      </c>
      <c r="E24">
        <v>4514.63</v>
      </c>
      <c r="F24">
        <f>E24-E23</f>
        <v>199.32999999999993</v>
      </c>
      <c r="G24" t="s">
        <v>32</v>
      </c>
      <c r="L24" s="8"/>
    </row>
    <row r="25" spans="1:12" x14ac:dyDescent="0.25">
      <c r="L25" s="8"/>
    </row>
    <row r="26" spans="1:12" x14ac:dyDescent="0.25">
      <c r="L26" s="8"/>
    </row>
    <row r="27" spans="1:12" x14ac:dyDescent="0.25">
      <c r="L27" s="8"/>
    </row>
    <row r="28" spans="1:12" x14ac:dyDescent="0.25">
      <c r="A28" s="7"/>
      <c r="B28" s="7"/>
      <c r="C28" s="7"/>
      <c r="D28" s="7"/>
      <c r="E28" s="7"/>
      <c r="F28" s="7"/>
      <c r="G28" s="7"/>
    </row>
    <row r="29" spans="1:12" x14ac:dyDescent="0.25">
      <c r="A29" s="4" t="s">
        <v>12</v>
      </c>
      <c r="B29">
        <v>14500</v>
      </c>
      <c r="D29" s="4" t="s">
        <v>27</v>
      </c>
      <c r="E29">
        <f>E4</f>
        <v>14800</v>
      </c>
    </row>
    <row r="30" spans="1:12" x14ac:dyDescent="0.25">
      <c r="A30" s="4" t="s">
        <v>13</v>
      </c>
      <c r="B30">
        <f>A2</f>
        <v>1920</v>
      </c>
      <c r="D30" s="4" t="s">
        <v>28</v>
      </c>
      <c r="E30">
        <v>1949</v>
      </c>
    </row>
    <row r="31" spans="1:12" ht="60" x14ac:dyDescent="0.25">
      <c r="A31" s="5" t="s">
        <v>14</v>
      </c>
      <c r="B31" s="1">
        <f>(E22-B29)/(A22-B30)</f>
        <v>-98.264948453608255</v>
      </c>
      <c r="D31" s="5" t="s">
        <v>29</v>
      </c>
      <c r="E31" s="1">
        <f>(E24-E4)/(A24-A4)</f>
        <v>-146.93385714285714</v>
      </c>
      <c r="F31" t="s">
        <v>33</v>
      </c>
    </row>
  </sheetData>
  <sortState ref="A2:F12">
    <sortCondition ref="A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Bathymetric Surveys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2019-08-20T18:27:30Z</dcterms:modified>
</cp:coreProperties>
</file>