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ll\Desktop\Bootcamp\"/>
    </mc:Choice>
  </mc:AlternateContent>
  <xr:revisionPtr revIDLastSave="0" documentId="13_ncr:1_{1144E134-6586-485D-B5F1-A8E856E8D788}" xr6:coauthVersionLast="47" xr6:coauthVersionMax="47" xr10:uidLastSave="{00000000-0000-0000-0000-000000000000}"/>
  <bookViews>
    <workbookView xWindow="-96" yWindow="-96" windowWidth="23232" windowHeight="12552" activeTab="1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Descriptive Statistics" sheetId="10" r:id="rId4"/>
    <sheet name="Parent Category Outcomes" sheetId="2" r:id="rId5"/>
    <sheet name="Subcategory Statistics" sheetId="4" r:id="rId6"/>
    <sheet name="Outcomes Based on Launch Date" sheetId="6" r:id="rId7"/>
    <sheet name="Edinburgh Research" sheetId="7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7" i="7" l="1"/>
  <c r="D7" i="7"/>
  <c r="C7" i="7"/>
  <c r="F34" i="6"/>
  <c r="F23" i="6"/>
  <c r="F24" i="6"/>
  <c r="F25" i="6"/>
  <c r="F26" i="6"/>
  <c r="F27" i="6"/>
  <c r="F28" i="6"/>
  <c r="F29" i="6"/>
  <c r="F30" i="6"/>
  <c r="F31" i="6"/>
  <c r="F32" i="6"/>
  <c r="F33" i="6"/>
  <c r="F22" i="6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G17" i="10"/>
  <c r="G9" i="10"/>
  <c r="C21" i="10"/>
  <c r="C20" i="10"/>
  <c r="C22" i="10" s="1"/>
  <c r="C19" i="10"/>
  <c r="B21" i="10"/>
  <c r="B20" i="10"/>
  <c r="B19" i="10"/>
  <c r="C13" i="10"/>
  <c r="C12" i="10"/>
  <c r="B12" i="10"/>
  <c r="B13" i="10"/>
  <c r="C11" i="10"/>
  <c r="B11" i="10"/>
  <c r="B28" i="10"/>
  <c r="C26" i="10"/>
  <c r="B26" i="10"/>
  <c r="C18" i="10"/>
  <c r="B18" i="10"/>
  <c r="C17" i="10"/>
  <c r="B17" i="10"/>
  <c r="C10" i="10"/>
  <c r="B10" i="10"/>
  <c r="C9" i="10"/>
  <c r="B9" i="10"/>
  <c r="E2" i="13" l="1"/>
  <c r="F2" i="13" s="1"/>
  <c r="E13" i="13"/>
  <c r="F13" i="13" s="1"/>
  <c r="E12" i="13"/>
  <c r="F12" i="13" s="1"/>
  <c r="E11" i="13"/>
  <c r="F11" i="13" s="1"/>
  <c r="E10" i="13"/>
  <c r="G10" i="13" s="1"/>
  <c r="E9" i="13"/>
  <c r="H9" i="13" s="1"/>
  <c r="E8" i="13"/>
  <c r="F8" i="13" s="1"/>
  <c r="E7" i="13"/>
  <c r="F7" i="13" s="1"/>
  <c r="E6" i="13"/>
  <c r="F6" i="13" s="1"/>
  <c r="E5" i="13"/>
  <c r="H5" i="13" s="1"/>
  <c r="E4" i="13"/>
  <c r="G4" i="13" s="1"/>
  <c r="E3" i="13"/>
  <c r="H3" i="13" s="1"/>
  <c r="C14" i="10"/>
  <c r="B22" i="10"/>
  <c r="B14" i="10"/>
  <c r="H12" i="13" l="1"/>
  <c r="G12" i="13"/>
  <c r="H11" i="13"/>
  <c r="G11" i="13"/>
  <c r="G9" i="13"/>
  <c r="H8" i="13"/>
  <c r="G8" i="13"/>
  <c r="H7" i="13"/>
  <c r="G7" i="13"/>
  <c r="H10" i="13"/>
  <c r="G2" i="13"/>
  <c r="F10" i="13"/>
  <c r="F4" i="13"/>
  <c r="F9" i="13"/>
  <c r="F3" i="13"/>
  <c r="H13" i="13"/>
  <c r="H6" i="13"/>
  <c r="G6" i="13"/>
  <c r="G5" i="13"/>
  <c r="H2" i="13"/>
  <c r="F5" i="13"/>
  <c r="G13" i="13"/>
  <c r="H4" i="13"/>
  <c r="G3" i="13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E7" i="7" s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<sst xmlns="http://schemas.openxmlformats.org/spreadsheetml/2006/main" count="33104" uniqueCount="8423">
  <si>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</si>
  <si>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</si>
  <si>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</si>
  <si>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</si>
  <si>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</si>
  <si>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</si>
  <si>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</si>
  <si>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</si>
  <si>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</si>
  <si>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</si>
  <si>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</si>
  <si>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</si>
  <si>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</si>
  <si>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</si>
  <si>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</si>
  <si>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</si>
  <si>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</si>
  <si>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</si>
  <si>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</si>
  <si>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</si>
  <si>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</si>
  <si>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</si>
  <si>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</si>
  <si>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</si>
  <si>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</si>
  <si>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</si>
  <si>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</si>
  <si>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</si>
  <si>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</si>
  <si>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</si>
  <si>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</si>
  <si>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</si>
  <si>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</si>
  <si>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</si>
  <si>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</si>
  <si>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</si>
  <si>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</si>
  <si>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</si>
  <si>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</si>
  <si>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</si>
  <si>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</si>
  <si>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</si>
  <si>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</si>
  <si>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</si>
  <si>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</si>
  <si>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</si>
  <si>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</si>
  <si>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</si>
  <si>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</si>
  <si>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</si>
  <si>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</si>
  <si>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</si>
  <si>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</si>
  <si>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</si>
  <si>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</si>
  <si>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</si>
  <si>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</si>
  <si>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</si>
  <si>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</si>
  <si>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</si>
  <si>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</si>
  <si>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</si>
  <si>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</si>
  <si>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</si>
  <si>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</si>
  <si>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</si>
  <si>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</si>
  <si>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</si>
  <si>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</si>
  <si>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</si>
  <si>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</si>
  <si>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</si>
  <si>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</si>
  <si>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</si>
  <si>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</si>
  <si>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</si>
  <si>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</si>
  <si>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</si>
  <si>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</si>
  <si>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</si>
  <si>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</si>
  <si>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</si>
  <si>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</si>
  <si>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</si>
  <si>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</si>
  <si>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</si>
  <si>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</si>
  <si>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</si>
  <si>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</si>
  <si>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</si>
  <si>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</si>
  <si>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</si>
  <si>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</si>
  <si>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</si>
  <si>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</si>
  <si>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</si>
  <si>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</si>
  <si>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</si>
  <si>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</si>
  <si>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</si>
  <si>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</si>
  <si>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</si>
  <si>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</si>
  <si>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</si>
  <si>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</si>
  <si>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</si>
  <si>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</si>
  <si>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</si>
  <si>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</si>
  <si>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</si>
  <si>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</si>
  <si>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</si>
  <si>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</si>
  <si>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</si>
  <si>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</si>
  <si>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</si>
  <si>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</si>
  <si>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</si>
  <si>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</si>
  <si>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</si>
  <si>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</si>
  <si>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</si>
  <si>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</si>
  <si>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</si>
  <si>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</si>
  <si>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</si>
  <si>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</si>
  <si>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</si>
  <si>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</si>
  <si>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</si>
  <si>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</si>
  <si>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</si>
  <si>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</si>
  <si>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</si>
  <si>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</si>
  <si>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</si>
  <si>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</si>
  <si>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</si>
  <si>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</si>
  <si>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</si>
  <si>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</si>
  <si>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</si>
  <si>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</si>
  <si>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</si>
  <si>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</si>
  <si>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</si>
  <si>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</si>
  <si>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</si>
  <si>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</si>
  <si>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</si>
  <si>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</si>
  <si>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</si>
  <si>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</si>
  <si>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</si>
  <si>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</si>
  <si>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</si>
  <si>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</si>
  <si>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</si>
  <si>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</si>
  <si>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</si>
  <si>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</si>
  <si>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</si>
  <si>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</si>
  <si>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</si>
  <si>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</si>
  <si>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</si>
  <si>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</si>
  <si>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</si>
  <si>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</si>
  <si>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</si>
  <si>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</si>
  <si>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</si>
  <si>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</si>
  <si>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</si>
  <si>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</si>
  <si>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</si>
  <si>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</si>
  <si>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</si>
  <si>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</si>
  <si>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</si>
  <si>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</si>
  <si>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</si>
  <si>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</si>
  <si>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</si>
  <si>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</si>
  <si>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</si>
  <si>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</si>
  <si>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</si>
  <si>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</si>
  <si>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</si>
  <si>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</si>
  <si>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</si>
  <si>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</si>
  <si>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</si>
  <si>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</si>
  <si>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</si>
  <si>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</si>
  <si>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</si>
  <si>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</si>
  <si>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</si>
  <si>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</si>
  <si>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</si>
  <si>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</si>
  <si>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</si>
  <si>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</si>
  <si>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</si>
  <si>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</si>
  <si>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</si>
  <si>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</si>
  <si>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</si>
  <si>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</si>
  <si>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</si>
  <si>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</si>
  <si>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</si>
  <si>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</si>
  <si>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</si>
  <si>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</si>
  <si>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</si>
  <si>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</si>
  <si>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</si>
  <si>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</si>
  <si>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</si>
  <si>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</si>
  <si>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</si>
  <si>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</si>
  <si>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</si>
  <si>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</si>
  <si>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</si>
  <si>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</si>
  <si>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</si>
  <si>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</si>
  <si>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</si>
  <si>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</si>
  <si>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</si>
  <si>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</si>
  <si>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</si>
  <si>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</si>
  <si>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</si>
  <si>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</si>
  <si>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</si>
  <si>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</si>
  <si>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</si>
  <si>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</si>
  <si>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</si>
  <si>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</si>
  <si>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</si>
  <si>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</si>
  <si>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</si>
  <si>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</si>
  <si>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</si>
  <si>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</si>
  <si>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</si>
  <si>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</si>
  <si>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</si>
  <si>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</si>
  <si>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</si>
  <si>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</si>
  <si>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</si>
  <si>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</si>
  <si>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</si>
  <si>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</si>
  <si>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</si>
  <si>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</si>
  <si>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</si>
  <si>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</si>
  <si>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</si>
  <si>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</si>
  <si>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</si>
  <si>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</si>
  <si>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</si>
  <si>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</si>
  <si>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</si>
  <si>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</si>
  <si>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</si>
  <si>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</si>
  <si>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</si>
  <si>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</si>
  <si>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</si>
  <si>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</si>
  <si>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</si>
  <si>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</si>
  <si>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</si>
  <si>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</si>
  <si>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</si>
  <si>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</si>
  <si>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</si>
  <si>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</si>
  <si>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</si>
  <si>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</si>
  <si>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</si>
  <si>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</si>
  <si>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</si>
  <si>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</si>
  <si>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</si>
  <si>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</si>
  <si>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</si>
  <si>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</si>
  <si>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</si>
  <si>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</si>
  <si>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</si>
  <si>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</si>
  <si>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</si>
  <si>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</si>
  <si>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</si>
  <si>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</si>
  <si>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</si>
  <si>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</si>
  <si>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</si>
  <si>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</si>
  <si>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</si>
  <si>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</si>
  <si>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</si>
  <si>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</si>
  <si>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</si>
  <si>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</si>
  <si>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</si>
  <si>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</si>
  <si>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</si>
  <si>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</si>
  <si>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</si>
  <si>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</si>
  <si>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</si>
  <si>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</si>
  <si>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</si>
  <si>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</si>
  <si>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</si>
  <si>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</si>
  <si>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</si>
  <si>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</si>
  <si>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</si>
  <si>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</si>
  <si>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</si>
  <si>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</si>
  <si>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</si>
  <si>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</si>
  <si>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</si>
  <si>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</si>
  <si>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</si>
  <si>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</si>
  <si>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</si>
  <si>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</si>
  <si>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</si>
  <si>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</si>
  <si>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</si>
  <si>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</si>
  <si>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</si>
  <si>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</si>
  <si>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</si>
  <si>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</si>
  <si>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</si>
  <si>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</si>
  <si>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</si>
  <si>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</si>
  <si>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</si>
  <si>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</si>
  <si>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</si>
  <si>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</si>
  <si>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</si>
  <si>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</si>
  <si>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</si>
  <si>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</si>
  <si>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</si>
  <si>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</si>
  <si>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</si>
  <si>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</si>
  <si>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</si>
  <si>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</si>
  <si>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</si>
  <si>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</si>
  <si>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</si>
  <si>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</si>
  <si>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</si>
  <si>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</si>
  <si>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</si>
  <si>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</si>
  <si>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</si>
  <si>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</si>
  <si>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</si>
  <si>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</si>
  <si>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</si>
  <si>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</si>
  <si>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</si>
  <si>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</si>
  <si>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</si>
  <si>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</si>
  <si>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</si>
  <si>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</si>
  <si>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</si>
  <si>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</si>
  <si>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</si>
  <si>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</si>
  <si>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</si>
  <si>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</si>
  <si>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</si>
  <si>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</si>
  <si>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</si>
  <si>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</si>
  <si>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</si>
  <si>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</si>
  <si>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</si>
  <si>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</si>
  <si>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</si>
  <si>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</si>
  <si>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</si>
  <si>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</si>
  <si>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</si>
  <si>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</si>
  <si>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</si>
  <si>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</si>
  <si>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</si>
  <si>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</si>
  <si>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</si>
  <si>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</si>
  <si>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</si>
  <si>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</si>
  <si>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</si>
  <si>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</si>
  <si>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</si>
  <si>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</si>
  <si>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</si>
  <si>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</si>
  <si>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</si>
  <si>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</si>
  <si>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</si>
  <si>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</si>
  <si>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</si>
  <si>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</si>
  <si>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</si>
  <si>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</si>
  <si>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</si>
  <si>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</si>
  <si>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</si>
  <si>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</si>
  <si>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</si>
  <si>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</si>
  <si>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</si>
  <si>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</si>
  <si>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</si>
  <si>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</si>
  <si>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</si>
  <si>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</si>
  <si>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</si>
  <si>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</si>
  <si>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</si>
  <si>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</si>
  <si>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</si>
  <si>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</si>
  <si>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</si>
  <si>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</si>
  <si>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</si>
  <si>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</si>
  <si>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</si>
  <si>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</si>
  <si>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</si>
  <si>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</si>
  <si>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</si>
  <si>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</si>
  <si>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</si>
  <si>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</si>
  <si>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</si>
  <si>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</si>
  <si>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</si>
  <si>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</si>
  <si>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</si>
  <si>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</si>
  <si>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</si>
  <si>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</si>
  <si>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</si>
  <si>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</si>
  <si>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</si>
  <si>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</si>
  <si>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</si>
  <si>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</si>
  <si>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</si>
  <si>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</si>
  <si>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</si>
  <si>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</si>
  <si>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</si>
  <si>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</si>
  <si>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</si>
  <si>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</si>
  <si>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</si>
  <si>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</si>
  <si>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</si>
  <si>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</si>
  <si>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</si>
  <si>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</si>
  <si>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</si>
  <si>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</si>
  <si>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</si>
  <si>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</si>
  <si>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</si>
  <si>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</si>
  <si>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</si>
  <si>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</si>
  <si>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</si>
  <si>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</si>
  <si>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</si>
  <si>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</si>
  <si>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</si>
  <si>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</si>
  <si>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</si>
  <si>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</si>
  <si>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</si>
  <si>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</si>
  <si>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</si>
  <si>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</si>
  <si>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</si>
  <si>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</si>
  <si>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</si>
  <si>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</si>
  <si>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</si>
  <si>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</si>
  <si>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</si>
  <si>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</si>
  <si>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</si>
  <si>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</si>
  <si>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</si>
  <si>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</si>
  <si>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</si>
  <si>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</si>
  <si>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</si>
  <si>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</si>
  <si>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</si>
  <si>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</si>
  <si>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</si>
  <si>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</si>
  <si>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</si>
  <si>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</si>
  <si>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</si>
  <si>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</si>
  <si>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</si>
  <si>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</si>
  <si>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</si>
  <si>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</si>
  <si>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</si>
  <si>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</si>
  <si>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</si>
  <si>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</si>
  <si>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</si>
  <si>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</si>
  <si>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</si>
  <si>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</si>
  <si>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</si>
  <si>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</si>
  <si>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</si>
  <si>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</si>
  <si>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</si>
  <si>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</si>
  <si>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</si>
  <si>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</si>
  <si>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</si>
  <si>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</si>
  <si>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</si>
  <si>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</si>
  <si>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</si>
  <si>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</si>
  <si>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</si>
  <si>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</si>
  <si>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</si>
  <si>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</si>
  <si>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</si>
  <si>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</si>
  <si>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</si>
  <si>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</si>
  <si>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</si>
  <si>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</si>
  <si>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</si>
  <si>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</si>
  <si>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</si>
  <si>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</si>
  <si>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</si>
  <si>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</si>
  <si>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</si>
  <si>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</si>
  <si>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</si>
  <si>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</si>
  <si>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</si>
  <si>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</si>
  <si>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</si>
  <si>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</si>
  <si>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</si>
  <si>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</si>
  <si>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</si>
  <si>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</si>
  <si>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</si>
  <si>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</si>
  <si>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</si>
  <si>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</si>
  <si>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</si>
  <si>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</si>
  <si>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</si>
  <si>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</si>
  <si>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</si>
  <si>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</si>
  <si>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</si>
  <si>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</si>
  <si>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</si>
  <si>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</si>
  <si>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</si>
  <si>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</si>
  <si>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</si>
  <si>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</si>
  <si>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</si>
  <si>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</si>
  <si>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</si>
  <si>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</si>
  <si>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</si>
  <si>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</si>
  <si>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</si>
  <si>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</si>
  <si>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</si>
  <si>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</si>
  <si>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</si>
  <si>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</si>
  <si>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</si>
  <si>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</si>
  <si>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</si>
  <si>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</si>
  <si>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</si>
  <si>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</si>
  <si>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</si>
  <si>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</si>
  <si>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</si>
  <si>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</si>
  <si>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</si>
  <si>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</si>
  <si>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</si>
  <si>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</si>
  <si>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</si>
  <si>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</si>
  <si>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</si>
  <si>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</si>
  <si>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</si>
  <si>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</si>
  <si>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</si>
  <si>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</si>
  <si>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</si>
  <si>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</si>
  <si>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</si>
  <si>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</si>
  <si>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</si>
  <si>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</si>
  <si>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</si>
  <si>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</si>
  <si>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</si>
  <si>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</si>
  <si>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</si>
  <si>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</si>
  <si>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</si>
  <si>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</si>
  <si>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</si>
  <si>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</si>
  <si>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</si>
  <si>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</si>
  <si>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</si>
  <si>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</si>
  <si>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</si>
  <si>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</si>
  <si>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</si>
  <si>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</si>
  <si>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</si>
  <si>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</si>
  <si>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</si>
  <si>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</si>
  <si>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</si>
  <si>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</si>
  <si>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</si>
  <si>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</si>
  <si>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</si>
  <si>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</si>
  <si>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</si>
  <si>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</si>
  <si>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</si>
  <si>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</si>
  <si>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</si>
  <si>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</si>
  <si>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</si>
  <si>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</si>
  <si>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</si>
  <si>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</si>
  <si>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</si>
  <si>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</si>
  <si>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</si>
  <si>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</si>
  <si>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</si>
  <si>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</si>
  <si>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</si>
  <si>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</si>
  <si>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</si>
  <si>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</si>
  <si>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</si>
  <si>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</si>
  <si>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</si>
  <si>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</si>
  <si>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</si>
  <si>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</si>
  <si>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</si>
  <si>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</si>
  <si>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</si>
  <si>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</si>
  <si>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</si>
  <si>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</si>
  <si>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</si>
  <si>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</si>
  <si>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</si>
  <si>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</si>
  <si>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</si>
  <si>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</si>
  <si>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</si>
  <si>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</si>
  <si>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</si>
  <si>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</si>
  <si>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</si>
  <si>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</si>
  <si>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</si>
  <si>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</si>
  <si>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</si>
  <si>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</si>
  <si>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</si>
  <si>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</si>
  <si>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</si>
  <si>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</si>
  <si>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</si>
  <si>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</si>
  <si>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</si>
  <si>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</si>
  <si>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</si>
  <si>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</si>
  <si>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</si>
  <si>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</si>
  <si>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</si>
  <si>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</si>
  <si>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</si>
  <si>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</si>
  <si>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</si>
  <si>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</si>
  <si>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</si>
  <si>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</si>
  <si>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</si>
  <si>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</si>
  <si>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</si>
  <si>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</si>
  <si>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</si>
  <si>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</si>
  <si>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</si>
  <si>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</si>
  <si>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</si>
  <si>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</si>
  <si>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</si>
  <si>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</si>
  <si>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</si>
  <si>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</si>
  <si>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</si>
  <si>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</si>
  <si>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</si>
  <si>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</si>
  <si>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</si>
  <si>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</si>
  <si>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</si>
  <si>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</si>
  <si>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</si>
  <si>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</si>
  <si>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</si>
  <si>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</si>
  <si>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</si>
  <si>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</si>
  <si>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</si>
  <si>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</si>
  <si>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</si>
  <si>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</si>
  <si>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</si>
  <si>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</si>
  <si>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</si>
  <si>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</si>
  <si>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</si>
  <si>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</si>
  <si>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</si>
  <si>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</si>
  <si>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</si>
  <si>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</si>
  <si>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</si>
  <si>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</si>
  <si>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</si>
  <si>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</si>
  <si>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</si>
  <si>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</si>
  <si>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</si>
  <si>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</si>
  <si>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</si>
  <si>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</si>
  <si>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</si>
  <si>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</si>
  <si>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</si>
  <si>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</si>
  <si>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</si>
  <si>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</si>
  <si>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</si>
  <si>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</si>
  <si>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</si>
  <si>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</si>
  <si>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</si>
  <si>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</si>
  <si>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</si>
  <si>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</si>
  <si>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</si>
  <si>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</si>
  <si>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</si>
  <si>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</si>
  <si>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</si>
  <si>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</si>
  <si>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</si>
  <si>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</si>
  <si>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</si>
  <si>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</si>
  <si>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</si>
  <si>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</si>
  <si>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</si>
  <si>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</si>
  <si>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</si>
  <si>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</si>
  <si>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</si>
  <si>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</si>
  <si>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</si>
  <si>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</si>
  <si>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</si>
  <si>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</si>
  <si>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</si>
  <si>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</si>
  <si>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</si>
  <si>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</si>
  <si>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</si>
  <si>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</si>
  <si>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</si>
  <si>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</si>
  <si>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</si>
  <si>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</si>
  <si>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</si>
  <si>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</si>
  <si>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</si>
  <si>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</si>
  <si>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</si>
  <si>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</si>
  <si>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</si>
  <si>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</si>
  <si>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</si>
  <si>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</si>
  <si>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</si>
  <si>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</si>
  <si>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</si>
  <si>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</si>
  <si>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</si>
  <si>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</si>
  <si>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</si>
  <si>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</si>
  <si>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</si>
  <si>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</si>
  <si>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</si>
  <si>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</si>
  <si>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</si>
  <si>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</si>
  <si>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</si>
  <si>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</si>
  <si>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</si>
  <si>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</si>
  <si>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</si>
  <si>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</si>
  <si>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</si>
  <si>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</si>
  <si>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</si>
  <si>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</si>
  <si>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</si>
  <si>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</si>
  <si>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</si>
  <si>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</si>
  <si>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</si>
  <si>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</si>
  <si>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</si>
  <si>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</si>
  <si>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</si>
  <si>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</si>
  <si>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</si>
  <si>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</si>
  <si>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</si>
  <si>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</si>
  <si>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</si>
  <si>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</si>
  <si>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</si>
  <si>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</si>
  <si>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</si>
  <si>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</si>
  <si>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</si>
  <si>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</si>
  <si>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</si>
  <si>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</si>
  <si>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</si>
  <si>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</si>
  <si>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</si>
  <si>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</si>
  <si>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</si>
  <si>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</si>
  <si>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</si>
  <si>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</si>
  <si>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</si>
  <si>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</si>
  <si>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</si>
  <si>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</si>
  <si>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</si>
  <si>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</si>
  <si>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</si>
  <si>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</si>
  <si>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</si>
  <si>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</si>
  <si>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</si>
  <si>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</si>
  <si>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</si>
  <si>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</si>
  <si>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</si>
  <si>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</si>
  <si>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</si>
  <si>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</si>
  <si>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</si>
  <si>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</si>
  <si>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</si>
  <si>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</si>
  <si>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</si>
  <si>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</si>
  <si>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</si>
  <si>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</si>
  <si>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</si>
  <si>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</si>
  <si>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</si>
  <si>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</si>
  <si>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</si>
  <si>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</si>
  <si>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</si>
  <si>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</si>
  <si>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</si>
  <si>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</si>
  <si>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</si>
  <si>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</si>
  <si>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</si>
  <si>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</si>
  <si>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</si>
  <si>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</si>
  <si>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</si>
  <si>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</si>
  <si>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</si>
  <si>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</si>
  <si>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</si>
  <si>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</si>
  <si>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</si>
  <si>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</si>
  <si>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</si>
  <si>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</si>
  <si>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</si>
  <si>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</si>
  <si>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</si>
  <si>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</si>
  <si>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</si>
  <si>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</si>
  <si>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</si>
  <si>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</si>
  <si>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</si>
  <si>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</si>
  <si>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</si>
  <si>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</si>
  <si>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</si>
  <si>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</si>
  <si>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</si>
  <si>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</si>
  <si>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</si>
  <si>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</si>
  <si>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</si>
  <si>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</si>
  <si>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</si>
  <si>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</si>
  <si>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</si>
  <si>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</si>
  <si>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</si>
  <si>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</si>
  <si>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</si>
  <si>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</si>
  <si>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</si>
  <si>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</si>
  <si>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</si>
  <si>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</si>
  <si>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</si>
  <si>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</si>
  <si>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</si>
  <si>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</si>
  <si>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</si>
  <si>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</si>
  <si>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</si>
  <si>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</si>
  <si>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</si>
  <si>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</si>
  <si>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</si>
  <si>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</si>
  <si>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</si>
  <si>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</si>
  <si>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</si>
  <si>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</si>
  <si>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</si>
  <si>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</si>
  <si>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</si>
  <si>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</si>
  <si>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</si>
  <si>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</si>
  <si>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</si>
  <si>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</si>
  <si>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</si>
  <si>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</si>
  <si>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</si>
  <si>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</si>
  <si>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</si>
  <si>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</si>
  <si>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</si>
  <si>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</si>
  <si>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</si>
  <si>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</si>
  <si>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</si>
  <si>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</si>
  <si>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</si>
  <si>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</si>
  <si>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</si>
  <si>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</si>
  <si>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</si>
  <si>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</si>
  <si>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</si>
  <si>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</si>
  <si>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</si>
  <si>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</si>
  <si>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</si>
  <si>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</si>
  <si>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</si>
  <si>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</si>
  <si>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</si>
  <si>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</si>
  <si>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</si>
  <si>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</si>
  <si>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</si>
  <si>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</si>
  <si>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</si>
  <si>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</si>
  <si>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</si>
  <si>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</si>
  <si>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</si>
  <si>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</si>
  <si>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</si>
  <si>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</si>
  <si>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</si>
  <si>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</si>
  <si>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</si>
  <si>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</si>
  <si>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</si>
  <si>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</si>
  <si>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</si>
  <si>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</si>
  <si>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</si>
  <si>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</si>
  <si>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</si>
  <si>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</si>
  <si>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</si>
  <si>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</si>
  <si>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</si>
  <si>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</si>
  <si>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</si>
  <si>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</si>
  <si>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</si>
  <si>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</si>
  <si>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</si>
  <si>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</si>
  <si>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</si>
  <si>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</si>
  <si>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</si>
  <si>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</si>
  <si>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</si>
  <si>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</si>
  <si>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</si>
  <si>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</si>
  <si>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</si>
  <si>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</si>
  <si>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</si>
  <si>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</si>
  <si>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</si>
  <si>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</si>
  <si>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</si>
  <si>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</si>
  <si>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</si>
  <si>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</si>
  <si>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</si>
  <si>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</si>
  <si>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</si>
  <si>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</si>
  <si>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</si>
  <si>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</si>
  <si>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</si>
  <si>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</si>
  <si>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</si>
  <si>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</si>
  <si>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</si>
  <si>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</si>
  <si>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</si>
  <si>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</si>
  <si>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</si>
  <si>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</si>
  <si>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</si>
  <si>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</si>
  <si>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</si>
  <si>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</si>
  <si>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</si>
  <si>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</si>
  <si>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</si>
  <si>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</si>
  <si>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</si>
  <si>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</si>
  <si>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</si>
  <si>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</si>
  <si>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</si>
  <si>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</si>
  <si>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</si>
  <si>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</si>
  <si>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</si>
  <si>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</si>
  <si>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</si>
  <si>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</si>
  <si>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</si>
  <si>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</si>
  <si>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</si>
  <si>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</si>
  <si>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</si>
  <si>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</si>
  <si>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</si>
  <si>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</si>
  <si>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</si>
  <si>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</si>
  <si>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</si>
  <si>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</si>
  <si>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</si>
  <si>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</si>
  <si>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</si>
  <si>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</si>
  <si>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</si>
  <si>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</si>
  <si>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</si>
  <si>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</si>
  <si>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</si>
  <si>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</si>
  <si>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</si>
  <si>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</si>
  <si>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</si>
  <si>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</si>
  <si>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</si>
  <si>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</si>
  <si>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</si>
  <si>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</si>
  <si>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</si>
  <si>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</si>
  <si>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</si>
  <si>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</si>
  <si>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</si>
  <si>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</si>
  <si>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</si>
  <si>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</si>
  <si>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</si>
  <si>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</si>
  <si>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</si>
  <si>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</si>
  <si>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</si>
  <si>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</si>
  <si>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</si>
  <si>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</si>
  <si>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</si>
  <si>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</si>
  <si>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</si>
  <si>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</si>
  <si>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</si>
  <si>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</si>
  <si>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</si>
  <si>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</si>
  <si>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</si>
  <si>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</si>
  <si>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</si>
  <si>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</si>
  <si>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</si>
  <si>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</si>
  <si>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</si>
  <si>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</si>
  <si>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</si>
  <si>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</si>
  <si>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</si>
  <si>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</si>
  <si>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</si>
  <si>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</si>
  <si>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</si>
  <si>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</si>
  <si>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</si>
  <si>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</si>
  <si>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</si>
  <si>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</si>
  <si>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</si>
  <si>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</si>
  <si>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</si>
  <si>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</si>
  <si>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</si>
  <si>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</si>
  <si>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</si>
  <si>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</si>
  <si>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</si>
  <si>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</si>
  <si>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</si>
  <si>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</si>
  <si>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</si>
  <si>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</si>
  <si>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</si>
  <si>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</si>
  <si>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</si>
  <si>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</si>
  <si>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</si>
  <si>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</si>
  <si>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</si>
  <si>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</si>
  <si>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</si>
  <si>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</si>
  <si>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</si>
  <si>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</si>
  <si>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</si>
  <si>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</si>
  <si>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</si>
  <si>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</si>
  <si>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</si>
  <si>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</si>
  <si>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</si>
  <si>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</si>
  <si>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</si>
  <si>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</si>
  <si>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</si>
  <si>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</si>
  <si>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</si>
  <si>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</si>
  <si>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</si>
  <si>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</si>
  <si>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</si>
  <si>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</si>
  <si>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</si>
  <si>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</si>
  <si>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</si>
  <si>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</si>
  <si>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</si>
  <si>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</si>
  <si>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</si>
  <si>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</si>
  <si>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</si>
  <si>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</si>
  <si>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</si>
  <si>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</si>
  <si>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</si>
  <si>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</si>
  <si>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</si>
  <si>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</si>
  <si>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</si>
  <si>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</si>
  <si>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</si>
  <si>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</si>
  <si>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</si>
  <si>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</si>
  <si>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</si>
  <si>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</si>
  <si>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</si>
  <si>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</si>
  <si>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</si>
  <si>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</si>
  <si>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</si>
  <si>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</si>
  <si>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</si>
  <si>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</si>
  <si>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</si>
  <si>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</si>
  <si>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</si>
  <si>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</si>
  <si>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</si>
  <si>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</si>
  <si>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</si>
  <si>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</si>
  <si>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</si>
  <si>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</si>
  <si>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</si>
  <si>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</si>
  <si>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</si>
  <si>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</si>
  <si>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</si>
  <si>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</si>
  <si>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</si>
  <si>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</si>
  <si>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</si>
  <si>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</si>
  <si>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</si>
  <si>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</si>
  <si>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</si>
  <si>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</si>
  <si>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</si>
  <si>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</si>
  <si>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</si>
  <si>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</si>
  <si>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</si>
  <si>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</si>
  <si>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</si>
  <si>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</si>
  <si>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</si>
  <si>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</si>
  <si>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</si>
  <si>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</si>
  <si>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</si>
  <si>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</si>
  <si>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</si>
  <si>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</si>
  <si>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</si>
  <si>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</si>
  <si>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</si>
  <si>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</si>
  <si>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</si>
  <si>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</si>
  <si>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</si>
  <si>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</si>
  <si>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</si>
  <si>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</si>
  <si>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</si>
  <si>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</si>
  <si>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</si>
  <si>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</si>
  <si>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</si>
  <si>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</si>
  <si>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</si>
  <si>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</si>
  <si>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</si>
  <si>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</si>
  <si>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</si>
  <si>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</si>
  <si>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</si>
  <si>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</si>
  <si>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</si>
  <si>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</si>
  <si>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</si>
  <si>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</si>
  <si>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</si>
  <si>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</si>
  <si>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</si>
  <si>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</si>
  <si>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</si>
  <si>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</si>
  <si>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</si>
  <si>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</si>
  <si>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</si>
  <si>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</si>
  <si>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</si>
  <si>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</si>
  <si>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</si>
  <si>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</si>
  <si>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</si>
  <si>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</si>
  <si>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</si>
  <si>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</si>
  <si>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</si>
  <si>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</si>
  <si>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</si>
  <si>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</si>
  <si>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</si>
  <si>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</si>
  <si>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</si>
  <si>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</si>
  <si>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</si>
  <si>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</si>
  <si>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</si>
  <si>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</si>
  <si>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</si>
  <si>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</si>
  <si>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</si>
  <si>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</si>
  <si>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</si>
  <si>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</si>
  <si>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</si>
  <si>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</si>
  <si>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</si>
  <si>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</si>
  <si>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</si>
  <si>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</si>
  <si>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</si>
  <si>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</si>
  <si>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</si>
  <si>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</si>
  <si>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</si>
  <si>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</si>
  <si>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</si>
  <si>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</si>
  <si>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</si>
  <si>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</si>
  <si>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</si>
  <si>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</si>
  <si>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</si>
  <si>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</si>
  <si>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</si>
  <si>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</si>
  <si>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</si>
  <si>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</si>
  <si>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</si>
  <si>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</si>
  <si>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</si>
  <si>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</si>
  <si>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</si>
  <si>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</si>
  <si>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</si>
  <si>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</si>
  <si>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</si>
  <si>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</si>
  <si>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</si>
  <si>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</si>
  <si>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</si>
  <si>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</si>
  <si>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</si>
  <si>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</si>
  <si>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</si>
  <si>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</si>
  <si>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</si>
  <si>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</si>
  <si>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</si>
  <si>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</si>
  <si>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</si>
  <si>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</si>
  <si>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</si>
  <si>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</si>
  <si>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</si>
  <si>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</si>
  <si>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</si>
  <si>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</si>
  <si>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</si>
  <si>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</si>
  <si>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</si>
  <si>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</si>
  <si>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</si>
  <si>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</si>
  <si>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</si>
  <si>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</si>
  <si>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</si>
  <si>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</si>
  <si>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</si>
  <si>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</si>
  <si>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</si>
  <si>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</si>
  <si>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</si>
  <si>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</si>
  <si>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</si>
  <si>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</si>
  <si>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</si>
  <si>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</si>
  <si>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</si>
  <si>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</si>
  <si>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</si>
  <si>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</si>
  <si>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</si>
  <si>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</si>
  <si>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</si>
  <si>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</si>
  <si>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</si>
  <si>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</si>
  <si>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</si>
  <si>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</si>
  <si>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</si>
  <si>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</si>
  <si>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</si>
  <si>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</si>
  <si>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</si>
  <si>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</si>
  <si>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</si>
  <si>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</si>
  <si>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</si>
  <si>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</si>
  <si>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</si>
  <si>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</si>
  <si>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</si>
  <si>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</si>
  <si>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</si>
  <si>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</si>
  <si>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</si>
  <si>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</si>
  <si>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</si>
  <si>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</si>
  <si>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</si>
  <si>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</si>
  <si>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</si>
  <si>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</si>
  <si>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</si>
  <si>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</si>
  <si>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</si>
  <si>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</si>
  <si>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</si>
  <si>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</si>
  <si>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</si>
  <si>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</si>
  <si>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</si>
  <si>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</si>
  <si>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</si>
  <si>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</si>
  <si>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</si>
  <si>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</si>
  <si>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</si>
  <si>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</si>
  <si>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</si>
  <si>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</si>
  <si>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</si>
  <si>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</si>
  <si>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</si>
  <si>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</si>
  <si>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</si>
  <si>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</si>
  <si>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</si>
  <si>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</si>
  <si>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</si>
  <si>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</si>
  <si>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</si>
  <si>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</si>
  <si>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</si>
  <si>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</si>
  <si>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</si>
  <si>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</si>
  <si>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</si>
  <si>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</si>
  <si>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</si>
  <si>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</si>
  <si>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</si>
  <si>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</si>
  <si>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</si>
  <si>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</si>
  <si>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</si>
  <si>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</si>
  <si>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</si>
  <si>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</si>
  <si>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</si>
  <si>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</si>
  <si>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</si>
  <si>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</si>
  <si>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</si>
  <si>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</si>
  <si>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</si>
  <si>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</si>
  <si>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</si>
  <si>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</si>
  <si>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</si>
  <si>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</si>
  <si>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</si>
  <si>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</si>
  <si>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</si>
  <si>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</si>
  <si>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</si>
  <si>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</si>
  <si>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</si>
  <si>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</si>
  <si>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</si>
  <si>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</si>
  <si>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</si>
  <si>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</si>
  <si>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</si>
  <si>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</si>
  <si>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</si>
  <si>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</si>
  <si>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</si>
  <si>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</si>
  <si>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</si>
  <si>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</si>
  <si>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</si>
  <si>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</si>
  <si>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</si>
  <si>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</si>
  <si>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</si>
  <si>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</si>
  <si>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</si>
  <si>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</si>
  <si>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</si>
  <si>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</si>
  <si>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</si>
  <si>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</si>
  <si>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</si>
  <si>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</si>
  <si>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</si>
  <si>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</si>
  <si>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</si>
  <si>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</si>
  <si>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</si>
  <si>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</si>
  <si>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</si>
  <si>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</si>
  <si>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</si>
  <si>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</si>
  <si>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</si>
  <si>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</si>
  <si>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</si>
  <si>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</si>
  <si>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</si>
  <si>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</si>
  <si>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</si>
  <si>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</si>
  <si>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</si>
  <si>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</si>
  <si>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</si>
  <si>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</si>
  <si>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</si>
  <si>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</si>
  <si>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</si>
  <si>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</si>
  <si>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</si>
  <si>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</si>
  <si>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</si>
  <si>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</si>
  <si>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</si>
  <si>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</si>
  <si>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</si>
  <si>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</si>
  <si>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</si>
  <si>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</si>
  <si>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</si>
  <si>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</si>
  <si>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</si>
  <si>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</si>
  <si>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</si>
  <si>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</si>
  <si>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</si>
  <si>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</si>
  <si>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</si>
  <si>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</si>
  <si>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</si>
  <si>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</si>
  <si>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</si>
  <si>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</si>
  <si>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</si>
  <si>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</si>
  <si>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</si>
  <si>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</si>
  <si>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</si>
  <si>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</si>
  <si>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</si>
  <si>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</si>
  <si>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</si>
  <si>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</si>
  <si>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</si>
  <si>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</si>
  <si>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</si>
  <si>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</si>
  <si>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</si>
  <si>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</si>
  <si>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</si>
  <si>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</si>
  <si>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</si>
  <si>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</si>
  <si>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</si>
  <si>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</si>
  <si>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</si>
  <si>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</si>
  <si>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</si>
  <si>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</si>
  <si>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</si>
  <si>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</si>
  <si>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</si>
  <si>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</si>
  <si>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</si>
  <si>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</si>
  <si>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</si>
  <si>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</si>
  <si>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</si>
  <si>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</si>
  <si>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</si>
  <si>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</si>
  <si>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</si>
  <si>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</si>
  <si>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</si>
  <si>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</si>
  <si>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</si>
  <si>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</si>
  <si>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</si>
  <si>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</si>
  <si>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</si>
  <si>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</si>
  <si>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</si>
  <si>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</si>
  <si>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</si>
  <si>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</si>
  <si>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</si>
  <si>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</si>
  <si>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</si>
  <si>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</si>
  <si>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</si>
  <si>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</si>
  <si>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</si>
  <si>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</si>
  <si>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</si>
  <si>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</si>
  <si>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</si>
  <si>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</si>
  <si>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</si>
  <si>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</si>
  <si>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</si>
  <si>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</si>
  <si>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</si>
  <si>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</si>
  <si>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</si>
  <si>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</si>
  <si>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</si>
  <si>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</si>
  <si>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</si>
  <si>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</si>
  <si>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</si>
  <si>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</si>
  <si>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</si>
  <si>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</si>
  <si>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</si>
  <si>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</si>
  <si>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</si>
  <si>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</si>
  <si>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</si>
  <si>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</si>
  <si>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</si>
  <si>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</si>
  <si>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</si>
  <si>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</si>
  <si>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</si>
  <si>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</si>
  <si>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</si>
  <si>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</si>
  <si>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</si>
  <si>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</si>
  <si>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</si>
  <si>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</si>
  <si>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</si>
  <si>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</si>
  <si>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</si>
  <si>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</si>
  <si>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</si>
  <si>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</si>
  <si>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</si>
  <si>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</si>
  <si>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</si>
  <si>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</si>
  <si>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</si>
  <si>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</si>
  <si>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</si>
  <si>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</si>
  <si>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</si>
  <si>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</si>
  <si>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</si>
  <si>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</si>
  <si>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</si>
  <si>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</si>
  <si>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</si>
  <si>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</si>
  <si>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</si>
  <si>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</si>
  <si>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</si>
  <si>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</si>
  <si>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</si>
  <si>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</si>
  <si>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</si>
  <si>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</si>
  <si>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</si>
  <si>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</si>
  <si>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</si>
  <si>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</si>
  <si>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</si>
  <si>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</si>
  <si>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</si>
  <si>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</si>
  <si>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</si>
  <si>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</si>
  <si>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</si>
  <si>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</si>
  <si>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</si>
  <si>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</si>
  <si>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</si>
  <si>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</si>
  <si>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</si>
  <si>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</si>
  <si>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</si>
  <si>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</si>
  <si>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</si>
  <si>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</si>
  <si>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</si>
  <si>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</si>
  <si>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</si>
  <si>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</si>
  <si>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</si>
  <si>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</si>
  <si>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</si>
  <si>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</si>
  <si>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</si>
  <si>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</si>
  <si>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</si>
  <si>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</si>
  <si>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</si>
  <si>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</si>
  <si>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</si>
  <si>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</si>
  <si>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</si>
  <si>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</si>
  <si>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</si>
  <si>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</si>
  <si>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</si>
  <si>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</si>
  <si>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</si>
  <si>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</si>
  <si>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</si>
  <si>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</si>
  <si>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</si>
  <si>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</si>
  <si>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</si>
  <si>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</si>
  <si>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</si>
  <si>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</si>
  <si>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</si>
  <si>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</si>
  <si>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</si>
  <si>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</si>
  <si>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</si>
  <si>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</si>
  <si>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</si>
  <si>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</si>
  <si>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</si>
  <si>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</si>
  <si>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</si>
  <si>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</si>
  <si>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</si>
  <si>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</si>
  <si>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</si>
  <si>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</si>
  <si>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</si>
  <si>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</si>
  <si>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</si>
  <si>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</si>
  <si>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</si>
  <si>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</si>
  <si>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</si>
  <si>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</si>
  <si>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</si>
  <si>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</si>
  <si>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</si>
  <si>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</si>
  <si>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</si>
  <si>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</si>
  <si>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</si>
  <si>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</si>
  <si>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</si>
  <si>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</si>
  <si>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</si>
  <si>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</si>
  <si>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</si>
  <si>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</si>
  <si>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</si>
  <si>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</si>
  <si>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</si>
  <si>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</si>
  <si>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</si>
  <si>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</si>
  <si>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</si>
  <si>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</si>
  <si>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</si>
  <si>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</si>
  <si>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</si>
  <si>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</si>
  <si>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</si>
  <si>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</si>
  <si>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</si>
  <si>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</si>
  <si>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</si>
  <si>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</si>
  <si>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</si>
  <si>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</si>
  <si>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</si>
  <si>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</si>
  <si>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</si>
  <si>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</si>
  <si>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</si>
  <si>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</si>
  <si>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</si>
  <si>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</si>
  <si>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</si>
  <si>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</si>
  <si>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</si>
  <si>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</si>
  <si>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</si>
  <si>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</si>
  <si>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</si>
  <si>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</si>
  <si>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</si>
  <si>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</si>
  <si>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</si>
  <si>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</si>
  <si>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</si>
  <si>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</si>
  <si>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</si>
  <si>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</si>
  <si>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</si>
  <si>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</si>
  <si>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</si>
  <si>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</si>
  <si>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</si>
  <si>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</si>
  <si>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</si>
  <si>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</si>
  <si>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</si>
  <si>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</si>
  <si>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</si>
  <si>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</si>
  <si>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</si>
  <si>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</si>
  <si>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</si>
  <si>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</si>
  <si>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</si>
  <si>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</si>
  <si>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</si>
  <si>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</si>
  <si>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</si>
  <si>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</si>
  <si>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</si>
  <si>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</si>
  <si>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</si>
  <si>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</si>
  <si>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</si>
  <si>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</si>
  <si>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</si>
  <si>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</si>
  <si>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</si>
  <si>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</si>
  <si>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</si>
  <si>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</si>
  <si>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</si>
  <si>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</si>
  <si>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</si>
  <si>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</si>
  <si>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</si>
  <si>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</si>
  <si>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</si>
  <si>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</si>
  <si>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</si>
  <si>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</si>
  <si>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</si>
  <si>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</si>
  <si>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</si>
  <si>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</si>
  <si>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</si>
  <si>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</si>
  <si>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</si>
  <si>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</si>
  <si>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</si>
  <si>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</si>
  <si>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</si>
  <si>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</si>
  <si>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</si>
  <si>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</si>
  <si>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</si>
  <si>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</si>
  <si>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</si>
  <si>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</si>
  <si>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</si>
  <si>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</si>
  <si>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</si>
  <si>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</si>
  <si>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</si>
  <si>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</si>
  <si>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</si>
  <si>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</si>
  <si>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</si>
  <si>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</si>
  <si>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</si>
  <si>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</si>
  <si>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</si>
  <si>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</si>
  <si>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</si>
  <si>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</si>
  <si>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</si>
  <si>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</si>
  <si>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</si>
  <si>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</si>
  <si>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</si>
  <si>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</si>
  <si>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</si>
  <si>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</si>
  <si>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</si>
  <si>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</si>
  <si>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</si>
  <si>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</si>
  <si>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</si>
  <si>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</si>
  <si>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</si>
  <si>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</si>
  <si>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</si>
  <si>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</si>
  <si>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</si>
  <si>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</si>
  <si>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</si>
  <si>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</si>
  <si>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</si>
  <si>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</si>
  <si>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</si>
  <si>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</si>
  <si>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</si>
  <si>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</si>
  <si>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</si>
  <si>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</si>
  <si>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</si>
  <si>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</si>
  <si>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</si>
  <si>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</si>
  <si>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</si>
  <si>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</si>
  <si>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</si>
  <si>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</si>
  <si>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</si>
  <si>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</si>
  <si>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</si>
  <si>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</si>
  <si>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</si>
  <si>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</si>
  <si>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</si>
  <si>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</si>
  <si>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</si>
  <si>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</si>
  <si>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</si>
  <si>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</si>
  <si>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</si>
  <si>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</si>
  <si>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</si>
  <si>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</si>
  <si>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</si>
  <si>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</si>
  <si>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</si>
  <si>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</si>
  <si>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</si>
  <si>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</si>
  <si>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</si>
  <si>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</si>
  <si>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</si>
  <si>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</si>
  <si>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</si>
  <si>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</si>
  <si>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</si>
  <si>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</si>
  <si>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</si>
  <si>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</si>
  <si>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</si>
  <si>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</si>
  <si>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</si>
  <si>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</si>
  <si>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</si>
  <si>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</si>
  <si>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</si>
  <si>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</si>
  <si>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</si>
  <si>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</si>
  <si>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</si>
  <si>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</si>
  <si>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</si>
  <si>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</si>
  <si>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</si>
  <si>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</si>
  <si>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</si>
  <si>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</si>
  <si>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</si>
  <si>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</si>
  <si>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</si>
  <si>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</si>
  <si>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</si>
  <si>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</si>
  <si>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</si>
  <si>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</si>
  <si>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</si>
  <si>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</si>
  <si>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</si>
  <si>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</si>
  <si>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</si>
  <si>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</si>
  <si>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</si>
  <si>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</si>
  <si>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</si>
  <si>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</si>
  <si>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</si>
  <si>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</si>
  <si>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</si>
  <si>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</si>
  <si>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</si>
  <si>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</si>
  <si>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</si>
  <si>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</si>
  <si>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</si>
  <si>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</si>
  <si>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</si>
  <si>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</si>
  <si>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</si>
  <si>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</si>
  <si>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</si>
  <si>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</si>
  <si>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</si>
  <si>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</si>
  <si>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</si>
  <si>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</si>
  <si>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</si>
  <si>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</si>
  <si>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</si>
  <si>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</si>
  <si>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</si>
  <si>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</si>
  <si>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</si>
  <si>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</si>
  <si>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</si>
  <si>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</si>
  <si>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</si>
  <si>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</si>
  <si>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</si>
  <si>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</si>
  <si>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</si>
  <si>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</si>
  <si>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</si>
  <si>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</si>
  <si>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</si>
  <si>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</si>
  <si>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</si>
  <si>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</si>
  <si>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</si>
  <si>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</si>
  <si>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</si>
  <si>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</si>
  <si>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</si>
  <si>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</si>
  <si>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</si>
  <si>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</si>
  <si>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</si>
  <si>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</si>
  <si>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</si>
  <si>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</si>
  <si>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</si>
  <si>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</si>
  <si>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</si>
  <si>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</si>
  <si>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</si>
  <si>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</si>
  <si>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</si>
  <si>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</si>
  <si>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</si>
  <si>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</si>
  <si>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</si>
  <si>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</si>
  <si>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</si>
  <si>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</si>
  <si>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</si>
  <si>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</si>
  <si>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</si>
  <si>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</si>
  <si>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</si>
  <si>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</si>
  <si>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</si>
  <si>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</si>
  <si>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</si>
  <si>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</si>
  <si>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</si>
  <si>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</si>
  <si>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</si>
  <si>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</si>
  <si>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</si>
  <si>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</si>
  <si>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</si>
  <si>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</si>
  <si>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</si>
  <si>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</si>
  <si>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</si>
  <si>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</si>
  <si>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</si>
  <si>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</si>
  <si>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</si>
  <si>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</si>
  <si>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</si>
  <si>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</si>
  <si>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</si>
  <si>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</si>
  <si>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</si>
  <si>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</si>
  <si>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</si>
  <si>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</si>
  <si>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</si>
  <si>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</si>
  <si>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</si>
  <si>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</si>
  <si>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</si>
  <si>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</si>
  <si>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</si>
  <si>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</si>
  <si>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</si>
  <si>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</si>
  <si>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</si>
  <si>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</si>
  <si>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</si>
  <si>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</si>
  <si>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</si>
  <si>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</si>
  <si>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</si>
  <si>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</si>
  <si>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</si>
  <si>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</si>
  <si>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</si>
  <si>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</si>
  <si>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</si>
  <si>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</si>
  <si>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</si>
  <si>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</si>
  <si>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</si>
  <si>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</si>
  <si>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</si>
  <si>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</si>
  <si>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</si>
  <si>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</si>
  <si>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</si>
  <si>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</si>
  <si>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</si>
  <si>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</si>
  <si>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</si>
  <si>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</si>
  <si>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</si>
  <si>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</si>
  <si>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</si>
  <si>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</si>
  <si>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</si>
  <si>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</si>
  <si>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</si>
  <si>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</si>
  <si>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</si>
  <si>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</si>
  <si>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</si>
  <si>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</si>
  <si>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</si>
  <si>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</si>
  <si>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</si>
  <si>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</si>
  <si>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</si>
  <si>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</si>
  <si>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</si>
  <si>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</si>
  <si>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</si>
  <si>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</si>
  <si>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</si>
  <si>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</si>
  <si>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</si>
  <si>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</si>
  <si>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</si>
  <si>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</si>
  <si>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</si>
  <si>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</si>
  <si>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</si>
  <si>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</si>
  <si>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</si>
  <si>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</si>
  <si>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</si>
  <si>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</si>
  <si>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</si>
  <si>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</si>
  <si>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</si>
  <si>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</si>
  <si>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</si>
  <si>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</si>
  <si>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</si>
  <si>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</si>
  <si>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</si>
  <si>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</si>
  <si>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</si>
  <si>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</si>
  <si>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</si>
  <si>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</si>
  <si>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</si>
  <si>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</si>
  <si>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</si>
  <si>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</si>
  <si>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</si>
  <si>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</si>
  <si>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</si>
  <si>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</si>
  <si>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</si>
  <si>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</si>
  <si>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</si>
  <si>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</si>
  <si>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</si>
  <si>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</si>
  <si>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</si>
  <si>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</si>
  <si>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</si>
  <si>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</si>
  <si>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</si>
  <si>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</si>
  <si>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</si>
  <si>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</si>
  <si>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</si>
  <si>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</si>
  <si>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</si>
  <si>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</si>
  <si>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</si>
  <si>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</si>
  <si>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</si>
  <si>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</si>
  <si>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</si>
  <si>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</si>
  <si>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</si>
  <si>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</si>
  <si>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</si>
  <si>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</si>
  <si>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</si>
  <si>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</si>
  <si>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</si>
  <si>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</si>
  <si>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</si>
  <si>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</si>
  <si>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</si>
  <si>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</si>
  <si>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</si>
  <si>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</si>
  <si>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</si>
  <si>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</si>
  <si>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</si>
  <si>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</si>
  <si>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</si>
  <si>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</si>
  <si>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</si>
  <si>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</si>
  <si>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</si>
  <si>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</si>
  <si>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</si>
  <si>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</si>
  <si>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</si>
  <si>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</si>
  <si>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</si>
  <si>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</si>
  <si>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</si>
  <si>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</si>
  <si>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</si>
  <si>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</si>
  <si>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</si>
  <si>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</si>
  <si>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</si>
  <si>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</si>
  <si>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</si>
  <si>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</si>
  <si>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</si>
  <si>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</si>
  <si>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</si>
  <si>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</si>
  <si>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</si>
  <si>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</si>
  <si>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</si>
  <si>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</si>
  <si>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</si>
  <si>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</si>
  <si>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</si>
  <si>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</si>
  <si>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</si>
  <si>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</si>
  <si>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</si>
  <si>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</si>
  <si>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</si>
  <si>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</si>
  <si>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</si>
  <si>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</si>
  <si>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</si>
  <si>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</si>
  <si>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</si>
  <si>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</si>
  <si>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</si>
  <si>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</si>
  <si>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</si>
  <si>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</si>
  <si>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</si>
  <si>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</si>
  <si>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</si>
  <si>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</si>
  <si>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</si>
  <si>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</si>
  <si>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</si>
  <si>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</si>
  <si>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</si>
  <si>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</si>
  <si>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</si>
  <si>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</si>
  <si>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</si>
  <si>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</si>
  <si>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</si>
  <si>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</si>
  <si>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</si>
  <si>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</si>
  <si>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</si>
  <si>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</si>
  <si>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</si>
  <si>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</si>
  <si>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</si>
  <si>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</si>
  <si>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</si>
  <si>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</si>
  <si>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</si>
  <si>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</si>
  <si>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</si>
  <si>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</si>
  <si>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</si>
  <si>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</si>
  <si>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</si>
  <si>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</si>
  <si>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</si>
  <si>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</si>
  <si>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</si>
  <si>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</si>
  <si>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</si>
  <si>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</si>
  <si>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</si>
  <si>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</si>
  <si>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</si>
  <si>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</si>
  <si>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</si>
  <si>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</si>
  <si>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</si>
  <si>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</si>
  <si>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</si>
  <si>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</si>
  <si>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</si>
  <si>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</si>
  <si>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</si>
  <si>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</si>
  <si>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</si>
  <si>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</si>
  <si>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</si>
  <si>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</si>
  <si>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</si>
  <si>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</si>
  <si>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</si>
  <si>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</si>
  <si>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</si>
  <si>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</si>
  <si>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</si>
  <si>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</si>
  <si>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</si>
  <si>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</si>
  <si>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</si>
  <si>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</si>
  <si>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</si>
  <si>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</si>
  <si>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</si>
  <si>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</si>
  <si>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</si>
  <si>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</si>
  <si>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</si>
  <si>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</si>
  <si>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</si>
  <si>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</si>
  <si>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</si>
  <si>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</si>
  <si>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</si>
  <si>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</si>
  <si>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</si>
  <si>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</si>
  <si>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</si>
  <si>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</si>
  <si>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</si>
  <si>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</si>
  <si>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</si>
  <si>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</si>
  <si>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</si>
  <si>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</si>
  <si>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</si>
  <si>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</si>
  <si>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</si>
  <si>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</si>
  <si>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</si>
  <si>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</si>
  <si>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</si>
  <si>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</si>
  <si>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</si>
  <si>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</si>
  <si>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</si>
  <si>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</si>
  <si>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</si>
  <si>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</si>
  <si>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</si>
  <si>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</si>
  <si>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</si>
  <si>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</si>
  <si>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</si>
  <si>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</si>
  <si>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</si>
  <si>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</si>
  <si>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</si>
  <si>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</si>
  <si>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</si>
  <si>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</si>
  <si>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</si>
  <si>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</si>
  <si>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</si>
  <si>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</si>
  <si>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</si>
  <si>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</si>
  <si>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</si>
  <si>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</si>
  <si>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</si>
  <si>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</si>
  <si>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</si>
  <si>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</si>
  <si>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</si>
  <si>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</si>
  <si>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</si>
  <si>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</si>
  <si>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</si>
  <si>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</si>
  <si>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</si>
  <si>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</si>
  <si>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</si>
  <si>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</si>
  <si>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</si>
  <si>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</si>
  <si>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</si>
  <si>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</si>
  <si>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</si>
  <si>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</si>
  <si>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</si>
  <si>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</si>
  <si>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</si>
  <si>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</si>
  <si>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</si>
  <si>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</si>
  <si>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</si>
  <si>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</si>
  <si>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</si>
  <si>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</si>
  <si>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</si>
  <si>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</si>
  <si>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</si>
  <si>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</si>
  <si>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</si>
  <si>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</si>
  <si>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</si>
  <si>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</si>
  <si>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</si>
  <si>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</si>
  <si>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</si>
  <si>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</si>
  <si>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</si>
  <si>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</si>
  <si>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</si>
  <si>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</si>
  <si>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</si>
  <si>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</si>
  <si>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</si>
  <si>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</si>
  <si>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</si>
  <si>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</si>
  <si>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</si>
  <si>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</si>
  <si>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</si>
  <si>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</si>
  <si>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</si>
  <si>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</si>
  <si>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</si>
  <si>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</si>
  <si>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</si>
  <si>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</si>
  <si>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</si>
  <si>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</si>
  <si>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</si>
  <si>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</si>
  <si>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</si>
  <si>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</si>
  <si>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</si>
  <si>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</si>
  <si>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</si>
  <si>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</si>
  <si>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</si>
  <si>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</si>
  <si>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</si>
  <si>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</si>
  <si>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</si>
  <si>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</si>
  <si>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</si>
  <si>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</si>
  <si>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</si>
  <si>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</si>
  <si>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</si>
  <si>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</si>
  <si>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</si>
  <si>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</si>
  <si>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</si>
  <si>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</si>
  <si>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</si>
  <si>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</si>
  <si>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</si>
  <si>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</si>
  <si>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</si>
  <si>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</si>
  <si>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</si>
  <si>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</si>
  <si>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</si>
  <si>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</si>
  <si>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</si>
  <si>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</si>
  <si>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</si>
  <si>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</si>
  <si>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</si>
  <si>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</si>
  <si>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</si>
  <si>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</si>
  <si>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</si>
  <si>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</si>
  <si>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</si>
  <si>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</si>
  <si>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</si>
  <si>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</si>
  <si>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</si>
  <si>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</si>
  <si>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</si>
  <si>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</si>
  <si>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</si>
  <si>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</si>
  <si>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</si>
  <si>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</si>
  <si>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</si>
  <si>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</si>
  <si>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</si>
  <si>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</si>
  <si>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</si>
  <si>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</si>
  <si>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</si>
  <si>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</si>
  <si>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</si>
  <si>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</si>
  <si>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</si>
  <si>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</si>
  <si>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</si>
  <si>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</si>
  <si>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</si>
  <si>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</si>
  <si>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</si>
  <si>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</si>
  <si>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</si>
  <si>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</si>
  <si>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</si>
  <si>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</si>
  <si>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</si>
  <si>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</si>
  <si>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</si>
  <si>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</si>
  <si>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</si>
  <si>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</si>
  <si>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</si>
  <si>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</si>
  <si>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</si>
  <si>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</si>
  <si>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</si>
  <si>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</si>
  <si>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</si>
  <si>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</si>
  <si>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</si>
  <si>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</si>
  <si>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</si>
  <si>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</si>
  <si>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</si>
  <si>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</si>
  <si>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</si>
  <si>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</si>
  <si>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</si>
  <si>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</si>
  <si>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</si>
  <si>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</si>
  <si>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</si>
  <si>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</si>
  <si>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</si>
  <si>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</si>
  <si>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</si>
  <si>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</si>
  <si>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</si>
  <si>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</si>
  <si>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</si>
  <si>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</si>
  <si>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</si>
  <si>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</si>
  <si>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</si>
  <si>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</si>
  <si>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</si>
  <si>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</si>
  <si>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</si>
  <si>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</si>
  <si>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</si>
  <si>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</si>
  <si>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</si>
  <si>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</si>
  <si>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</si>
  <si>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</si>
  <si>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</si>
  <si>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</si>
  <si>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</si>
  <si>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</si>
  <si>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</si>
  <si>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</si>
  <si>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</si>
  <si>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</si>
  <si>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</si>
  <si>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</si>
  <si>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</si>
  <si>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</si>
  <si>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</si>
  <si>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</si>
  <si>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</si>
  <si>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</si>
  <si>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</si>
  <si>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</si>
  <si>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</si>
  <si>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</si>
  <si>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</si>
  <si>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</si>
  <si>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</si>
  <si>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</si>
  <si>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</si>
  <si>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</si>
  <si>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</si>
  <si>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</si>
  <si>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</si>
  <si>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</si>
  <si>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</si>
  <si>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</si>
  <si>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</si>
  <si>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</si>
  <si>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</si>
  <si>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</si>
  <si>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</si>
  <si>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</si>
  <si>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</si>
  <si>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</si>
  <si>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</si>
  <si>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</si>
  <si>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</si>
  <si>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</si>
  <si>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</si>
  <si>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</si>
  <si>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</si>
  <si>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</si>
  <si>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</si>
  <si>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</si>
  <si>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</si>
  <si>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</si>
  <si>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</si>
  <si>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</si>
  <si>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</si>
  <si>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</si>
  <si>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</si>
  <si>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</si>
  <si>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</si>
  <si>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</si>
  <si>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</si>
  <si>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</si>
  <si>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</si>
  <si>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</si>
  <si>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</si>
  <si>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</si>
  <si>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</si>
  <si>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</si>
  <si>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</si>
  <si>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</si>
  <si>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</si>
  <si>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</si>
  <si>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</si>
  <si>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</si>
  <si>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</si>
  <si>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</si>
  <si>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</si>
  <si>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</si>
  <si>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</si>
  <si>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</si>
  <si>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</si>
  <si>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</si>
  <si>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</si>
  <si>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</si>
  <si>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</si>
  <si>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</si>
  <si>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</si>
  <si>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</si>
  <si>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</si>
  <si>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</si>
  <si>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</si>
  <si>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</si>
  <si>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</si>
  <si>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</si>
  <si>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</si>
  <si>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</si>
  <si>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</si>
  <si>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</si>
  <si>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</si>
  <si>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</si>
  <si>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</si>
  <si>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</si>
  <si>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</si>
  <si>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</si>
  <si>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</si>
  <si>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</si>
  <si>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</si>
  <si>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</si>
  <si>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</si>
  <si>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</si>
  <si>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</si>
  <si>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</si>
  <si>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</si>
  <si>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</si>
  <si>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</si>
  <si>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</si>
  <si>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</si>
  <si>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</si>
  <si>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</si>
  <si>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</si>
  <si>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</si>
  <si>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</si>
  <si>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</si>
  <si>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</si>
  <si>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</si>
  <si>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</si>
  <si>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</si>
  <si>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</si>
  <si>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</si>
  <si>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</si>
  <si>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</si>
  <si>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</si>
  <si>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</si>
  <si>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</si>
  <si>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</si>
  <si>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</si>
  <si>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</si>
  <si>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</si>
  <si>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</si>
  <si>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</si>
  <si>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</si>
  <si>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</si>
  <si>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</si>
  <si>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</si>
  <si>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</si>
  <si>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</si>
  <si>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</si>
  <si>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</si>
  <si>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</si>
  <si>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</si>
  <si>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</si>
  <si>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</si>
  <si>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</si>
  <si>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</si>
  <si>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</si>
  <si>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</si>
  <si>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</si>
  <si>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</si>
  <si>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</si>
  <si>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</si>
  <si>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</si>
  <si>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</si>
  <si>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</si>
  <si>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</si>
  <si>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</si>
  <si>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</si>
  <si>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</si>
  <si>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</si>
  <si>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</si>
  <si>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</si>
  <si>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</si>
  <si>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</si>
  <si>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</si>
  <si>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</si>
  <si>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</si>
  <si>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</si>
  <si>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</si>
  <si>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</si>
  <si>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</si>
  <si>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</si>
  <si>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</si>
  <si>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</si>
  <si>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</si>
  <si>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</si>
  <si>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</si>
  <si>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</si>
  <si>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</si>
  <si>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</si>
  <si>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</si>
  <si>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</si>
  <si>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</si>
  <si>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</si>
  <si>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</si>
  <si>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</si>
  <si>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</si>
  <si>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</si>
  <si>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</si>
  <si>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</si>
  <si>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</si>
  <si>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</si>
  <si>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</si>
  <si>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</si>
  <si>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</si>
  <si>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</si>
  <si>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</si>
  <si>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</si>
  <si>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</si>
  <si>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</si>
  <si>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</si>
  <si>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</si>
  <si>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</si>
  <si>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</si>
  <si>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</si>
  <si>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</si>
  <si>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</si>
  <si>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</si>
  <si>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</si>
  <si>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</si>
  <si>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</si>
  <si>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</si>
  <si>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</si>
  <si>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</si>
  <si>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</si>
  <si>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</si>
  <si>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</si>
  <si>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</si>
  <si>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</si>
  <si>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</si>
  <si>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</si>
  <si>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</si>
  <si>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</si>
  <si>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</si>
  <si>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</si>
  <si>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</si>
  <si>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</si>
  <si>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</si>
  <si>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</si>
  <si>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</si>
  <si>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</si>
  <si>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</si>
  <si>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</si>
  <si>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</si>
  <si>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</si>
  <si>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</si>
  <si>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</si>
  <si>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</si>
  <si>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</si>
  <si>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</si>
  <si>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</si>
  <si>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</si>
  <si>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</si>
  <si>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</si>
  <si>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</si>
  <si>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</si>
  <si>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</si>
  <si>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</si>
  <si>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</si>
  <si>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</si>
  <si>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</si>
  <si>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</si>
  <si>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</si>
  <si>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</si>
  <si>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</si>
  <si>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</si>
  <si>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</si>
  <si>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</si>
  <si>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</si>
  <si>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</si>
  <si>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</si>
  <si>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</si>
  <si>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</si>
  <si>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</si>
  <si>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</si>
  <si>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</si>
  <si>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</si>
  <si>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</si>
  <si>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</si>
  <si>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</si>
  <si>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</si>
  <si>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</si>
  <si>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</si>
  <si>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</si>
  <si>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</si>
  <si>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</si>
  <si>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</si>
  <si>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</si>
  <si>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</si>
  <si>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</si>
  <si>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</si>
  <si>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</si>
  <si>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</si>
  <si>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</si>
  <si>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</si>
  <si>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</si>
  <si>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</si>
  <si>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</si>
  <si>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</si>
  <si>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</si>
  <si>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</si>
  <si>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</si>
  <si>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</si>
  <si>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</si>
  <si>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</si>
  <si>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</si>
  <si>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</si>
  <si>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</si>
  <si>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</si>
  <si>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</si>
  <si>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</si>
  <si>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</si>
  <si>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</si>
  <si>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</si>
  <si>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</si>
  <si>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</si>
  <si>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</si>
  <si>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</si>
  <si>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</si>
  <si>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</si>
  <si>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</si>
  <si>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</si>
  <si>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</si>
  <si>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</si>
  <si>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</si>
  <si>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</si>
  <si>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</si>
  <si>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</si>
  <si>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</si>
  <si>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</si>
  <si>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</si>
  <si>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</si>
  <si>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</si>
  <si>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</si>
  <si>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</si>
  <si>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</si>
  <si>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</si>
  <si>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</si>
  <si>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</si>
  <si>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</si>
  <si>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</si>
  <si>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</si>
  <si>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</si>
  <si>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</si>
  <si>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</si>
  <si>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</si>
  <si>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</si>
  <si>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</si>
  <si>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</si>
  <si>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</si>
  <si>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</si>
  <si>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</si>
  <si>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</si>
  <si>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</si>
  <si>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</si>
  <si>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</si>
  <si>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</si>
  <si>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</si>
  <si>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</si>
  <si>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</si>
  <si>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</si>
  <si>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</si>
  <si>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</si>
  <si>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</si>
  <si>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</si>
  <si>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</si>
  <si>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</si>
  <si>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</si>
  <si>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</si>
  <si>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</si>
  <si>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</si>
  <si>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</si>
  <si>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</si>
  <si>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</si>
  <si>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</si>
  <si>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</si>
  <si>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</si>
  <si>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</si>
  <si>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</si>
  <si>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</si>
  <si>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</si>
  <si>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</si>
  <si>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</si>
  <si>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</si>
  <si>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</si>
  <si>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</si>
  <si>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</si>
  <si>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</si>
  <si>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</si>
  <si>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</si>
  <si>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</si>
  <si>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</si>
  <si>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</si>
  <si>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</si>
  <si>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</si>
  <si>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</si>
  <si>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</si>
  <si>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</si>
  <si>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</si>
  <si>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</si>
  <si>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</si>
  <si>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</si>
  <si>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</si>
  <si>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</si>
  <si>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</si>
  <si>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</si>
  <si>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</si>
  <si>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</si>
  <si>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</si>
  <si>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</si>
  <si>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</si>
  <si>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</si>
  <si>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</si>
  <si>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</si>
  <si>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</si>
  <si>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</si>
  <si>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</si>
  <si>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</si>
  <si>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</si>
  <si>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</si>
  <si>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</si>
  <si>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</si>
  <si>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</si>
  <si>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</si>
  <si>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</si>
  <si>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</si>
  <si>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</si>
  <si>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</si>
  <si>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</si>
  <si>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</si>
  <si>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</si>
  <si>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</si>
  <si>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</si>
  <si>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</si>
  <si>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</si>
  <si>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</si>
  <si>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</si>
  <si>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</si>
  <si>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</si>
  <si>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</si>
  <si>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</si>
  <si>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</si>
  <si>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</si>
  <si>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</si>
  <si>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</si>
  <si>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</si>
  <si>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</si>
  <si>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</si>
  <si>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</si>
  <si>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</si>
  <si>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</si>
  <si>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</si>
  <si>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</si>
  <si>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</si>
  <si>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</si>
  <si>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</si>
  <si>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</si>
  <si>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</si>
  <si>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</si>
  <si>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</si>
  <si>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</si>
  <si>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</si>
  <si>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</si>
  <si>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</si>
  <si>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</si>
  <si>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</si>
  <si>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</si>
  <si>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</si>
  <si>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</si>
  <si>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</si>
  <si>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</si>
  <si>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</si>
  <si>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</si>
  <si>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</si>
  <si>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</si>
  <si>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</si>
  <si>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</si>
  <si>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</si>
  <si>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</si>
  <si>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</si>
  <si>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</si>
  <si>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</si>
  <si>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</si>
  <si>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</si>
  <si>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</si>
  <si>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</si>
  <si>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</si>
  <si>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</si>
  <si>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</si>
  <si>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</si>
  <si>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</si>
  <si>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</si>
  <si>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</si>
  <si>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</si>
  <si>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</si>
  <si>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</si>
  <si>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</si>
  <si>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</si>
  <si>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</si>
  <si>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</si>
  <si>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</si>
  <si>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</si>
  <si>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</si>
  <si>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</si>
  <si>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</si>
  <si>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</si>
  <si>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</si>
  <si>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</si>
  <si>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</si>
  <si>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</si>
  <si>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</si>
  <si>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</si>
  <si>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</si>
  <si>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</si>
  <si>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</si>
  <si>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</si>
  <si>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</si>
  <si>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</si>
  <si>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</si>
  <si>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</si>
  <si>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</si>
  <si>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</si>
  <si>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</si>
  <si>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</si>
  <si>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</si>
  <si>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</si>
  <si>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</si>
  <si>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</si>
  <si>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</si>
  <si>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</si>
  <si>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</si>
  <si>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</si>
  <si>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</si>
  <si>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</si>
  <si>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</si>
  <si>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</si>
  <si>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</si>
  <si>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</si>
  <si>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</si>
  <si>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</si>
  <si>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</si>
  <si>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</si>
  <si>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</si>
  <si>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</si>
  <si>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</si>
  <si>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</si>
  <si>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</si>
  <si>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</si>
  <si>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</si>
  <si>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</si>
  <si>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</si>
  <si>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</si>
  <si>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</si>
  <si>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</si>
  <si>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</si>
  <si>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</si>
  <si>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</si>
  <si>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</si>
  <si>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</si>
  <si>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</si>
  <si>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</si>
  <si>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</si>
  <si>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</si>
  <si>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</si>
  <si>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</si>
  <si>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</si>
  <si>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</si>
  <si>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</si>
  <si>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</si>
  <si>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</si>
  <si>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</si>
  <si>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</si>
  <si>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</si>
  <si>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</si>
  <si>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</si>
  <si>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</si>
  <si>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</si>
  <si>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</si>
  <si>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</si>
  <si>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</si>
  <si>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</si>
  <si>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</si>
  <si>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</si>
  <si>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</si>
  <si>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</si>
  <si>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</si>
  <si>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</si>
  <si>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</si>
  <si>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</si>
  <si>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</si>
  <si>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</si>
  <si>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</si>
  <si>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</si>
  <si>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</si>
  <si>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</si>
  <si>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</si>
  <si>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</si>
  <si>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</si>
  <si>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</si>
  <si>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</si>
  <si>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</si>
  <si>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</si>
  <si>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</si>
  <si>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</si>
  <si>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</si>
  <si>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</si>
  <si>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</si>
  <si>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</si>
  <si>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</si>
  <si>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</si>
  <si>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</si>
  <si>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</si>
  <si>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</si>
  <si>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</si>
  <si>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</si>
  <si>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</si>
  <si>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</si>
  <si>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</si>
  <si>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</si>
  <si>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</si>
  <si>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</si>
  <si>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</si>
  <si>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</si>
  <si>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</si>
  <si>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</si>
  <si>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</si>
  <si>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</si>
  <si>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</si>
  <si>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</si>
  <si>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</si>
  <si>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</si>
  <si>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</si>
  <si>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</si>
  <si>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</si>
  <si>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</si>
  <si>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</si>
  <si>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</si>
  <si>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</si>
  <si>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</si>
  <si>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</si>
  <si>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</si>
  <si>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</si>
  <si>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</si>
  <si>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</si>
  <si>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</si>
  <si>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</si>
  <si>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</si>
  <si>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</si>
  <si>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</si>
  <si>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</si>
  <si>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</si>
  <si>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</si>
  <si>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</si>
  <si>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</si>
  <si>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</si>
  <si>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</si>
  <si>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</si>
  <si>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</si>
  <si>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</si>
  <si>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</si>
  <si>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</si>
  <si>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</si>
  <si>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</si>
  <si>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</si>
  <si>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</si>
  <si>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</si>
  <si>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</si>
  <si>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</si>
  <si>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</si>
  <si>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</si>
  <si>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</si>
  <si>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</si>
  <si>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</si>
  <si>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</si>
  <si>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</si>
  <si>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</si>
  <si>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</si>
  <si>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</si>
  <si>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</si>
  <si>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</si>
  <si>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</si>
  <si>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</si>
  <si>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</si>
  <si>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</si>
  <si>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</si>
  <si>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</si>
  <si>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</si>
  <si>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</si>
  <si>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</si>
  <si>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</si>
  <si>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</si>
  <si>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</si>
  <si>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</si>
  <si>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</si>
  <si>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</si>
  <si>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</si>
  <si>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</si>
  <si>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</si>
  <si>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</si>
  <si>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</si>
  <si>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</si>
  <si>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</si>
  <si>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</si>
  <si>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</si>
  <si>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</si>
  <si>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</si>
  <si>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</si>
  <si>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</si>
  <si>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</si>
  <si>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</si>
  <si>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</si>
  <si>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</si>
  <si>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</si>
  <si>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</si>
  <si>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</si>
  <si>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</si>
  <si>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</si>
  <si>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</si>
  <si>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</si>
  <si>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</si>
  <si>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</si>
  <si>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</si>
  <si>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</si>
  <si>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</si>
  <si>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</si>
  <si>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</si>
  <si>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</si>
  <si>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</si>
  <si>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</si>
  <si>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</si>
  <si>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</si>
  <si>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</si>
  <si>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</si>
  <si>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</si>
  <si>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</si>
  <si>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</si>
  <si>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</si>
  <si>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</si>
  <si>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</si>
  <si>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</si>
  <si>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</si>
  <si>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</si>
  <si>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</si>
  <si>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</si>
  <si>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</si>
  <si>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</si>
  <si>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</si>
  <si>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</si>
  <si>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</si>
  <si>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</si>
  <si>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</si>
  <si>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</si>
  <si>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</si>
  <si>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</si>
  <si>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</si>
  <si>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</si>
  <si>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</si>
  <si>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</si>
  <si>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</si>
  <si>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</si>
  <si>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</si>
  <si>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</si>
  <si>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</si>
  <si>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</si>
  <si>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</si>
  <si>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</si>
  <si>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</si>
  <si>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</si>
  <si>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</si>
  <si>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</si>
  <si>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</si>
  <si>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</si>
  <si>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</si>
  <si>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</si>
  <si>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</si>
  <si>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</si>
  <si>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</si>
  <si>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</si>
  <si>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</si>
  <si>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</si>
  <si>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</si>
  <si>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</si>
  <si>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</si>
  <si>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</si>
  <si>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</si>
  <si>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</si>
  <si>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</si>
  <si>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</si>
  <si>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</si>
  <si>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</si>
  <si>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</si>
  <si>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</si>
  <si>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</si>
  <si>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</si>
  <si>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</si>
  <si>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</si>
  <si>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</si>
  <si>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</si>
  <si>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</si>
  <si>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</si>
  <si>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</si>
  <si>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</si>
  <si>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</si>
  <si>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</si>
  <si>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</si>
  <si>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</si>
  <si>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</si>
  <si>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</si>
  <si>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</si>
  <si>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</si>
  <si>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</si>
  <si>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</si>
  <si>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</si>
  <si>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</si>
  <si>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</si>
  <si>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</si>
  <si>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</si>
  <si>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</si>
  <si>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</si>
  <si>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</si>
  <si>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</si>
  <si>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</si>
  <si>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</si>
  <si>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</si>
  <si>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</si>
  <si>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</si>
  <si>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</si>
  <si>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</si>
  <si>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</si>
  <si>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</si>
  <si>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</si>
  <si>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</si>
  <si>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</si>
  <si>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</si>
  <si>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</si>
  <si>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</si>
  <si>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</si>
  <si>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</si>
  <si>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</si>
  <si>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</si>
  <si>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</si>
  <si>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</si>
  <si>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</si>
  <si>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</si>
  <si>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</si>
  <si>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</si>
  <si>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</si>
  <si>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</si>
  <si>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</si>
  <si>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</si>
  <si>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</si>
  <si>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</si>
  <si>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</si>
  <si>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</si>
  <si>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</si>
  <si>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</si>
  <si>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</si>
  <si>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</si>
  <si>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</si>
  <si>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</si>
  <si>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</si>
  <si>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</si>
  <si>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</si>
  <si>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</si>
  <si>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</si>
  <si>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</si>
  <si>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</si>
  <si>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</si>
  <si>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</si>
  <si>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</si>
  <si>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</si>
  <si>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</si>
  <si>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</si>
  <si>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</si>
  <si>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</si>
  <si>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</si>
  <si>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</si>
  <si>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</si>
  <si>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</si>
  <si>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</si>
  <si>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</si>
  <si>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</si>
  <si>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</si>
  <si>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</si>
  <si>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</si>
  <si>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</si>
  <si>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</si>
  <si>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</si>
  <si>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</si>
  <si>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</si>
  <si>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</si>
  <si>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</si>
  <si>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</si>
  <si>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</si>
  <si>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</si>
  <si>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</si>
  <si>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</si>
  <si>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</si>
  <si>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</si>
  <si>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</si>
  <si>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</si>
  <si>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</si>
  <si>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</si>
  <si>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</si>
  <si>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</si>
  <si>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</si>
  <si>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</si>
  <si>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</si>
  <si>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</si>
  <si>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</si>
  <si>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</si>
  <si>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</si>
  <si>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</si>
  <si>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</si>
  <si>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</si>
  <si>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</si>
  <si>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</si>
  <si>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</si>
  <si>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</si>
  <si>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</si>
  <si>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</si>
  <si>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</si>
  <si>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</si>
  <si>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</si>
  <si>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</si>
  <si>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</si>
  <si>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</si>
  <si>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</si>
  <si>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</si>
  <si>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</si>
  <si>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</si>
  <si>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</si>
  <si>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</si>
  <si>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</si>
  <si>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</si>
  <si>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</si>
  <si>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</si>
  <si>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</si>
  <si>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</si>
  <si>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</si>
  <si>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</si>
  <si>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</si>
  <si>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</si>
  <si>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</si>
  <si>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</si>
  <si>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</si>
  <si>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</si>
  <si>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</si>
  <si>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</si>
  <si>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</si>
  <si>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</si>
  <si>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</si>
  <si>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</si>
  <si>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</si>
  <si>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</si>
  <si>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</si>
  <si>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</si>
  <si>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</si>
  <si>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</si>
  <si>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</si>
  <si>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</si>
  <si>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</si>
  <si>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</si>
  <si>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</si>
  <si>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</si>
  <si>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</si>
  <si>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</si>
  <si>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</si>
  <si>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</si>
  <si>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</si>
  <si>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</si>
  <si>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</si>
  <si>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</si>
  <si>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</si>
  <si>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</si>
  <si>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</si>
  <si>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</si>
  <si>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</si>
  <si>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</si>
  <si>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</si>
  <si>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</si>
  <si>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</si>
  <si>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</si>
  <si>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</si>
  <si>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</si>
  <si>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</si>
  <si>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</si>
  <si>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</si>
  <si>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</si>
  <si>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</si>
  <si>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</si>
  <si>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</si>
  <si>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</si>
  <si>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</si>
  <si>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</si>
  <si>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</si>
  <si>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</si>
  <si>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</si>
  <si>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</si>
  <si>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</si>
  <si>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</si>
  <si>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</si>
  <si>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</si>
  <si>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</si>
  <si>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</si>
  <si>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</si>
  <si>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</si>
  <si>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</si>
  <si>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</si>
  <si>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</si>
  <si>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</si>
  <si>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</si>
  <si>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</si>
  <si>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</si>
  <si>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</si>
  <si>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</si>
  <si>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</si>
  <si>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</si>
  <si>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</si>
  <si>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</si>
  <si>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</si>
  <si>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</si>
  <si>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</si>
  <si>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</si>
  <si>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</si>
  <si>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</si>
  <si>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</si>
  <si>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</si>
  <si>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</si>
  <si>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</si>
  <si>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</si>
  <si>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</si>
  <si>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</si>
  <si>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</si>
  <si>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</si>
  <si>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</si>
  <si>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</si>
  <si>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</si>
  <si>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</si>
  <si>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</si>
  <si>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</si>
  <si>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</si>
  <si>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</si>
  <si>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</si>
  <si>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</si>
  <si>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</si>
  <si>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</si>
  <si>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</si>
  <si>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</si>
  <si>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</si>
  <si>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</si>
  <si>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</si>
  <si>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</si>
  <si>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</si>
  <si>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</si>
  <si>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</si>
  <si>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</si>
  <si>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</si>
  <si>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</si>
  <si>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</si>
  <si>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</si>
  <si>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</si>
  <si>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</si>
  <si>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</si>
  <si>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</si>
  <si>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</si>
  <si>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</si>
  <si>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</si>
  <si>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</si>
  <si>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</si>
  <si>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</si>
  <si>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</si>
  <si>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</si>
  <si>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</si>
  <si>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</si>
  <si>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</si>
  <si>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</si>
  <si>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</si>
  <si>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</si>
  <si>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</si>
  <si>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</si>
  <si>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</si>
  <si>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</si>
  <si>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</si>
  <si>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</si>
  <si>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</si>
  <si>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</si>
  <si>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</si>
  <si>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</si>
  <si>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</si>
  <si>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</si>
  <si>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</si>
  <si>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</si>
  <si>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</si>
  <si>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</si>
  <si>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</si>
  <si>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</si>
  <si>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</si>
  <si>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</si>
  <si>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</si>
  <si>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</si>
  <si>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</si>
  <si>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</si>
  <si>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</si>
  <si>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</si>
  <si>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</si>
  <si>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</si>
  <si>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</si>
  <si>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</si>
  <si>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</si>
  <si>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</si>
  <si>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</si>
  <si>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</si>
  <si>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</si>
  <si>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</si>
  <si>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</si>
  <si>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</si>
  <si>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</si>
  <si>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</si>
  <si>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</si>
  <si>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</si>
  <si>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</si>
  <si>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</si>
  <si>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</si>
  <si>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</si>
  <si>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</si>
  <si>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</si>
  <si>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</si>
  <si>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</si>
  <si>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</si>
  <si>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</si>
  <si>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</si>
  <si>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</si>
  <si>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</si>
  <si>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</si>
  <si>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</si>
  <si>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</si>
  <si>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</si>
  <si>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</si>
  <si>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</si>
  <si>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</si>
  <si>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</si>
  <si>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</si>
  <si>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</si>
  <si>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</si>
  <si>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</si>
  <si>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</si>
  <si>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</si>
  <si>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</si>
  <si>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</si>
  <si>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</si>
  <si>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</si>
  <si>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</si>
  <si>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</si>
  <si>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</si>
  <si>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</si>
  <si>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</si>
  <si>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</si>
  <si>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</si>
  <si>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</si>
  <si>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</si>
  <si>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</si>
  <si>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</si>
  <si>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</si>
  <si>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</si>
  <si>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</si>
  <si>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</si>
  <si>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</si>
  <si>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</si>
  <si>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</si>
  <si>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</si>
  <si>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</si>
  <si>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</si>
  <si>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</si>
  <si>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</si>
  <si>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</si>
  <si>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</si>
  <si>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</si>
  <si>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</si>
  <si>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</si>
  <si>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</si>
  <si>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</si>
  <si>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</si>
  <si>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</si>
  <si>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</si>
  <si>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</si>
  <si>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</si>
  <si>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</si>
  <si>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</si>
  <si>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</si>
  <si>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</si>
  <si>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</si>
  <si>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</si>
  <si>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</si>
  <si>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</si>
  <si>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</si>
  <si>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</si>
  <si>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</si>
  <si>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</si>
  <si>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</si>
  <si>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</si>
  <si>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</si>
  <si>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</si>
  <si>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</si>
  <si>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</si>
  <si>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</si>
  <si>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</si>
  <si>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</si>
  <si>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</si>
  <si>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</si>
  <si>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</si>
  <si>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</si>
  <si>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</si>
  <si>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</si>
  <si>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</si>
  <si>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</si>
  <si>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</si>
  <si>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</si>
  <si>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</si>
  <si>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</si>
  <si>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</si>
  <si>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</si>
  <si>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</si>
  <si>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</si>
  <si>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</si>
  <si>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</si>
  <si>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</si>
  <si>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</si>
  <si>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</si>
  <si>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</si>
  <si>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</si>
  <si>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</si>
  <si>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</si>
  <si>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</si>
  <si>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</si>
  <si>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</si>
  <si>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</si>
  <si>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</si>
  <si>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</si>
  <si>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</si>
  <si>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</si>
  <si>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</si>
  <si>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</si>
  <si>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</si>
  <si>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</si>
  <si>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</si>
  <si>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</si>
  <si>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</si>
  <si>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</si>
  <si>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</si>
  <si>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</si>
  <si>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</si>
  <si>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</si>
  <si>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</si>
  <si>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</si>
  <si>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</si>
  <si>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</si>
  <si>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</si>
  <si>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</si>
  <si>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</si>
  <si>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</si>
  <si>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</si>
  <si>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</si>
  <si>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</si>
  <si>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</si>
  <si>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</si>
  <si>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</si>
  <si>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</si>
  <si>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</si>
  <si>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</si>
  <si>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</si>
  <si>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</si>
  <si>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</si>
  <si>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</si>
  <si>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</si>
  <si>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</si>
  <si>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</si>
  <si>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</si>
  <si>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</si>
  <si>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</si>
  <si>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</si>
  <si>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</si>
  <si>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</si>
  <si>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</si>
  <si>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</si>
  <si>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</si>
  <si>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</si>
  <si>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</si>
  <si>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</si>
  <si>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</si>
  <si>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</si>
  <si>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</si>
  <si>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</si>
  <si>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</si>
  <si>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</si>
  <si>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</si>
  <si>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</si>
  <si>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</si>
  <si>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</si>
  <si>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</si>
  <si>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</si>
  <si>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</si>
  <si>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</si>
  <si>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</si>
  <si>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</si>
  <si>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</si>
  <si>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</si>
  <si>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</si>
  <si>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</si>
  <si>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</si>
  <si>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</si>
  <si>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</si>
  <si>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</si>
  <si>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</si>
  <si>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</si>
  <si>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</si>
  <si>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</si>
  <si>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</si>
  <si>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</si>
  <si>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</si>
  <si>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</si>
  <si>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</si>
  <si>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</si>
  <si>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</si>
  <si>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</si>
  <si>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</si>
  <si>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</si>
  <si>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</si>
  <si>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</si>
  <si>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</si>
  <si>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</si>
  <si>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</si>
  <si>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</si>
  <si>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</si>
  <si>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</si>
  <si>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</si>
  <si>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</si>
  <si>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</si>
  <si>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</si>
  <si>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</si>
  <si>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</si>
  <si>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</si>
  <si>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</si>
  <si>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</si>
  <si>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</si>
  <si>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</si>
  <si>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</si>
  <si>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</si>
  <si>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</si>
  <si>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</si>
  <si>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</si>
  <si>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</si>
  <si>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</si>
  <si>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</si>
  <si>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</si>
  <si>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</si>
  <si>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</si>
  <si>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</si>
  <si>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</si>
  <si>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</si>
  <si>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</si>
  <si>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</si>
  <si>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</si>
  <si>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</si>
  <si>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</si>
  <si>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</si>
  <si>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</si>
  <si>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</si>
  <si>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</si>
  <si>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</si>
  <si>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</si>
  <si>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</si>
  <si>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</si>
  <si>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</si>
  <si>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</si>
  <si>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</si>
  <si>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</si>
  <si>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</si>
  <si>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</si>
  <si>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</si>
  <si>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</si>
  <si>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</si>
  <si>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</si>
  <si>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</si>
  <si>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</si>
  <si>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</si>
  <si>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</si>
  <si>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</si>
  <si>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</si>
  <si>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</si>
  <si>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</si>
  <si>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</si>
  <si>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</si>
  <si>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</si>
  <si>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</si>
  <si>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</si>
  <si>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</si>
  <si>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</si>
  <si>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</si>
  <si>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</si>
  <si>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</si>
  <si>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</si>
  <si>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</si>
  <si>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</si>
  <si>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</si>
  <si>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</si>
  <si>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</si>
  <si>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</si>
  <si>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</si>
  <si>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</si>
  <si>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</si>
  <si>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</si>
  <si>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</si>
  <si>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</si>
  <si>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</si>
  <si>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</si>
  <si>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</si>
  <si>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</si>
  <si>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</si>
  <si>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</si>
  <si>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</si>
  <si>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</si>
  <si>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</si>
  <si>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</si>
  <si>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</si>
  <si>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</si>
  <si>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</si>
  <si>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</si>
  <si>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</si>
  <si>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</si>
  <si>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</si>
  <si>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</si>
  <si>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</si>
  <si>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</si>
  <si>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</si>
  <si>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</si>
  <si>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</si>
  <si>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</si>
  <si>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</si>
  <si>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</si>
  <si>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</si>
  <si>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</si>
  <si>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</si>
  <si>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</si>
  <si>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</si>
  <si>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</si>
  <si>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</si>
  <si>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</si>
  <si>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</si>
  <si>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</si>
  <si>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</si>
  <si>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</si>
  <si>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</si>
  <si>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</si>
  <si>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</si>
  <si>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</si>
  <si>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</si>
  <si>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</si>
  <si>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</si>
  <si>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</si>
  <si>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</si>
  <si>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</si>
  <si>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</si>
  <si>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</si>
  <si>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</si>
  <si>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</si>
  <si>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</si>
  <si>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</si>
  <si>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</si>
  <si>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</si>
  <si>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</si>
  <si>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</si>
  <si>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</si>
  <si>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</si>
  <si>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</si>
  <si>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</si>
  <si>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</si>
  <si>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</si>
  <si>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</si>
  <si>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</si>
  <si>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</si>
  <si>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</si>
  <si>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</si>
  <si>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</si>
  <si>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</si>
  <si>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</si>
  <si>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</si>
  <si>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</si>
  <si>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</si>
  <si>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</si>
  <si>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</si>
  <si>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</si>
  <si>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</si>
  <si>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</si>
  <si>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</si>
  <si>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</si>
  <si>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</si>
  <si>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</si>
  <si>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</si>
  <si>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</si>
  <si>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</si>
  <si>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</si>
  <si>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</si>
  <si>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</si>
  <si>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</si>
  <si>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</si>
  <si>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</si>
  <si>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</si>
  <si>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</si>
  <si>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</si>
  <si>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</si>
  <si>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</si>
  <si>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</si>
  <si>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</si>
  <si>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</si>
  <si>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</si>
  <si>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</si>
  <si>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</si>
  <si>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</si>
  <si>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</si>
  <si>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</si>
  <si>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</si>
  <si>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</si>
  <si>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</si>
  <si>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</si>
  <si>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</si>
  <si>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</si>
  <si>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</si>
  <si>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</si>
  <si>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</si>
  <si>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</si>
  <si>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</si>
  <si>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</si>
  <si>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</si>
  <si>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</si>
  <si>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</si>
  <si>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</si>
  <si>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</si>
  <si>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</si>
  <si>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</si>
  <si>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</si>
  <si>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</si>
  <si>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</si>
  <si>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</si>
  <si>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</si>
  <si>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</si>
  <si>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</si>
  <si>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</si>
  <si>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</si>
  <si>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</si>
  <si>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</si>
  <si>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</si>
  <si>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</si>
  <si>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</si>
  <si>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</si>
  <si>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</si>
  <si>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</si>
  <si>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</si>
  <si>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</si>
  <si>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</si>
  <si>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</si>
  <si>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</si>
  <si>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</si>
  <si>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</si>
  <si>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</si>
  <si>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</si>
  <si>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</si>
  <si>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</si>
  <si>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</si>
  <si>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</si>
  <si>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</si>
  <si>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</si>
  <si>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</si>
  <si>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</si>
  <si>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</si>
  <si>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</si>
  <si>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</si>
  <si>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</si>
  <si>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</si>
  <si>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</si>
  <si>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</si>
  <si>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</si>
  <si>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</si>
  <si>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</si>
  <si>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</si>
  <si>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</si>
  <si>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</si>
  <si>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</si>
  <si>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</si>
  <si>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</si>
  <si>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</si>
  <si>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</si>
  <si>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</si>
  <si>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</si>
  <si>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</si>
  <si>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</si>
  <si>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</si>
  <si>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</si>
  <si>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</si>
  <si>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</si>
  <si>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</si>
  <si>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</si>
  <si>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</si>
  <si>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</si>
  <si>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</si>
  <si>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</si>
  <si>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</si>
  <si>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</si>
  <si>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</si>
  <si>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</si>
  <si>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</si>
  <si>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</si>
  <si>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</si>
  <si>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</si>
  <si>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</si>
  <si>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</si>
  <si>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</si>
  <si>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</si>
  <si>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</si>
  <si>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</si>
  <si>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</si>
  <si>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</si>
  <si>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</si>
  <si>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</si>
  <si>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</si>
  <si>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</si>
  <si>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</si>
  <si>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</si>
  <si>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</si>
  <si>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</si>
  <si>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</si>
  <si>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</si>
  <si>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</si>
  <si>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</si>
  <si>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</si>
  <si>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</si>
  <si>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</si>
  <si>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</si>
  <si>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</si>
  <si>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</si>
  <si>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</si>
  <si>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</si>
  <si>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</si>
  <si>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</si>
  <si>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</si>
  <si>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</si>
  <si>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</si>
  <si>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</si>
  <si>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</si>
  <si>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</si>
  <si>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</si>
  <si>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</si>
  <si>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</si>
  <si>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</si>
  <si>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</si>
  <si>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</si>
  <si>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</si>
  <si>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</si>
  <si>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</si>
  <si>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</si>
  <si>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</si>
  <si>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</si>
  <si>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</si>
  <si>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</si>
  <si>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</si>
  <si>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</si>
  <si>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</si>
  <si>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</si>
  <si>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</si>
  <si>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</si>
  <si>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</si>
  <si>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</si>
  <si>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</si>
  <si>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</si>
  <si>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</si>
  <si>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</si>
  <si>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</si>
  <si>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</si>
  <si>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</si>
  <si>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</si>
  <si>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</si>
  <si>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</si>
  <si>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</si>
  <si>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</si>
  <si>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</si>
  <si>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</si>
  <si>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</si>
  <si>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</si>
  <si>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</si>
  <si>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</si>
  <si>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</si>
  <si>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</si>
  <si>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</si>
  <si>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</si>
  <si>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</si>
  <si>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</si>
  <si>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</si>
  <si>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</si>
  <si>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</si>
  <si>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</si>
  <si>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</si>
  <si>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</si>
  <si>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</si>
  <si>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</si>
  <si>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</si>
  <si>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</si>
  <si>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</si>
  <si>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</si>
  <si>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</si>
  <si>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</si>
  <si>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</si>
  <si>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</si>
  <si>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</si>
  <si>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</si>
  <si>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</si>
  <si>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</si>
  <si>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</si>
  <si>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</si>
  <si>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</si>
  <si>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</si>
  <si>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</si>
  <si>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</si>
  <si>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</si>
  <si>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</si>
  <si>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</si>
  <si>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</si>
  <si>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</si>
  <si>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</si>
  <si>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</si>
  <si>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</si>
  <si>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</si>
  <si>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</si>
  <si>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</si>
  <si>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</si>
  <si>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</si>
  <si>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</si>
  <si>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</si>
  <si>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</si>
  <si>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</si>
  <si>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</si>
  <si>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</si>
  <si>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</si>
  <si>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</si>
  <si>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</si>
  <si>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</si>
  <si>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</si>
  <si>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</si>
  <si>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</si>
  <si>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</si>
  <si>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</si>
  <si>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</si>
  <si>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</si>
  <si>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</si>
  <si>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</si>
  <si>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</si>
  <si>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</si>
  <si>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</si>
  <si>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</si>
  <si>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</si>
  <si>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</si>
  <si>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</si>
  <si>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</si>
  <si>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</si>
  <si>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</si>
  <si>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</si>
  <si>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</si>
  <si>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</si>
  <si>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</si>
  <si>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</si>
  <si>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</si>
  <si>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</si>
  <si>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</si>
  <si>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</si>
  <si>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</si>
  <si>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</si>
  <si>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</si>
  <si>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</si>
  <si>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</si>
  <si>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</si>
  <si>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</si>
  <si>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</si>
  <si>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</si>
  <si>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</si>
  <si>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</si>
  <si>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</si>
  <si>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</si>
  <si>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</si>
  <si>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</si>
  <si>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</si>
  <si>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</si>
  <si>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</si>
  <si>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</si>
  <si>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</si>
  <si>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</si>
  <si>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</si>
  <si>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</si>
  <si>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</si>
  <si>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</si>
  <si>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</si>
  <si>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</si>
  <si>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</si>
  <si>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</si>
  <si>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</si>
  <si>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</si>
  <si>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</si>
  <si>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</si>
  <si>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</si>
  <si>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</si>
  <si>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</si>
  <si>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</si>
  <si>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</si>
  <si>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</si>
  <si>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</si>
  <si>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</si>
  <si>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</si>
  <si>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</si>
  <si>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</si>
  <si>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</si>
  <si>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</si>
  <si>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</si>
  <si>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</si>
  <si>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</si>
  <si>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</si>
  <si>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</si>
  <si>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</si>
  <si>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</si>
  <si>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</si>
  <si>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</si>
  <si>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</si>
  <si>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</si>
  <si>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</si>
  <si>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</si>
  <si>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</si>
  <si>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</si>
  <si>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</si>
  <si>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</si>
  <si>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</si>
  <si>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</si>
  <si>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</si>
  <si>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</si>
  <si>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</si>
  <si>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</si>
  <si>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</si>
  <si>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</si>
  <si>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</si>
  <si>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</si>
  <si>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</si>
  <si>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</si>
  <si>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</si>
  <si>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</si>
  <si>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</si>
  <si>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</si>
  <si>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</si>
  <si>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</si>
  <si>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</si>
  <si>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</si>
  <si>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</si>
  <si>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</si>
  <si>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</si>
  <si>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</si>
  <si>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</si>
  <si>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</si>
  <si>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</si>
  <si>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</si>
  <si>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</si>
  <si>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</si>
  <si>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</si>
  <si>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</si>
  <si>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</si>
  <si>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</si>
  <si>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</si>
  <si>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</si>
  <si>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</si>
  <si>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</si>
  <si>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</si>
  <si>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</si>
  <si>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</si>
  <si>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</si>
  <si>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</si>
  <si>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</si>
  <si>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</si>
  <si>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</si>
  <si>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</si>
  <si>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</si>
  <si>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</si>
  <si>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</si>
  <si>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</si>
  <si>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</si>
  <si>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</si>
  <si>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</si>
  <si>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</si>
  <si>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</si>
  <si>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</si>
  <si>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</si>
  <si>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</si>
  <si>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</si>
  <si>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</si>
  <si>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</si>
  <si>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</si>
  <si>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</si>
  <si>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</si>
  <si>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</si>
  <si>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</si>
  <si>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</si>
  <si>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</si>
  <si>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</si>
  <si>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</si>
  <si>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</si>
  <si>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</si>
  <si>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</si>
  <si>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</si>
  <si>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</si>
  <si>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</si>
  <si>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</si>
  <si>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</si>
  <si>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</si>
  <si>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</si>
  <si>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</si>
  <si>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</si>
  <si>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</si>
  <si>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</si>
  <si>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</si>
  <si>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</si>
  <si>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</si>
  <si>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</si>
  <si>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</si>
  <si>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</si>
  <si>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</si>
  <si>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</si>
  <si>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</si>
  <si>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</si>
  <si>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</si>
  <si>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</si>
  <si>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</si>
  <si>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</si>
  <si>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</si>
  <si>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</si>
  <si>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</si>
  <si>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</si>
  <si>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</si>
  <si>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</si>
  <si>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</si>
  <si>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</si>
  <si>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</si>
  <si>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</si>
  <si>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</si>
  <si>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</si>
  <si>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</si>
  <si>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</si>
  <si>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</si>
  <si>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</si>
  <si>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</si>
  <si>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</si>
  <si>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</si>
  <si>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</si>
  <si>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</si>
  <si>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</si>
  <si>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</si>
  <si>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</si>
  <si>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</si>
  <si>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</si>
  <si>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</si>
  <si>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</si>
  <si>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</si>
  <si>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</si>
  <si>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</si>
  <si>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</si>
  <si>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</si>
  <si>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</si>
  <si>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</si>
  <si>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</si>
  <si>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</si>
  <si>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</si>
  <si>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</si>
  <si>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</si>
  <si>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</si>
  <si>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</si>
  <si>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</si>
  <si>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</si>
  <si>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</si>
  <si>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</si>
  <si>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</si>
  <si>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</si>
  <si>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</si>
  <si>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</si>
  <si>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</si>
  <si>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</si>
  <si>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</si>
  <si>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</si>
  <si>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</si>
  <si>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</si>
  <si>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</si>
  <si>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</si>
  <si>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</si>
  <si>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</si>
  <si>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</si>
  <si>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</si>
  <si>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</si>
  <si>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</si>
  <si>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</si>
  <si>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</si>
  <si>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</si>
  <si>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</si>
  <si>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</si>
  <si>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</si>
  <si>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</si>
  <si>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</si>
  <si>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</si>
  <si>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</si>
  <si>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</si>
  <si>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</si>
  <si>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</si>
  <si>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</si>
  <si>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</si>
  <si>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</si>
  <si>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</si>
  <si>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</si>
  <si>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</si>
  <si>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</si>
  <si>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</si>
  <si>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</si>
  <si>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</si>
  <si>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</si>
  <si>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</si>
  <si>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</si>
  <si>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</si>
  <si>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</si>
  <si>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</si>
  <si>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</si>
  <si>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</si>
  <si>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</si>
  <si>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</si>
  <si>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</si>
  <si>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</si>
  <si>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</si>
  <si>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</si>
  <si>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</si>
  <si>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</si>
  <si>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</si>
  <si>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</si>
  <si>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</si>
  <si>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</si>
  <si>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</si>
  <si>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</si>
  <si>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</si>
  <si>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</si>
  <si>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</si>
  <si>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</si>
  <si>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</si>
  <si>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</si>
  <si>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</si>
  <si>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</si>
  <si>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</si>
  <si>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</si>
  <si>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</si>
  <si>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</si>
  <si>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</si>
  <si>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</si>
  <si>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</si>
  <si>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</si>
  <si>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</si>
  <si>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</si>
  <si>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</si>
  <si>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</si>
  <si>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</si>
  <si>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</si>
  <si>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</si>
  <si>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</si>
  <si>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</si>
  <si>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</si>
  <si>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</si>
  <si>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</si>
  <si>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</si>
  <si>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</si>
  <si>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</si>
  <si>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</si>
  <si>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</si>
  <si>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</si>
  <si>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</si>
  <si>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</si>
  <si>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</si>
  <si>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</si>
  <si>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</si>
  <si>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</si>
  <si>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</si>
  <si>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</si>
  <si>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</si>
  <si>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</si>
  <si>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</si>
  <si>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</si>
  <si>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</si>
  <si>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</si>
  <si>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</si>
  <si>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</si>
  <si>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</si>
  <si>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</si>
  <si>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</si>
  <si>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</si>
  <si>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</si>
  <si>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</si>
  <si>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</si>
  <si>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</si>
  <si>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</si>
  <si>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</si>
  <si>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</si>
  <si>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</si>
  <si>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</si>
  <si>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</si>
  <si>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</si>
  <si>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</si>
  <si>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</si>
  <si>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</si>
  <si>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</si>
  <si>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</si>
  <si>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</si>
  <si>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</si>
  <si>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</si>
  <si>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</si>
  <si>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</si>
  <si>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</si>
  <si>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</si>
  <si>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</si>
  <si>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</si>
  <si>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</si>
  <si>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</si>
  <si>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</si>
  <si>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</si>
  <si>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</si>
  <si>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</si>
  <si>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</si>
  <si>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</si>
  <si>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</si>
  <si>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</si>
  <si>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</si>
  <si>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</si>
  <si>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</si>
  <si>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</si>
  <si>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</si>
  <si>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</si>
  <si>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</si>
  <si>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</si>
  <si>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</si>
  <si>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</si>
  <si>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</si>
  <si>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</si>
  <si>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</si>
  <si>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</si>
  <si>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</si>
  <si>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</si>
  <si>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</si>
  <si>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</si>
  <si>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</si>
  <si>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</si>
  <si>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</si>
  <si>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</si>
  <si>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</si>
  <si>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</si>
  <si>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</si>
  <si>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</si>
  <si>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</si>
  <si>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</si>
  <si>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</si>
  <si>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</si>
  <si>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</si>
  <si>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</si>
  <si>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</si>
  <si>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</si>
  <si>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</si>
  <si>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</si>
  <si>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</si>
  <si>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</si>
  <si>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</si>
  <si>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</si>
  <si>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</si>
  <si>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</si>
  <si>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</si>
  <si>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</si>
  <si>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</si>
  <si>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</si>
  <si>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</si>
  <si>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</si>
  <si>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</si>
  <si>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</si>
  <si>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</si>
  <si>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</si>
  <si>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</si>
  <si>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</si>
  <si>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</si>
  <si>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</si>
  <si>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</si>
  <si>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</si>
  <si>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</si>
  <si>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</si>
  <si>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</si>
  <si>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</si>
  <si>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</si>
  <si>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</si>
  <si>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</si>
  <si>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</si>
  <si>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</si>
  <si>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</si>
  <si>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</si>
  <si>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</si>
  <si>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</si>
  <si>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</si>
  <si>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</si>
  <si>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</si>
  <si>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</si>
  <si>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</si>
  <si>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</si>
  <si>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</si>
  <si>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</si>
  <si>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</si>
  <si>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</si>
  <si>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</si>
  <si>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</si>
  <si>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</si>
  <si>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</si>
  <si>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</si>
  <si>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</si>
  <si>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</si>
  <si>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</si>
  <si>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</si>
  <si>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</si>
  <si>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</si>
  <si>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</si>
  <si>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</si>
  <si>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</si>
  <si>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</si>
  <si>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</si>
  <si>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</si>
  <si>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</si>
  <si>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</si>
  <si>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</si>
  <si>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</si>
  <si>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</si>
  <si>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</si>
  <si>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</si>
  <si>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</si>
  <si>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</si>
  <si>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</si>
  <si>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</si>
  <si>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</si>
  <si>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</si>
  <si>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</si>
  <si>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</si>
  <si>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</si>
  <si>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</si>
  <si>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</si>
  <si>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</si>
  <si>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</si>
  <si>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</si>
  <si>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</si>
  <si>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</si>
  <si>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</si>
  <si>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</si>
  <si>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</si>
  <si>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</si>
  <si>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</si>
  <si>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</si>
  <si>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</si>
  <si>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</si>
  <si>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</si>
  <si>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</si>
  <si>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</si>
  <si>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</si>
  <si>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</si>
  <si>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</si>
  <si>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</si>
  <si>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</si>
  <si>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</si>
  <si>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</si>
  <si>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</si>
  <si>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</si>
  <si>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</si>
  <si>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</si>
  <si>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</si>
  <si>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</si>
  <si>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</si>
  <si>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</si>
  <si>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</si>
  <si>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</si>
  <si>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</si>
  <si>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</si>
  <si>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</si>
  <si>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</si>
  <si>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</si>
  <si>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</si>
  <si>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</si>
  <si>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</si>
  <si>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</si>
  <si>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</si>
  <si>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</si>
  <si>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</si>
  <si>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</si>
  <si>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</si>
  <si>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</si>
  <si>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</si>
  <si>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</si>
  <si>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</si>
  <si>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</si>
  <si>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</si>
  <si>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</si>
  <si>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</si>
  <si>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</si>
  <si>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</si>
  <si>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</si>
  <si>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</si>
  <si>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</si>
  <si>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</si>
  <si>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</si>
  <si>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</si>
  <si>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</si>
  <si>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</si>
  <si>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</si>
  <si>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</si>
  <si>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</si>
  <si>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</si>
  <si>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</si>
  <si>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</si>
  <si>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</si>
  <si>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</si>
  <si>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</si>
  <si>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</si>
  <si>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</si>
  <si>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</si>
  <si>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</si>
  <si>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</si>
  <si>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</si>
  <si>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</si>
  <si>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</si>
  <si>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</si>
  <si>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</si>
  <si>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</si>
  <si>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</si>
  <si>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</si>
  <si>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</si>
  <si>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</si>
  <si>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</si>
  <si>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</si>
  <si>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</si>
  <si>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</si>
  <si>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</si>
  <si>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</si>
  <si>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</si>
  <si>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</si>
  <si>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</si>
  <si>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</si>
  <si>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</si>
  <si>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</si>
  <si>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</si>
  <si>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</si>
  <si>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</si>
  <si>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</si>
  <si>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</si>
  <si>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</si>
  <si>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</si>
  <si>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</si>
  <si>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</si>
  <si>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</si>
  <si>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</si>
  <si>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</si>
  <si>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</si>
  <si>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</si>
  <si>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</si>
  <si>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</si>
  <si>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</si>
  <si>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</si>
  <si>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</si>
  <si>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</si>
  <si>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</si>
  <si>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</si>
  <si>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</si>
  <si>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</si>
  <si>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</si>
  <si>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</si>
  <si>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</si>
  <si>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</si>
  <si>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</si>
  <si>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</si>
  <si>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</si>
  <si>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</si>
  <si>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</si>
  <si>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</si>
  <si>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</si>
  <si>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</si>
  <si>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</si>
  <si>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</si>
  <si>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</si>
  <si>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</si>
  <si>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</si>
  <si>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</si>
  <si>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</si>
  <si>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</si>
  <si>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</si>
  <si>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</si>
  <si>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</si>
  <si>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</si>
  <si>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</si>
  <si>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</si>
  <si>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</si>
  <si>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</si>
  <si>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</si>
  <si>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</si>
  <si>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</si>
  <si>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</si>
  <si>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</si>
  <si>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</si>
  <si>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</si>
  <si>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</si>
  <si>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</si>
  <si>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</si>
  <si>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</si>
  <si>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</si>
  <si>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</si>
  <si>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</si>
  <si>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</si>
  <si>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</si>
  <si>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</si>
  <si>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</si>
  <si>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</si>
  <si>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</si>
  <si>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</si>
  <si>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</si>
  <si>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</si>
  <si>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</si>
  <si>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</si>
  <si>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</si>
  <si>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</si>
  <si>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</si>
  <si>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</si>
  <si>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</si>
  <si>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</si>
  <si>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</si>
  <si>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</si>
  <si>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</si>
  <si>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</si>
  <si>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</si>
  <si>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</si>
  <si>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</si>
  <si>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</si>
  <si>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</si>
  <si>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</si>
  <si>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</si>
  <si>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</si>
  <si>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</si>
  <si>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</si>
  <si>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</si>
  <si>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</si>
  <si>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</si>
  <si>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</si>
  <si>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</si>
  <si>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</si>
  <si>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</si>
  <si>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</si>
  <si>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</si>
  <si>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</si>
  <si>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</si>
  <si>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</si>
  <si>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</si>
  <si>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</si>
  <si>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</si>
  <si>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</si>
  <si>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</si>
  <si>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</si>
  <si>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</si>
  <si>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</si>
  <si>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</si>
  <si>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</si>
  <si>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</si>
  <si>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</si>
  <si>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</si>
  <si>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</si>
  <si>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</si>
  <si>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</si>
  <si>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</si>
  <si>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</si>
  <si>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</si>
  <si>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</si>
  <si>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</si>
  <si>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</si>
  <si>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</si>
  <si>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</si>
  <si>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</si>
  <si>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</si>
  <si>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</si>
  <si>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</si>
  <si>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</si>
  <si>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</si>
  <si>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</si>
  <si>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</si>
  <si>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</si>
  <si>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</si>
  <si>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</si>
  <si>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</si>
  <si>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</si>
  <si>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</si>
  <si>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</si>
  <si>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</si>
  <si>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</si>
  <si>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</si>
  <si>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</si>
  <si>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</si>
  <si>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</si>
  <si>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</si>
  <si>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</si>
  <si>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</si>
  <si>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</si>
  <si>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</si>
  <si>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</si>
  <si>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</si>
  <si>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</si>
  <si>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</si>
  <si>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</si>
  <si>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</si>
  <si>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</si>
  <si>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</si>
  <si>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</si>
  <si>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</si>
  <si>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</si>
  <si>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</si>
  <si>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</si>
  <si>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</si>
  <si>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</si>
  <si>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</si>
  <si>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</si>
  <si>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</si>
  <si>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</si>
  <si>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</si>
  <si>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</si>
  <si>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</si>
  <si>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</si>
  <si>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</si>
  <si>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</si>
  <si>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</si>
  <si>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</si>
  <si>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</si>
  <si>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</si>
  <si>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</si>
  <si>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</si>
  <si>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</si>
  <si>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</si>
  <si>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</si>
  <si>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</si>
  <si>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</si>
  <si>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</si>
  <si>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</si>
  <si>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</si>
  <si>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</si>
  <si>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</si>
  <si>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</si>
  <si>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</si>
  <si>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</si>
  <si>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</si>
  <si>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</si>
  <si>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</si>
  <si>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</si>
  <si>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</si>
  <si>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</si>
  <si>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</si>
  <si>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</si>
  <si>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</si>
  <si>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</si>
  <si>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</si>
  <si>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</si>
  <si>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</si>
  <si>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</si>
  <si>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</si>
  <si>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</si>
  <si>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</si>
  <si>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</si>
  <si>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</si>
  <si>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</si>
  <si>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</si>
  <si>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</si>
  <si>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</si>
  <si>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</si>
  <si>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</si>
  <si>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</si>
  <si>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</si>
  <si>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</si>
  <si>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</si>
  <si>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</si>
  <si>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</si>
  <si>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</si>
  <si>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</si>
  <si>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</si>
  <si>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</si>
  <si>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</si>
  <si>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</si>
  <si>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</si>
  <si>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</si>
  <si>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</si>
  <si>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</si>
  <si>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</si>
  <si>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</si>
  <si>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</si>
  <si>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</si>
  <si>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</si>
  <si>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</si>
  <si>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</si>
  <si>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</si>
  <si>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</si>
  <si>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</si>
  <si>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</si>
  <si>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</si>
  <si>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</si>
  <si>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</si>
  <si>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</si>
  <si>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</si>
  <si>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</si>
  <si>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</si>
  <si>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</si>
  <si>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</si>
  <si>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</si>
  <si>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</si>
  <si>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</si>
  <si>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</si>
  <si>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</si>
  <si>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</si>
  <si>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</si>
  <si>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</si>
  <si>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</si>
  <si>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</si>
  <si>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</si>
  <si>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</si>
  <si>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</si>
  <si>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</si>
  <si>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</si>
  <si>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</si>
  <si>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</si>
  <si>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</si>
  <si>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</si>
  <si>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</si>
  <si>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</si>
  <si>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</si>
  <si>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</si>
  <si>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</si>
  <si>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</si>
  <si>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</si>
  <si>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</si>
  <si>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</si>
  <si>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</si>
  <si>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</si>
  <si>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</si>
  <si>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</si>
  <si>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</si>
  <si>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</si>
  <si>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</si>
  <si>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</si>
  <si>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</si>
  <si>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</si>
  <si>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</si>
  <si>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</si>
  <si>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</si>
  <si>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</si>
  <si>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</si>
  <si>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</si>
  <si>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</si>
  <si>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</si>
  <si>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</si>
  <si>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</si>
  <si>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</si>
  <si>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</si>
  <si>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</si>
  <si>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</si>
  <si>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</si>
  <si>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</si>
  <si>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</si>
  <si>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</si>
  <si>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</si>
  <si>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</si>
  <si>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</si>
  <si>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</si>
  <si>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</si>
  <si>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</si>
  <si>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</si>
  <si>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</si>
  <si>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</si>
  <si>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</si>
  <si>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</si>
  <si>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</si>
  <si>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</si>
  <si>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</si>
  <si>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</si>
  <si>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</si>
  <si>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</si>
  <si>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</si>
  <si>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</si>
  <si>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</si>
  <si>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</si>
  <si>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</si>
  <si>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</si>
  <si>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</si>
  <si>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</si>
  <si>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</si>
  <si>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</si>
  <si>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</si>
  <si>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</si>
  <si>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</si>
  <si>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</si>
  <si>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</si>
  <si>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</si>
  <si>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</si>
  <si>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</si>
  <si>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</si>
  <si>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</si>
  <si>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</si>
  <si>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</si>
  <si>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</si>
  <si>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</si>
  <si>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</si>
  <si>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</si>
  <si>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</si>
  <si>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</si>
  <si>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</si>
  <si>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</si>
  <si>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</si>
  <si>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</si>
  <si>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</si>
  <si>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</si>
  <si>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</si>
  <si>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</si>
  <si>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</si>
  <si>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</si>
  <si>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</si>
  <si>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</si>
  <si>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</si>
  <si>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</si>
  <si>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</si>
  <si>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</si>
  <si>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</si>
  <si>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</si>
  <si>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</si>
  <si>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</si>
  <si>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</si>
  <si>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</si>
  <si>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</si>
  <si>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</si>
  <si>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</si>
  <si>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</si>
  <si>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</si>
  <si>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</si>
  <si>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</si>
  <si>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</si>
  <si>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</si>
  <si>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</si>
  <si>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</si>
  <si>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</si>
  <si>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</si>
  <si>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</si>
  <si>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</si>
  <si>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</si>
  <si>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</si>
  <si>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</si>
  <si>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</si>
  <si>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</si>
  <si>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</si>
  <si>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</si>
  <si>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</si>
  <si>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</si>
  <si>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</si>
  <si>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</si>
  <si>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</si>
  <si>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</si>
  <si>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</si>
  <si>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</si>
  <si>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</si>
  <si>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</si>
  <si>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</si>
  <si>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</si>
  <si>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</si>
  <si>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</si>
  <si>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</si>
  <si>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</si>
  <si>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</si>
  <si>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</si>
  <si>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</si>
  <si>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</si>
  <si>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</si>
  <si>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</si>
  <si>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</si>
  <si>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</si>
  <si>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</si>
  <si>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</si>
  <si>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</si>
  <si>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</si>
  <si>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</si>
  <si>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</si>
  <si>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</si>
  <si>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</si>
  <si>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</si>
  <si>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</si>
  <si>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</si>
  <si>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</si>
  <si>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</si>
  <si>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</si>
  <si>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</si>
  <si>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</si>
  <si>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</si>
  <si>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</si>
  <si>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</si>
  <si>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</si>
  <si>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</si>
  <si>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</si>
  <si>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</si>
  <si>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</si>
  <si>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</si>
  <si>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</si>
  <si>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</si>
  <si>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</si>
  <si>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</si>
  <si>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</si>
  <si>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</si>
  <si>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</si>
  <si>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</si>
  <si>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</si>
  <si>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</si>
  <si>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</si>
  <si>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</si>
  <si>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</si>
  <si>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</si>
  <si>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</si>
  <si>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</si>
  <si>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</si>
  <si>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</si>
  <si>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</si>
  <si>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</si>
  <si>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</si>
  <si>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</si>
  <si>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</si>
  <si>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</si>
  <si>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</si>
  <si>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</si>
  <si>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</si>
  <si>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</si>
  <si>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</si>
  <si>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</si>
  <si>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</si>
  <si>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</si>
  <si>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</si>
  <si>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</si>
  <si>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</si>
  <si>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</si>
  <si>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</si>
  <si>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</si>
  <si>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</si>
  <si>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</si>
  <si>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</si>
  <si>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</si>
  <si>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</si>
  <si>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</si>
  <si>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</si>
  <si>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</si>
  <si>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</si>
  <si>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</si>
  <si>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</si>
  <si>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</si>
  <si>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</si>
  <si>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</si>
  <si>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</si>
  <si>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</si>
  <si>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</si>
  <si>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</si>
  <si>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</si>
  <si>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</si>
  <si>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</si>
  <si>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</si>
  <si>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</si>
  <si>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</si>
  <si>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</si>
  <si>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</si>
  <si>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</si>
  <si>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</si>
  <si>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</si>
  <si>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</si>
  <si>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</si>
  <si>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</si>
  <si>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</si>
  <si>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</si>
  <si>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</si>
  <si>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</si>
  <si>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</si>
  <si>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</si>
  <si>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</si>
  <si>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</si>
  <si>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</si>
  <si>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</si>
  <si>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</si>
  <si>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</si>
  <si>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</si>
  <si>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</si>
  <si>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</si>
  <si>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</si>
  <si>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</si>
  <si>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</si>
  <si>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</si>
  <si>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</si>
  <si>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</si>
  <si>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</si>
  <si>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</si>
  <si>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</si>
  <si>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</si>
  <si>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</si>
  <si>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</si>
  <si>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</si>
  <si>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</si>
  <si>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</si>
  <si>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</si>
  <si>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</si>
  <si>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</si>
  <si>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</si>
  <si>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</si>
  <si>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</si>
  <si>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</si>
  <si>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</si>
  <si>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</si>
  <si>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</si>
  <si>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</si>
  <si>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</si>
  <si>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</si>
  <si>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</si>
  <si>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</si>
  <si>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</si>
  <si>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</si>
  <si>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</si>
  <si>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</si>
  <si>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</si>
  <si>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</si>
  <si>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</si>
  <si>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</si>
  <si>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</si>
  <si>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</si>
  <si>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</si>
  <si>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</si>
  <si>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</si>
  <si>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</si>
  <si>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</si>
  <si>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</si>
  <si>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</si>
  <si>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</si>
  <si>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</si>
  <si>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</si>
  <si>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</si>
  <si>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</si>
  <si>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</si>
  <si>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</si>
  <si>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</si>
  <si>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</si>
  <si>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</si>
  <si>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</si>
  <si>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</si>
  <si>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</si>
  <si>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</si>
  <si>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</si>
  <si>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</si>
  <si>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</si>
  <si>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</si>
  <si>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</si>
  <si>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</si>
  <si>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</si>
  <si>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</si>
  <si>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</si>
  <si>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</si>
  <si>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</si>
  <si>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</si>
  <si>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</si>
  <si>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</si>
  <si>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</si>
  <si>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</si>
  <si>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</si>
  <si>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</si>
  <si>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</si>
  <si>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</si>
  <si>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</si>
  <si>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</si>
  <si>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</si>
  <si>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</si>
  <si>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</si>
  <si>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</si>
  <si>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</si>
  <si>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</si>
  <si>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</si>
  <si>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</si>
  <si>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</si>
  <si>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</si>
  <si>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</si>
  <si>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</si>
  <si>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</si>
  <si>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</si>
  <si>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</si>
  <si>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</si>
  <si>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</si>
  <si>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</si>
  <si>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</si>
  <si>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</si>
  <si>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</si>
  <si>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</si>
  <si>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</si>
  <si>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</si>
  <si>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</si>
  <si>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</si>
  <si>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</si>
  <si>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</si>
  <si>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</si>
  <si>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</si>
  <si>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</si>
  <si>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</si>
  <si>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</si>
  <si>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</si>
  <si>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</si>
  <si>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</si>
  <si>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</si>
  <si>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</si>
  <si>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</si>
  <si>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</si>
  <si>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</si>
  <si>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</si>
  <si>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</si>
  <si>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</si>
  <si>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</si>
  <si>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</si>
  <si>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</si>
  <si>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</si>
  <si>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</si>
  <si>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</si>
  <si>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</si>
  <si>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</si>
  <si>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</si>
  <si>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</si>
  <si>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</si>
  <si>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</si>
  <si>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</si>
  <si>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</si>
  <si>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</si>
  <si>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</si>
  <si>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</si>
  <si>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</si>
  <si>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</si>
  <si>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</si>
  <si>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</si>
  <si>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</si>
  <si>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</si>
  <si>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</si>
  <si>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</si>
  <si>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</si>
  <si>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</si>
  <si>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</si>
  <si>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</si>
  <si>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</si>
  <si>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</si>
  <si>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</si>
  <si>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</si>
  <si>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</si>
  <si>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</si>
  <si>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</si>
  <si>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</si>
  <si>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</si>
  <si>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</si>
  <si>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</si>
  <si>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</si>
  <si>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</si>
  <si>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</si>
  <si>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</si>
  <si>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</si>
  <si>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</si>
  <si>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</si>
  <si>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</si>
  <si>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</si>
  <si>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</si>
  <si>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</si>
  <si>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</si>
  <si>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</si>
  <si>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</si>
  <si>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</si>
  <si>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</si>
  <si>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</si>
  <si>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</si>
  <si>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</si>
  <si>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</si>
  <si>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</si>
  <si>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</si>
  <si>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</si>
  <si>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</si>
  <si>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</si>
  <si>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</si>
  <si>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</si>
  <si>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</si>
  <si>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</si>
  <si>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</si>
  <si>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</si>
  <si>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</si>
  <si>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</si>
  <si>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</si>
  <si>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</si>
  <si>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</si>
  <si>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</si>
  <si>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</si>
  <si>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</si>
  <si>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</si>
  <si>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</si>
  <si>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</si>
  <si>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</si>
  <si>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</si>
  <si>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</si>
  <si>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</si>
  <si>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</si>
  <si>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</si>
  <si>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</si>
  <si>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</si>
  <si>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</si>
  <si>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</si>
  <si>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</si>
  <si>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</si>
  <si>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</si>
  <si>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</si>
  <si>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</si>
  <si>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</si>
  <si>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</si>
  <si>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</si>
  <si>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</si>
  <si>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</si>
  <si>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</si>
  <si>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</si>
  <si>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</si>
  <si>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</si>
  <si>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</si>
  <si>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</si>
  <si>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</si>
  <si>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</si>
  <si>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</si>
  <si>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</si>
  <si>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</si>
  <si>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</si>
  <si>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</si>
  <si>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</si>
  <si>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</si>
  <si>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</si>
  <si>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</si>
  <si>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</si>
  <si>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</si>
  <si>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</si>
  <si>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</si>
  <si>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</si>
  <si>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</si>
  <si>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</si>
  <si>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</si>
  <si>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</si>
  <si>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</si>
  <si>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</si>
  <si>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</si>
  <si>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</si>
  <si>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</si>
  <si>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</si>
  <si>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</si>
  <si>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</si>
  <si>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</si>
  <si>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</si>
  <si>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</si>
  <si>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</si>
  <si>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</si>
  <si>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</si>
  <si>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</si>
  <si>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</si>
  <si>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</si>
  <si>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</si>
  <si>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</si>
  <si>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</si>
  <si>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</si>
  <si>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</si>
  <si>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</si>
  <si>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</si>
  <si>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</si>
  <si>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</si>
  <si>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</si>
  <si>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</si>
  <si>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</si>
  <si>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</si>
  <si>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</si>
  <si>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</si>
  <si>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</si>
  <si>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</si>
  <si>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</si>
  <si>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</si>
  <si>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</si>
  <si>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</si>
  <si>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</si>
  <si>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</si>
  <si>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</si>
  <si>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</si>
  <si>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</si>
  <si>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</si>
  <si>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</si>
  <si>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</si>
  <si>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</si>
  <si>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</si>
  <si>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</si>
  <si>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</si>
  <si>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</si>
  <si>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</si>
  <si>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</si>
  <si>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</si>
  <si>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</si>
  <si>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</si>
  <si>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</si>
  <si>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</si>
  <si>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</si>
  <si>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</si>
  <si>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</si>
  <si>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</si>
  <si>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</si>
  <si>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</si>
  <si>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</si>
  <si>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</si>
  <si>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</si>
  <si>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</si>
  <si>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</si>
  <si>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</si>
  <si>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</si>
  <si>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</si>
  <si>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</si>
  <si>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</si>
  <si>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</si>
  <si>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</si>
  <si>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</si>
  <si>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</si>
  <si>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</si>
  <si>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</si>
  <si>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</si>
  <si>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</si>
  <si>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</si>
  <si>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</si>
  <si>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</si>
  <si>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</si>
  <si>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</si>
  <si>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</si>
  <si>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</si>
  <si>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</si>
  <si>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</si>
  <si>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</si>
  <si>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</si>
  <si>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</si>
  <si>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</si>
  <si>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</si>
  <si>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</si>
  <si>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</si>
  <si>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</si>
  <si>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</si>
  <si>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</si>
  <si>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</si>
  <si>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</si>
  <si>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</si>
  <si>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</si>
  <si>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</si>
  <si>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</si>
  <si>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</si>
  <si>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</si>
  <si>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</si>
  <si>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</si>
  <si>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</si>
  <si>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</si>
  <si>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</si>
  <si>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</si>
  <si>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</si>
  <si>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</si>
  <si>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</si>
  <si>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</si>
  <si>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</si>
  <si>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</si>
  <si>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</si>
  <si>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</si>
  <si>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</si>
  <si>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</si>
  <si>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</si>
  <si>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</si>
  <si>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</si>
  <si>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</si>
  <si>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</si>
  <si>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</si>
  <si>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</si>
  <si>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</si>
  <si>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</si>
  <si>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</si>
  <si>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</si>
  <si>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</si>
  <si>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</si>
  <si>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</si>
  <si>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</si>
  <si>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</si>
  <si>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</si>
  <si>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</si>
  <si>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</si>
  <si>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</si>
  <si>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</si>
  <si>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</si>
  <si>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</si>
  <si>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</si>
  <si>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</si>
  <si>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</si>
  <si>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</si>
  <si>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</si>
  <si>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</si>
  <si>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</si>
  <si>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</si>
  <si>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</si>
  <si>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</si>
  <si>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</si>
  <si>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</si>
  <si>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</si>
  <si>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</si>
  <si>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</si>
  <si>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</si>
  <si>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</si>
  <si>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</si>
  <si>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</si>
  <si>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</si>
  <si>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</si>
  <si>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</si>
  <si>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</si>
  <si>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</si>
  <si>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</si>
  <si>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</si>
  <si>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</si>
  <si>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</si>
  <si>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</si>
  <si>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</si>
  <si>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</si>
  <si>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</si>
  <si>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</si>
  <si>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</si>
  <si>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</si>
  <si>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</si>
  <si>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</si>
  <si>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</si>
  <si>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</si>
  <si>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</si>
  <si>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</si>
  <si>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</si>
  <si>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</si>
  <si>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</si>
  <si>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</si>
  <si>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</si>
  <si>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</si>
  <si>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</si>
  <si>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</si>
  <si>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</si>
  <si>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</si>
  <si>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</si>
  <si>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</si>
  <si>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</si>
  <si>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</si>
  <si>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</si>
  <si>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</si>
  <si>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</si>
  <si>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</si>
  <si>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</si>
  <si>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</si>
  <si>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</si>
  <si>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</si>
  <si>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</si>
  <si>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</si>
  <si>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</si>
  <si>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</si>
  <si>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</si>
  <si>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</si>
  <si>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</si>
  <si>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</si>
  <si>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</si>
  <si>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</si>
  <si>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</si>
  <si>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</si>
  <si>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</si>
  <si>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</si>
  <si>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</si>
  <si>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</si>
  <si>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</si>
  <si>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</si>
  <si>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</si>
  <si>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</si>
  <si>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</si>
  <si>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</si>
  <si>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</si>
  <si>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</si>
  <si>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</si>
  <si>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</si>
  <si>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</si>
  <si>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</si>
  <si>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</si>
  <si>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</si>
  <si>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</si>
  <si>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</si>
  <si>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</si>
  <si>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</si>
  <si>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</si>
  <si>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</si>
  <si>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</si>
  <si>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</si>
  <si>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</si>
  <si>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</si>
  <si>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</si>
  <si>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</si>
  <si>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</si>
  <si>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</si>
  <si>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</si>
  <si>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</si>
  <si>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</si>
  <si>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</si>
  <si>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</si>
  <si>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</si>
  <si>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</si>
  <si>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</si>
  <si>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</si>
  <si>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</si>
  <si>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</si>
  <si>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</si>
  <si>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</si>
  <si>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</si>
  <si>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</si>
  <si>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</si>
  <si>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</si>
  <si>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</si>
  <si>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</si>
  <si>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</si>
  <si>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</si>
  <si>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</si>
  <si>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</si>
  <si>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</si>
  <si>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</si>
  <si>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</si>
  <si>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</si>
  <si>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</si>
  <si>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</si>
  <si>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</si>
  <si>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</si>
  <si>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</si>
  <si>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</si>
  <si>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</si>
  <si>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</si>
  <si>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</si>
  <si>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</si>
  <si>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</si>
  <si>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</si>
  <si>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</si>
  <si>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</si>
  <si>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</si>
  <si>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</si>
  <si>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</si>
  <si>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</si>
  <si>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</si>
  <si>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</si>
  <si>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</si>
  <si>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</si>
  <si>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</si>
  <si>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</si>
  <si>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</si>
  <si>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</si>
  <si>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</si>
  <si>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</si>
  <si>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</si>
  <si>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</si>
  <si>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</si>
  <si>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</si>
  <si>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</si>
  <si>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</si>
  <si>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</si>
  <si>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</si>
  <si>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</si>
  <si>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</si>
  <si>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</si>
  <si>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</si>
  <si>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</si>
  <si>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</si>
  <si>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</si>
  <si>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</si>
  <si>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</si>
  <si>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</si>
  <si>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</si>
  <si>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</si>
  <si>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</si>
  <si>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</si>
  <si>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</si>
  <si>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</si>
  <si>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</si>
  <si>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</si>
  <si>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</si>
  <si>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</si>
  <si>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</si>
  <si>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</si>
  <si>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</si>
  <si>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</si>
  <si>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</si>
  <si>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</si>
  <si>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</si>
  <si>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</si>
  <si>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</si>
  <si>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</si>
  <si>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</si>
  <si>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</si>
  <si>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</si>
  <si>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</si>
  <si>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</si>
  <si>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</si>
  <si>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</si>
  <si>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</si>
  <si>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</si>
  <si>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</si>
  <si>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</si>
  <si>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</si>
  <si>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</si>
  <si>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</si>
  <si>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</si>
  <si>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</si>
  <si>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</si>
  <si>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</si>
  <si>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</si>
  <si>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</si>
  <si>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</si>
  <si>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</si>
  <si>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</si>
  <si>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</si>
  <si>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</si>
  <si>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</si>
  <si>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</si>
  <si>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</si>
  <si>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</si>
  <si>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</si>
  <si>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</si>
  <si>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</si>
  <si>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</si>
  <si>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</si>
  <si>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</si>
  <si>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</si>
  <si>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</si>
  <si>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</si>
  <si>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</si>
  <si>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</si>
  <si>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</si>
  <si>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</si>
  <si>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</si>
  <si>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</si>
  <si>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</si>
  <si>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</si>
  <si>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</si>
  <si>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</si>
  <si>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</si>
  <si>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</si>
  <si>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</si>
  <si>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</si>
  <si>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</si>
  <si>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</si>
  <si>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</si>
  <si>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</si>
  <si>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</si>
  <si>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</si>
  <si>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</si>
  <si>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</si>
  <si>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</si>
  <si>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</si>
  <si>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</si>
  <si>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</si>
  <si>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</si>
  <si>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</si>
  <si>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</si>
  <si>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</si>
  <si>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</si>
  <si>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</si>
  <si>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</si>
  <si>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</si>
  <si>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</si>
  <si>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</si>
  <si>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</si>
  <si>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</si>
  <si>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</si>
  <si>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</si>
  <si>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</si>
  <si>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</si>
  <si>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</si>
  <si>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</si>
  <si>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</si>
  <si>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</si>
  <si>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</si>
  <si>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</si>
  <si>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</si>
  <si>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</si>
  <si>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</si>
  <si>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</si>
  <si>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</si>
  <si>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</si>
  <si>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</si>
  <si>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</si>
  <si>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</si>
  <si>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</si>
  <si>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</si>
  <si>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</si>
  <si>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</si>
  <si>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</si>
  <si>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</si>
  <si>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</si>
  <si>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</si>
  <si>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</si>
  <si>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</si>
  <si>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</si>
  <si>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</si>
  <si>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</si>
  <si>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</si>
  <si>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</si>
  <si>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</si>
  <si>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</si>
  <si>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</si>
  <si>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</si>
  <si>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</si>
  <si>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</si>
  <si>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</si>
  <si>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</si>
  <si>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</si>
  <si>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</si>
  <si>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</si>
  <si>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</si>
  <si>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</si>
  <si>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</si>
  <si>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</si>
  <si>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</si>
  <si>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</si>
  <si>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</si>
  <si>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</si>
  <si>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</si>
  <si>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</si>
  <si>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</si>
  <si>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</si>
  <si>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</si>
  <si>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</si>
  <si>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</si>
  <si>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</si>
  <si>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</si>
  <si>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</si>
  <si>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</si>
  <si>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</si>
  <si>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</si>
  <si>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</si>
  <si>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</si>
  <si>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</si>
  <si>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</si>
  <si>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</si>
  <si>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</si>
  <si>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</si>
  <si>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</si>
  <si>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</si>
  <si>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</si>
  <si>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</si>
  <si>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</si>
  <si>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</si>
  <si>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</si>
  <si>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</si>
  <si>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</si>
  <si>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</si>
  <si>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</si>
  <si>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</si>
  <si>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</si>
  <si>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</si>
  <si>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</si>
  <si>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</si>
  <si>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</si>
  <si>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</si>
  <si>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</si>
  <si>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</si>
  <si>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</si>
  <si>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</si>
  <si>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</si>
  <si>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</si>
  <si>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</si>
  <si>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</si>
  <si>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</si>
  <si>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</si>
  <si>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</si>
  <si>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</si>
  <si>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</si>
  <si>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</si>
  <si>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</si>
  <si>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</si>
  <si>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</si>
  <si>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</si>
  <si>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</si>
  <si>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</si>
  <si>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</si>
  <si>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</si>
  <si>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</si>
  <si>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</si>
  <si>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</si>
  <si>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</si>
  <si>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</si>
  <si>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</si>
  <si>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</si>
  <si>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</si>
  <si>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</si>
  <si>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</si>
  <si>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</si>
  <si>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</si>
  <si>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</si>
  <si>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</si>
  <si>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</si>
  <si>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</si>
  <si>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</si>
  <si>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</si>
  <si>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</si>
  <si>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</si>
  <si>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</si>
  <si>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</si>
  <si>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</si>
  <si>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</si>
  <si>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</si>
  <si>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</si>
  <si>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</si>
  <si>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</si>
  <si>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</si>
  <si>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</si>
  <si>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</si>
  <si>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</si>
  <si>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</si>
  <si>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</si>
  <si>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</si>
  <si>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</si>
  <si>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</si>
  <si>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</si>
  <si>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</si>
  <si>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</si>
  <si>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</si>
  <si>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</si>
  <si>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</si>
  <si>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</si>
  <si>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</si>
  <si>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</si>
  <si>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</si>
  <si>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</si>
  <si>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</si>
  <si>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</si>
  <si>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</si>
  <si>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</si>
  <si>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</si>
  <si>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</si>
  <si>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</si>
  <si>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</si>
  <si>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</si>
  <si>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</si>
  <si>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</si>
  <si>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</si>
  <si>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</si>
  <si>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</si>
  <si>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</si>
  <si>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</si>
  <si>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</si>
  <si>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</si>
  <si>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</si>
  <si>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</si>
  <si>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</si>
  <si>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</si>
  <si>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</si>
  <si>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</si>
  <si>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</si>
  <si>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</si>
  <si>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</si>
  <si>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</si>
  <si>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</si>
  <si>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</si>
  <si>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</si>
  <si>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</si>
  <si>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</si>
  <si>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</si>
  <si>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</si>
  <si>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</si>
  <si>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</si>
  <si>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</si>
  <si>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</si>
  <si>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</si>
  <si>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</si>
  <si>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</si>
  <si>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</si>
  <si>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</si>
  <si>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</si>
  <si>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</si>
  <si>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</si>
  <si>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</si>
  <si>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</si>
  <si>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</si>
  <si>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</si>
  <si>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</si>
  <si>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</si>
  <si>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</si>
  <si>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</si>
  <si>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</si>
  <si>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</si>
  <si>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</si>
  <si>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</si>
  <si>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</si>
  <si>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</si>
  <si>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</si>
  <si>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</si>
  <si>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</si>
  <si>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</si>
  <si>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</si>
  <si>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</si>
  <si>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</si>
  <si>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</si>
  <si>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</si>
  <si>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</si>
  <si>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</si>
  <si>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</si>
  <si>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</si>
  <si>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</si>
  <si>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</si>
  <si>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</si>
  <si>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</si>
  <si>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</si>
  <si>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</si>
  <si>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</si>
  <si>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</si>
  <si>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</si>
  <si>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</si>
  <si>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</si>
  <si>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</si>
  <si>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</si>
  <si>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</si>
  <si>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</si>
  <si>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</si>
  <si>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</si>
  <si>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</si>
  <si>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</si>
  <si>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</si>
  <si>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</si>
  <si>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</si>
  <si>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</si>
  <si>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</si>
  <si>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</si>
  <si>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</si>
  <si>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</si>
  <si>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</si>
  <si>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</si>
  <si>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</si>
  <si>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</si>
  <si>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</si>
  <si>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</si>
  <si>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</si>
  <si>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</si>
  <si>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</si>
  <si>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</si>
  <si>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</si>
  <si>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</si>
  <si>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</si>
  <si>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</si>
  <si>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</si>
  <si>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</si>
  <si>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</si>
  <si>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</si>
  <si>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</si>
  <si>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</si>
  <si>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</si>
  <si>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</si>
  <si>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</si>
  <si>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</si>
  <si>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</si>
  <si>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</si>
  <si>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</si>
  <si>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</si>
  <si>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</si>
  <si>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</si>
  <si>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</si>
  <si>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</si>
  <si>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</si>
  <si>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</si>
  <si>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</si>
  <si>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</si>
  <si>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</si>
  <si>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</si>
  <si>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</si>
  <si>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</si>
  <si>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</si>
  <si>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</si>
  <si>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</si>
  <si>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</si>
  <si>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</si>
  <si>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</si>
  <si>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</si>
  <si>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</si>
  <si>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</si>
  <si>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</si>
  <si>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</si>
  <si>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</si>
  <si>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</si>
  <si>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</si>
  <si>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</si>
  <si>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</si>
  <si>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</si>
  <si>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</si>
  <si>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</si>
  <si>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</si>
  <si>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</si>
  <si>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</si>
  <si>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</si>
  <si>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</si>
  <si>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</si>
  <si>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</si>
  <si>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</si>
  <si>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</si>
  <si>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</si>
  <si>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</si>
  <si>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</si>
  <si>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</si>
  <si>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</si>
  <si>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</si>
  <si>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</si>
  <si>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</si>
  <si>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</si>
  <si>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</si>
  <si>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</si>
  <si>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</si>
  <si>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</si>
  <si>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</si>
  <si>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</si>
  <si>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</si>
  <si>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</si>
  <si>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</si>
  <si>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</si>
  <si>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</si>
  <si>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</si>
  <si>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</si>
  <si>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</si>
  <si>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</si>
  <si>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</si>
  <si>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</si>
  <si>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</si>
  <si>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</si>
  <si>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</si>
  <si>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</si>
  <si>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</si>
  <si>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</si>
  <si>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</si>
  <si>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</si>
  <si>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</si>
  <si>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</si>
  <si>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</si>
  <si>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</si>
  <si>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</si>
  <si>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</si>
  <si>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</si>
  <si>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</si>
  <si>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</si>
  <si>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</si>
  <si>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</si>
  <si>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</si>
  <si>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</si>
  <si>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</si>
  <si>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</si>
  <si>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</si>
  <si>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</si>
  <si>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</si>
  <si>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</si>
  <si>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</si>
  <si>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</si>
  <si>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</si>
  <si>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</si>
  <si>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</si>
  <si>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</si>
  <si>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</si>
  <si>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</si>
  <si>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</si>
  <si>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</si>
  <si>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</si>
  <si>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</si>
  <si>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</si>
  <si>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</si>
  <si>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</si>
  <si>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</si>
  <si>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</si>
  <si>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</si>
  <si>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</si>
  <si>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</si>
  <si>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</si>
  <si>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</si>
  <si>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</si>
  <si>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</si>
  <si>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</si>
  <si>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</si>
  <si>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</si>
  <si>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</si>
  <si>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</si>
  <si>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</si>
  <si>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</si>
  <si>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</si>
  <si>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</si>
  <si>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</si>
  <si>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</si>
  <si>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</si>
  <si>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</si>
  <si>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</si>
  <si>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</si>
  <si>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</si>
  <si>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</si>
  <si>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</si>
  <si>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</si>
  <si>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</si>
  <si>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</si>
  <si>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</si>
  <si>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</si>
  <si>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</si>
  <si>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</si>
  <si>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</si>
  <si>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</si>
  <si>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</si>
  <si>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</si>
  <si>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</si>
  <si>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</si>
  <si>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</si>
  <si>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</si>
  <si>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</si>
  <si>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</si>
  <si>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</si>
  <si>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</si>
  <si>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</si>
  <si>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</si>
  <si>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</si>
  <si>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</si>
  <si>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</si>
  <si>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</si>
  <si>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</si>
  <si>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</si>
  <si>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</si>
  <si>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</si>
  <si>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</si>
  <si>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</si>
  <si>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</si>
  <si>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</si>
  <si>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</si>
  <si>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</si>
  <si>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</si>
  <si>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</si>
  <si>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</si>
  <si>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</si>
  <si>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</si>
  <si>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</si>
  <si>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</si>
  <si>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</si>
  <si>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</si>
  <si>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</si>
  <si>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</si>
  <si>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</si>
  <si>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</si>
  <si>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</si>
  <si>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</si>
  <si>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</si>
  <si>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</si>
  <si>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</si>
  <si>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</si>
  <si>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</si>
  <si>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</si>
  <si>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</si>
  <si>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</si>
  <si>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</si>
  <si>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</si>
  <si>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</si>
  <si>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</si>
  <si>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</si>
  <si>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</si>
  <si>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</si>
  <si>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</si>
  <si>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</si>
  <si>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</si>
  <si>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</si>
  <si>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</si>
  <si>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</si>
  <si>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</si>
  <si>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</si>
  <si>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</si>
  <si>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</si>
  <si>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</si>
  <si>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</si>
  <si>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</si>
  <si>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</si>
  <si>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</si>
  <si>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</si>
  <si>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</si>
  <si>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</si>
  <si>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</si>
  <si>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</si>
  <si>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</si>
  <si>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</si>
  <si>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</si>
  <si>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</si>
  <si>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</si>
  <si>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</si>
  <si>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</si>
  <si>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</si>
  <si>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</si>
  <si>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</si>
  <si>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</si>
  <si>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</si>
  <si>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</si>
  <si>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</si>
  <si>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</si>
  <si>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</si>
  <si>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</si>
  <si>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</si>
  <si>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</si>
  <si>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</si>
  <si>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</si>
  <si>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</si>
  <si>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</si>
  <si>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</si>
  <si>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</si>
  <si>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</si>
  <si>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</si>
  <si>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</si>
  <si>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</si>
  <si>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</si>
  <si>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</si>
  <si>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</si>
  <si>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</si>
  <si>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</si>
  <si>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</si>
  <si>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</si>
  <si>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</si>
  <si>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</si>
  <si>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</si>
  <si>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</si>
  <si>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</si>
  <si>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</si>
  <si>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</si>
  <si>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</si>
  <si>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</si>
  <si>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</si>
  <si>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</si>
  <si>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</si>
  <si>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</si>
  <si>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</si>
  <si>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</si>
  <si>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</si>
  <si>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</si>
  <si>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</si>
  <si>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</si>
  <si>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</si>
  <si>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</si>
  <si>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</si>
  <si>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</si>
  <si>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</si>
  <si>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</si>
  <si>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</si>
  <si>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</si>
  <si>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</si>
  <si>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</si>
  <si>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</si>
  <si>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</si>
  <si>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</si>
  <si>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</si>
  <si>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</si>
  <si>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</si>
  <si>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</si>
  <si>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</si>
  <si>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</si>
  <si>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</si>
  <si>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</si>
  <si>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</si>
  <si>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</si>
  <si>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</si>
  <si>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</si>
  <si>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</si>
  <si>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</si>
  <si>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</si>
  <si>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</si>
  <si>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</si>
  <si>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</si>
  <si>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</si>
  <si>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</si>
  <si>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</si>
  <si>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</si>
  <si>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</si>
  <si>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</si>
  <si>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</si>
  <si>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</si>
  <si>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</si>
  <si>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</si>
  <si>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</si>
  <si>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</si>
  <si>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</si>
  <si>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</si>
  <si>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</si>
  <si>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</si>
  <si>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</si>
  <si>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</si>
  <si>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</si>
  <si>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</si>
  <si>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</si>
  <si>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</si>
  <si>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</si>
  <si>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</si>
  <si>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</si>
  <si>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</si>
  <si>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</si>
  <si>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</si>
  <si>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</si>
  <si>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</si>
  <si>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</si>
  <si>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</si>
  <si>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</si>
  <si>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</si>
  <si>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</si>
  <si>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</si>
  <si>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</si>
  <si>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</si>
  <si>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</si>
  <si>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</si>
  <si>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</si>
  <si>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</si>
  <si>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</si>
  <si>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</si>
  <si>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</si>
  <si>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</si>
  <si>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</si>
  <si>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</si>
  <si>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</si>
  <si>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</si>
  <si>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</si>
  <si>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</si>
  <si>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</si>
  <si>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</si>
  <si>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</si>
  <si>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</si>
  <si>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</si>
  <si>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</si>
  <si>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</si>
  <si>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</si>
  <si>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</si>
  <si>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</si>
  <si>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</si>
  <si>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</si>
  <si>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</si>
  <si>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</si>
  <si>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</si>
  <si>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</si>
  <si>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</si>
  <si>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</si>
  <si>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</si>
  <si>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</si>
  <si>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</si>
  <si>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</si>
  <si>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</si>
  <si>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</si>
  <si>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</si>
  <si>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</si>
  <si>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</si>
  <si>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</si>
  <si>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</si>
  <si>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</si>
  <si>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</si>
  <si>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</si>
  <si>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</si>
  <si>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</si>
  <si>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</si>
  <si>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</si>
  <si>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</si>
  <si>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</si>
  <si>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</si>
  <si>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</si>
  <si>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</si>
  <si>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</si>
  <si>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</si>
  <si>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</si>
  <si>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</si>
  <si>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</si>
  <si>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</si>
  <si>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</si>
  <si>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</si>
  <si>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</si>
  <si>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</si>
  <si>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</si>
  <si>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</si>
  <si>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</si>
  <si>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</si>
  <si>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</si>
  <si>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</si>
  <si>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</si>
  <si>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</si>
  <si>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</si>
  <si>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</si>
  <si>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</si>
  <si>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</si>
  <si>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</si>
  <si>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</si>
  <si>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</si>
  <si>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</si>
  <si>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</si>
  <si>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</si>
  <si>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</si>
  <si>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</si>
  <si>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</si>
  <si>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</si>
  <si>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</si>
  <si>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</si>
  <si>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</si>
  <si>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</si>
  <si>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</si>
  <si>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</si>
  <si>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</si>
  <si>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</si>
  <si>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</si>
  <si>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</si>
  <si>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</si>
  <si>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</si>
  <si>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</si>
  <si>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</si>
  <si>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</si>
  <si>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</si>
  <si>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</si>
  <si>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</si>
  <si>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</si>
  <si>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</si>
  <si>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</si>
  <si>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</si>
  <si>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</si>
  <si>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</si>
  <si>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</si>
  <si>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</si>
  <si>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</si>
  <si>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</si>
  <si>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</si>
  <si>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</si>
  <si>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</si>
  <si>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</si>
  <si>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</si>
  <si>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</si>
  <si>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</si>
  <si>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</si>
  <si>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</si>
  <si>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</si>
  <si>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</si>
  <si>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</si>
  <si>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</si>
  <si>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</si>
  <si>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</si>
  <si>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</si>
  <si>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</si>
  <si>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</si>
  <si>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</si>
  <si>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</si>
  <si>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</si>
  <si>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</si>
  <si>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</si>
  <si>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</si>
  <si>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</si>
  <si>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</si>
  <si>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</si>
  <si>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</si>
  <si>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</si>
  <si>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</si>
  <si>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</si>
  <si>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</si>
  <si>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</si>
  <si>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</si>
  <si>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</si>
  <si>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</si>
  <si>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</si>
  <si>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</si>
  <si>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</si>
  <si>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</si>
  <si>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</si>
  <si>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</si>
  <si>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</si>
  <si>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</si>
  <si>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</si>
  <si>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</si>
  <si>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</si>
  <si>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</si>
  <si>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</si>
  <si>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</si>
  <si>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</si>
  <si>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</si>
  <si>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</si>
  <si>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</si>
  <si>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</si>
  <si>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</si>
  <si>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</si>
  <si>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</si>
  <si>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</si>
  <si>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</si>
  <si>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</si>
  <si>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</si>
  <si>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</si>
  <si>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</si>
  <si>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</si>
  <si>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</si>
  <si>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</si>
  <si>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</si>
  <si>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</si>
  <si>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</si>
  <si>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</si>
  <si>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</si>
  <si>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</si>
  <si>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</si>
  <si>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</si>
  <si>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</si>
  <si>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</si>
  <si>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</si>
  <si>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</si>
  <si>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</si>
  <si>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</si>
  <si>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</si>
  <si>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</si>
  <si>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</si>
  <si>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</si>
  <si>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</si>
  <si>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</si>
  <si>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</si>
  <si>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</si>
  <si>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</si>
  <si>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</si>
  <si>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</si>
  <si>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</si>
  <si>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</si>
  <si>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</si>
  <si>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</si>
  <si>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</si>
  <si>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</si>
  <si>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</si>
  <si>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</si>
  <si>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</si>
  <si>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</si>
  <si>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</si>
  <si>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</si>
  <si>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</si>
  <si>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</si>
  <si>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</si>
  <si>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</si>
  <si>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</si>
  <si>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</si>
  <si>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</si>
  <si>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</si>
  <si>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</si>
  <si>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</si>
  <si>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</si>
  <si>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</si>
  <si>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</si>
  <si>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</si>
  <si>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</si>
  <si>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</si>
  <si>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</si>
  <si>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</si>
  <si>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</si>
  <si>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</si>
  <si>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</si>
  <si>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</si>
  <si>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</si>
  <si>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</si>
  <si>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</si>
  <si>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</si>
  <si>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</si>
  <si>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</si>
  <si>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</si>
  <si>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</si>
  <si>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</si>
  <si>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</si>
  <si>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</si>
  <si>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</si>
  <si>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</si>
  <si>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</si>
  <si>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</si>
  <si>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</si>
  <si>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</si>
  <si>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</si>
  <si>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</si>
  <si>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</si>
  <si>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</si>
  <si>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</si>
  <si>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</si>
  <si>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</si>
  <si>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</si>
  <si>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</si>
  <si>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</si>
  <si>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</si>
  <si>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</si>
  <si>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</si>
  <si>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</si>
  <si>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</si>
  <si>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</si>
  <si>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</si>
  <si>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</si>
  <si>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</si>
  <si>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</si>
  <si>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</si>
  <si>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</si>
  <si>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</si>
  <si>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</si>
  <si>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</si>
  <si>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</si>
  <si>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</si>
  <si>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</si>
  <si>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</si>
  <si>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</si>
  <si>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</si>
  <si>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</si>
  <si>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</si>
  <si>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</si>
  <si>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</si>
  <si>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</si>
  <si>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</si>
  <si>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</si>
  <si>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</si>
  <si>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</si>
  <si>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</si>
  <si>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</si>
  <si>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</si>
  <si>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</si>
  <si>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</si>
  <si>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</si>
  <si>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</si>
  <si>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</si>
  <si>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</si>
  <si>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</si>
  <si>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</si>
  <si>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</si>
  <si>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</si>
  <si>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</si>
  <si>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</si>
  <si>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</si>
  <si>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</si>
  <si>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</si>
  <si>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</si>
  <si>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</si>
  <si>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</si>
  <si>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</si>
  <si>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</si>
  <si>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</si>
  <si>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</si>
  <si>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</si>
  <si>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</si>
  <si>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</si>
  <si>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</si>
  <si>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</si>
  <si>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</si>
  <si>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</si>
  <si>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</si>
  <si>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</si>
  <si>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</si>
  <si>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</si>
  <si>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</si>
  <si>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</si>
  <si>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</si>
  <si>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</si>
  <si>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</si>
  <si>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</si>
  <si>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</si>
  <si>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</si>
  <si>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</si>
  <si>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</si>
  <si>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</si>
  <si>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</si>
  <si>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</si>
  <si>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</si>
  <si>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</si>
  <si>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</si>
  <si>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</si>
  <si>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</si>
  <si>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</si>
  <si>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</si>
  <si>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</si>
  <si>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</si>
  <si>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</si>
  <si>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</si>
  <si>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</si>
  <si>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</si>
  <si>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</si>
  <si>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</si>
  <si>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</si>
  <si>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</si>
  <si>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</si>
  <si>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</si>
  <si>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</si>
  <si>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</si>
  <si>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</si>
  <si>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</si>
  <si>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</si>
  <si>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</si>
  <si>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</si>
  <si>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</si>
  <si>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</si>
  <si>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</si>
  <si>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</si>
  <si>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</si>
  <si>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</si>
  <si>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</si>
  <si>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</si>
  <si>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</si>
  <si>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</si>
  <si>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</si>
  <si>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</si>
  <si>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</si>
  <si>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</si>
  <si>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</si>
  <si>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</si>
  <si>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</si>
  <si>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</si>
  <si>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</si>
  <si>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</si>
  <si>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</si>
  <si>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</si>
  <si>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</si>
  <si>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</si>
  <si>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</si>
  <si>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</si>
  <si>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</si>
  <si>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</si>
  <si>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</si>
  <si>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</si>
  <si>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</si>
  <si>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</si>
  <si>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</si>
  <si>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</si>
  <si>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</si>
  <si>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</si>
  <si>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</si>
  <si>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</si>
  <si>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</si>
  <si>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</si>
  <si>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</si>
  <si>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</si>
  <si>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</si>
  <si>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</si>
  <si>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</si>
  <si>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</si>
  <si>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</si>
  <si>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</si>
  <si>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</si>
  <si>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</si>
  <si>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</si>
  <si>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</si>
  <si>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</si>
  <si>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</si>
  <si>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</si>
  <si>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</si>
  <si>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</si>
  <si>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</si>
  <si>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</si>
  <si>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</si>
  <si>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</si>
  <si>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</si>
  <si>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</si>
  <si>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</si>
  <si>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</si>
  <si>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</si>
  <si>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</si>
  <si>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</si>
  <si>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</si>
  <si>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</si>
  <si>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</si>
  <si>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</si>
  <si>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</si>
  <si>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</si>
  <si>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</si>
  <si>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</si>
  <si>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</si>
  <si>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</si>
  <si>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</si>
  <si>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</si>
  <si>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</si>
  <si>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</si>
  <si>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</si>
  <si>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</si>
  <si>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</si>
  <si>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</si>
  <si>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</si>
  <si>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</si>
  <si>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</si>
  <si>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</si>
  <si>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</si>
  <si>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</si>
  <si>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</si>
  <si>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</si>
  <si>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</si>
  <si>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</si>
  <si>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</si>
  <si>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</si>
  <si>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</si>
  <si>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</si>
  <si>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</si>
  <si>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</si>
  <si>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</si>
  <si>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</si>
  <si>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</si>
  <si>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</si>
  <si>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</si>
  <si>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</si>
  <si>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</si>
  <si>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</si>
  <si>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</si>
  <si>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</si>
  <si>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</si>
  <si>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</si>
  <si>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</si>
  <si>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</si>
  <si>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</si>
  <si>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</si>
  <si>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</si>
  <si>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</si>
  <si>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</si>
  <si>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</si>
  <si>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</si>
  <si>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</si>
  <si>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</si>
  <si>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</si>
  <si>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</si>
  <si>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</si>
  <si>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</si>
  <si>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</si>
  <si>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</si>
  <si>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</si>
  <si>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</si>
  <si>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</si>
  <si>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</si>
  <si>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</si>
  <si>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</si>
  <si>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</si>
  <si>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</si>
  <si>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</si>
  <si>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</si>
  <si>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</si>
  <si>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</si>
  <si>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</si>
  <si>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</si>
  <si>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</si>
  <si>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</si>
  <si>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</si>
  <si>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</si>
  <si>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</si>
  <si>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</si>
  <si>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</si>
  <si>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</si>
  <si>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</si>
  <si>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</si>
  <si>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</si>
  <si>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</si>
  <si>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</si>
  <si>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</si>
  <si>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</si>
  <si>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</si>
  <si>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</si>
  <si>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</si>
  <si>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</si>
  <si>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</si>
  <si>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</si>
  <si>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</si>
  <si>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</si>
  <si>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</si>
  <si>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</si>
  <si>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</si>
  <si>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</si>
  <si>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</si>
  <si>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</si>
  <si>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</si>
  <si>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</si>
  <si>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</si>
  <si>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</si>
  <si>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</si>
  <si>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</si>
  <si>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</si>
  <si>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</si>
  <si>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</si>
  <si>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</si>
  <si>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</si>
  <si>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</si>
  <si>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</si>
  <si>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</si>
  <si>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</si>
  <si>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</si>
  <si>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</si>
  <si>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</si>
  <si>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</si>
  <si>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</si>
  <si>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</si>
  <si>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</si>
  <si>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</si>
  <si>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</si>
  <si>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</si>
  <si>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</si>
  <si>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</si>
  <si>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</si>
  <si>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</si>
  <si>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</si>
  <si>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</si>
  <si>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</si>
  <si>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</si>
  <si>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</si>
  <si>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</si>
  <si>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</si>
  <si>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</si>
  <si>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</si>
  <si>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</si>
  <si>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</si>
  <si>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</si>
  <si>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</si>
  <si>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</si>
  <si>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</si>
  <si>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</si>
  <si>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</si>
  <si>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</si>
  <si>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</si>
  <si>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</si>
  <si>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</si>
  <si>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</si>
  <si>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</si>
  <si>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</si>
  <si>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</si>
  <si>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</si>
  <si>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</si>
  <si>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</si>
  <si>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</si>
  <si>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</si>
  <si>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</si>
  <si>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</si>
  <si>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</si>
  <si>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</si>
  <si>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</si>
  <si>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</si>
  <si>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</si>
  <si>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</si>
  <si>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</si>
  <si>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</si>
  <si>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</si>
  <si>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</si>
  <si>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</si>
  <si>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</si>
  <si>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</si>
  <si>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</si>
  <si>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</si>
  <si>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</si>
  <si>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</si>
  <si>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</si>
  <si>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</si>
  <si>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</si>
  <si>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</si>
  <si>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</si>
  <si>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</si>
  <si>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</si>
  <si>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</si>
  <si>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</si>
  <si>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</si>
  <si>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</si>
  <si>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</si>
  <si>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</si>
  <si>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</si>
  <si>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</si>
  <si>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</si>
  <si>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</si>
  <si>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</si>
  <si>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</si>
  <si>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</si>
  <si>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</si>
  <si>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</si>
  <si>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</si>
  <si>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</si>
  <si>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</si>
  <si>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</si>
  <si>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</si>
  <si>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</si>
  <si>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</si>
  <si>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</si>
  <si>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</si>
  <si>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</si>
  <si>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</si>
  <si>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</si>
  <si>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</si>
  <si>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</si>
  <si>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</si>
  <si>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</si>
  <si>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</si>
  <si>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</si>
  <si>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</si>
  <si>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</si>
  <si>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</si>
  <si>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</si>
  <si>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</si>
  <si>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</si>
  <si>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</si>
  <si>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</si>
  <si>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</si>
  <si>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</si>
  <si>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</si>
  <si>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</si>
  <si>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</si>
  <si>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</si>
  <si>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</si>
  <si>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</si>
  <si>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</si>
  <si>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</si>
  <si>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</si>
  <si>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</si>
  <si>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</si>
  <si>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</si>
  <si>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</si>
  <si>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</si>
  <si>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</si>
  <si>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</si>
  <si>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</si>
  <si>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</si>
  <si>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</si>
  <si>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</si>
  <si>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</si>
  <si>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</si>
  <si>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</si>
  <si>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</si>
  <si>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</si>
  <si>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</si>
  <si>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</si>
  <si>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</si>
  <si>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</si>
  <si>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</si>
  <si>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</si>
  <si>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</si>
  <si>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</si>
  <si>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</si>
  <si>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</si>
  <si>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</si>
  <si>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</si>
  <si>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</si>
  <si>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</si>
  <si>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</si>
  <si>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</si>
  <si>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</si>
  <si>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</si>
  <si>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</si>
  <si>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</si>
  <si>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</si>
  <si>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</si>
  <si>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</si>
  <si>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</si>
  <si>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</si>
  <si>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</si>
  <si>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</si>
  <si>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</si>
  <si>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</si>
  <si>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</si>
  <si>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</si>
  <si>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</si>
  <si>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</si>
  <si>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</si>
  <si>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</si>
  <si>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</si>
  <si>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</si>
  <si>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</si>
  <si>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</si>
  <si>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</si>
  <si>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</si>
  <si>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</si>
  <si>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</si>
  <si>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</si>
  <si>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</si>
  <si>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</si>
  <si>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</si>
  <si>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</si>
  <si>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</si>
  <si>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</si>
  <si>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</si>
  <si>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</si>
  <si>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</si>
  <si>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</si>
  <si>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</si>
  <si>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</si>
  <si>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</si>
  <si>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</si>
  <si>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</si>
  <si>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</si>
  <si>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</si>
  <si>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</si>
  <si>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</si>
  <si>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</si>
  <si>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</si>
  <si>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</si>
  <si>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</si>
  <si>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</si>
  <si>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</si>
  <si>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</si>
  <si>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</si>
  <si>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</si>
  <si>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</si>
  <si>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</si>
  <si>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</si>
  <si>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</si>
  <si>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</si>
  <si>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</si>
  <si>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</si>
  <si>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</si>
  <si>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</si>
  <si>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</si>
  <si>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</si>
  <si>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</si>
  <si>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</si>
  <si>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</si>
  <si>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</si>
  <si>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</si>
  <si>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</si>
  <si>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</si>
  <si>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</si>
  <si>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</si>
  <si>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</si>
  <si>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</si>
  <si>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</si>
  <si>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</si>
  <si>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</si>
  <si>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</si>
  <si>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</si>
  <si>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</si>
  <si>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</si>
  <si>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</si>
  <si>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</si>
  <si>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</si>
  <si>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</si>
  <si>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</si>
  <si>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</si>
  <si>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</si>
  <si>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</si>
  <si>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</si>
  <si>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</si>
  <si>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</si>
  <si>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</si>
  <si>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</si>
  <si>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</si>
  <si>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</si>
  <si>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</si>
  <si>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</si>
  <si>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</si>
  <si>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</si>
  <si>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</si>
  <si>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</si>
  <si>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</si>
  <si>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</si>
  <si>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</si>
  <si>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</si>
  <si>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</si>
  <si>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</si>
  <si>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</si>
  <si>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</si>
  <si>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</si>
  <si>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</si>
  <si>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</si>
  <si>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</si>
  <si>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</si>
  <si>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</si>
  <si>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</si>
  <si>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</si>
  <si>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</si>
  <si>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</si>
  <si>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</si>
  <si>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</si>
  <si>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</si>
  <si>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</si>
  <si>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</si>
  <si>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</si>
  <si>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</si>
  <si>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</si>
  <si>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</si>
  <si>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</si>
  <si>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</si>
  <si>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</si>
  <si>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</si>
  <si>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</si>
  <si>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</si>
  <si>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</si>
  <si>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</si>
  <si>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</si>
  <si>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</si>
  <si>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</si>
  <si>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</si>
  <si>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</si>
  <si>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</si>
  <si>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</si>
  <si>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</si>
  <si>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</si>
  <si>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</si>
  <si>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</si>
  <si>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</si>
  <si>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</si>
  <si>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</si>
  <si>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</si>
  <si>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</si>
  <si>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</si>
  <si>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</si>
  <si>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</si>
  <si>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</si>
  <si>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</si>
  <si>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</si>
  <si>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</si>
  <si>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</si>
  <si>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</si>
  <si>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</si>
  <si>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</si>
  <si>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</si>
  <si>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</si>
  <si>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</si>
  <si>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</si>
  <si>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</si>
  <si>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</si>
  <si>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</si>
  <si>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</si>
  <si>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</si>
  <si>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</si>
  <si>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</si>
  <si>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</si>
  <si>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</si>
  <si>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</si>
  <si>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</si>
  <si>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</si>
  <si>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</si>
  <si>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</si>
  <si>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</si>
  <si>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</si>
  <si>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</si>
  <si>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</si>
  <si>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</si>
  <si>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</si>
  <si>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</si>
  <si>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</si>
  <si>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</si>
  <si>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</si>
  <si>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</si>
  <si>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</si>
  <si>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</si>
  <si>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</si>
  <si>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</si>
  <si>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</si>
  <si>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</si>
  <si>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</si>
  <si>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</si>
  <si>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</si>
  <si>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</si>
  <si>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</si>
  <si>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</si>
  <si>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</si>
  <si>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</si>
  <si>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</si>
  <si>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</si>
  <si>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</si>
  <si>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</si>
  <si>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</si>
  <si>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</si>
  <si>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</si>
  <si>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</si>
  <si>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</si>
  <si>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</si>
  <si>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</si>
  <si>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</si>
  <si>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</si>
  <si>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</si>
  <si>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</si>
  <si>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</si>
  <si>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</si>
  <si>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</si>
  <si>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</si>
  <si>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</si>
  <si>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</si>
  <si>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</si>
  <si>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</si>
  <si>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</si>
  <si>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</si>
  <si>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</si>
  <si>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</si>
  <si>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</si>
  <si>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</si>
  <si>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</si>
  <si>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</si>
  <si>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</si>
  <si>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</si>
  <si>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</si>
  <si>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</si>
  <si>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</si>
  <si>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</si>
  <si>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</si>
  <si>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</si>
  <si>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</si>
  <si>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</si>
  <si>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</si>
  <si>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</si>
  <si>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</si>
  <si>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</si>
  <si>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</si>
  <si>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</si>
  <si>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</si>
  <si>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</si>
  <si>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</si>
  <si>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</si>
  <si>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</si>
  <si>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</si>
  <si>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</si>
  <si>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</si>
  <si>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</si>
  <si>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</si>
  <si>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</si>
  <si>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</si>
  <si>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</si>
  <si>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</si>
  <si>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</si>
  <si>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</si>
  <si>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</si>
  <si>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</si>
  <si>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</si>
  <si>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</si>
  <si>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</si>
  <si>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</si>
  <si>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</si>
  <si>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</si>
  <si>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</si>
  <si>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</si>
  <si>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</si>
  <si>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</si>
  <si>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</si>
  <si>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</si>
  <si>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</si>
  <si>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</si>
  <si>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</si>
  <si>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</si>
  <si>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</si>
  <si>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</si>
  <si>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</si>
  <si>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</si>
  <si>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</si>
  <si>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</si>
  <si>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</si>
  <si>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</si>
  <si>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</si>
  <si>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</si>
  <si>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</si>
  <si>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</si>
  <si>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</si>
  <si>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</si>
  <si>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</si>
  <si>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</si>
  <si>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</si>
  <si>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</si>
  <si>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</si>
  <si>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</si>
  <si>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</si>
  <si>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</si>
  <si>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</si>
  <si>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</si>
  <si>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</si>
  <si>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</si>
  <si>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</si>
  <si>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</si>
  <si>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</si>
  <si>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</si>
  <si>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</si>
  <si>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</si>
  <si>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</si>
  <si>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</si>
  <si>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</si>
  <si>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</si>
  <si>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</si>
  <si>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</si>
  <si>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</si>
  <si>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</si>
  <si>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</si>
  <si>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</si>
  <si>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</si>
  <si>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</si>
  <si>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</si>
  <si>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</si>
  <si>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</si>
  <si>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</si>
  <si>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</si>
  <si>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</si>
  <si>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</si>
  <si>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</si>
  <si>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</si>
  <si>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</si>
  <si>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</si>
  <si>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</si>
  <si>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</si>
  <si>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</si>
  <si>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</si>
  <si>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</si>
  <si>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</si>
  <si>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</si>
  <si>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</si>
  <si>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</si>
  <si>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</si>
  <si>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</si>
  <si>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</si>
  <si>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</si>
  <si>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</si>
  <si>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</si>
  <si>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</si>
  <si>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</si>
  <si>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</si>
  <si>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</si>
  <si>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</si>
  <si>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</si>
  <si>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</si>
  <si>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</si>
  <si>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</si>
  <si>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</si>
  <si>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</si>
  <si>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</si>
  <si>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</si>
  <si>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</si>
  <si>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</si>
  <si>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</si>
  <si>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</si>
  <si>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</si>
  <si>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</si>
  <si>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</si>
  <si>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</si>
  <si>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</si>
  <si>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</si>
  <si>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</si>
  <si>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</si>
  <si>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</si>
  <si>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</si>
  <si>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</si>
  <si>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</si>
  <si>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</si>
  <si>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</si>
  <si>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</si>
  <si>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</si>
  <si>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</si>
  <si>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</si>
  <si>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</si>
  <si>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</si>
  <si>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</si>
  <si>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</si>
  <si>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</si>
  <si>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</si>
  <si>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</si>
  <si>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</si>
  <si>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</si>
  <si>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</si>
  <si>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</si>
  <si>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</si>
  <si>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</si>
  <si>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</si>
  <si>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</si>
  <si>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</si>
  <si>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</si>
  <si>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</si>
  <si>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</si>
  <si>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</si>
  <si>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</si>
  <si>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</si>
  <si>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</si>
  <si>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</si>
  <si>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</si>
  <si>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</si>
  <si>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</si>
  <si>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</si>
  <si>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</si>
  <si>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</si>
  <si>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</si>
  <si>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</si>
  <si>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</si>
  <si>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</si>
  <si>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</si>
  <si>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</si>
  <si>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</si>
  <si>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</si>
  <si>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</si>
  <si>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</si>
  <si>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</si>
  <si>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</si>
  <si>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</si>
  <si>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</si>
  <si>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</si>
  <si>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</si>
  <si>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</si>
  <si>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</si>
  <si>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</si>
  <si>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</si>
  <si>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</si>
  <si>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</si>
  <si>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</si>
  <si>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</si>
  <si>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</si>
  <si>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</si>
  <si>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</si>
  <si>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</si>
  <si>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</si>
  <si>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</si>
  <si>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</si>
  <si>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</si>
  <si>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</si>
  <si>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</si>
  <si>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</si>
  <si>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</si>
  <si>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</si>
  <si>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</si>
  <si>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</si>
  <si>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</si>
  <si>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</si>
  <si>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</si>
  <si>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</si>
  <si>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</si>
  <si>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</si>
  <si>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</si>
  <si>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</si>
  <si>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</si>
  <si>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</si>
  <si>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</si>
  <si>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</si>
  <si>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</si>
  <si>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</si>
  <si>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</si>
  <si>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</si>
  <si>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</si>
  <si>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</si>
  <si>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</si>
  <si>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</si>
  <si>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</si>
  <si>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</si>
  <si>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</si>
  <si>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</si>
  <si>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</si>
  <si>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</si>
  <si>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</si>
  <si>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</si>
  <si>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</si>
  <si>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</si>
  <si>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</si>
  <si>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</si>
  <si>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</si>
  <si>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</si>
  <si>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</si>
  <si>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</si>
  <si>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</si>
  <si>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</si>
  <si>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</si>
  <si>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</si>
  <si>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</si>
  <si>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</si>
  <si>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</si>
  <si>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</si>
  <si>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</si>
  <si>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</si>
  <si>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</si>
  <si>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</si>
  <si>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</si>
  <si>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</si>
  <si>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</si>
  <si>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</si>
  <si>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</si>
  <si>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</si>
  <si>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</si>
  <si>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</si>
  <si>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</si>
  <si>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</si>
  <si>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</si>
  <si>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</si>
  <si>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</si>
  <si>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</si>
  <si>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</si>
  <si>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</si>
  <si>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</si>
  <si>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</si>
  <si>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</si>
  <si>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</si>
  <si>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</si>
  <si>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</si>
  <si>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</si>
  <si>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</si>
  <si>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</si>
  <si>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</si>
  <si>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</si>
  <si>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</si>
  <si>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</si>
  <si>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</si>
  <si>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</si>
  <si>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</si>
  <si>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</si>
  <si>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</si>
  <si>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</si>
  <si>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</si>
  <si>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</si>
  <si>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</si>
  <si>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</si>
  <si>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</si>
  <si>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</si>
  <si>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</si>
  <si>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</si>
  <si>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</si>
  <si>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</si>
  <si>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</si>
  <si>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</si>
  <si>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</si>
  <si>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</si>
  <si>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</si>
  <si>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</si>
  <si>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</si>
  <si>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</si>
  <si>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</si>
  <si>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</si>
  <si>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</si>
  <si>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</si>
  <si>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</si>
  <si>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</si>
  <si>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</si>
  <si>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</si>
  <si>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</si>
  <si>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</si>
  <si>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</si>
  <si>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</si>
  <si>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</si>
  <si>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</si>
  <si>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</si>
  <si>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</si>
  <si>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</si>
  <si>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</si>
  <si>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</si>
  <si>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</si>
  <si>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</si>
  <si>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</si>
  <si>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</si>
  <si>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</si>
  <si>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</si>
  <si>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</si>
  <si>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</si>
  <si>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</si>
  <si>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</si>
  <si>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</si>
  <si>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</si>
  <si>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</si>
  <si>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</si>
  <si>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</si>
  <si>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</si>
  <si>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</si>
  <si>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</si>
  <si>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</si>
  <si>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</si>
  <si>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</si>
  <si>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</si>
  <si>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</si>
  <si>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</si>
  <si>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</si>
  <si>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</si>
  <si>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</si>
  <si>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</si>
  <si>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</si>
  <si>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</si>
  <si>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</si>
  <si>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</si>
  <si>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</si>
  <si>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</si>
  <si>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</si>
  <si>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</si>
  <si>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</si>
  <si>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</si>
  <si>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</si>
  <si>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</si>
  <si>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</si>
  <si>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</si>
  <si>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</si>
  <si>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</si>
  <si>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</si>
  <si>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</si>
  <si>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</si>
  <si>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</si>
  <si>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</si>
  <si>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</si>
  <si>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</si>
  <si>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</si>
  <si>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</si>
  <si>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</si>
  <si>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</si>
  <si>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</si>
  <si>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</si>
  <si>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</si>
  <si>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</si>
  <si>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</si>
  <si>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</si>
  <si>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</si>
  <si>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</si>
  <si>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</si>
  <si>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</si>
  <si>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</si>
  <si>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</si>
  <si>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</si>
  <si>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</si>
  <si>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</si>
  <si>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</si>
  <si>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</si>
  <si>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</si>
  <si>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</si>
  <si>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</si>
  <si>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</si>
  <si>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</si>
  <si>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</si>
  <si>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</si>
  <si>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</si>
  <si>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</si>
  <si>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</si>
  <si>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</si>
  <si>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</si>
  <si>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</si>
  <si>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</si>
  <si>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</si>
  <si>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</si>
  <si>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</si>
  <si>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</si>
  <si>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</si>
  <si>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</si>
  <si>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</si>
  <si>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</si>
  <si>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</si>
  <si>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</si>
  <si>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</si>
  <si>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</si>
  <si>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</si>
  <si>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</si>
  <si>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</si>
  <si>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</si>
  <si>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</si>
  <si>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</si>
  <si>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</si>
  <si>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</si>
  <si>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</si>
  <si>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</si>
  <si>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</si>
  <si>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</si>
  <si>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</si>
  <si>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</si>
  <si>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</si>
  <si>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</si>
  <si>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</si>
  <si>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</si>
  <si>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</si>
  <si>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</si>
  <si>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</si>
  <si>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</si>
  <si>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</si>
  <si>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</si>
  <si>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</si>
  <si>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</si>
  <si>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</si>
  <si>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</si>
  <si>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</si>
  <si>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</si>
  <si>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</si>
  <si>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</si>
  <si>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</si>
  <si>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</si>
  <si>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</si>
  <si>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</si>
  <si>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</si>
  <si>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</si>
  <si>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</si>
  <si>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</si>
  <si>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</si>
  <si>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</si>
  <si>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</si>
  <si>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</si>
  <si>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</si>
  <si>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</si>
  <si>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</si>
  <si>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</si>
  <si>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</si>
  <si>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</si>
  <si>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</si>
  <si>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</si>
  <si>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</si>
  <si>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</si>
  <si>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</si>
  <si>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</si>
  <si>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</si>
  <si>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</si>
  <si>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</si>
  <si>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</si>
  <si>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</si>
  <si>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</si>
  <si>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</si>
  <si>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</si>
  <si>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</si>
  <si>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</si>
  <si>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</si>
  <si>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</si>
  <si>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</si>
  <si>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</si>
  <si>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</si>
  <si>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</si>
  <si>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</si>
  <si>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</si>
  <si>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</si>
  <si>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</si>
  <si>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</si>
  <si>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</si>
  <si>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</si>
  <si>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</si>
  <si>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</si>
  <si>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</si>
  <si>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</si>
  <si>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</si>
  <si>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</si>
  <si>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</si>
  <si>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</si>
  <si>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</si>
  <si>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</si>
  <si>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</si>
  <si>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</si>
  <si>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</si>
  <si>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</si>
  <si>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</si>
  <si>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</si>
  <si>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Plays in the US</t>
  </si>
  <si>
    <t>no failed telivision</t>
  </si>
  <si>
    <t>Television in the US</t>
  </si>
  <si>
    <t>Standard Deviation of Goal</t>
  </si>
  <si>
    <t>Upper Quartile of Goal</t>
  </si>
  <si>
    <t>Lower Quartile of Goal</t>
  </si>
  <si>
    <t>IQR of Goal</t>
  </si>
  <si>
    <t>standard deviations are larger than mean, everything below the mean is considered close to the center</t>
  </si>
  <si>
    <t>outlier</t>
  </si>
  <si>
    <t>3*STDV</t>
  </si>
  <si>
    <t xml:space="preserve">upper or lower + 1.5*IQR </t>
  </si>
  <si>
    <t>Plays in the GB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</si>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</sst>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44" fontId="0" fillId="2" borderId="0" xfId="1" applyFont="1" applyFill="1"/>
    <xf numFmtId="165" fontId="0" fillId="0" borderId="0" xfId="1" applyNumberFormat="1" applyFont="1"/>
    <xf numFmtId="9" fontId="0" fillId="0" borderId="0" xfId="2" applyFont="1"/>
    <xf numFmtId="0" fontId="0" fillId="4" borderId="0" xfId="0" applyFill="1"/>
    <xf numFmtId="0" fontId="0" fillId="2" borderId="0" xfId="0" applyFill="1"/>
    <xf numFmtId="14" fontId="1" fillId="3" borderId="4" xfId="0" applyNumberFormat="1" applyFont="1" applyFill="1" applyBorder="1" applyAlignment="1">
      <alignment horizontal="left"/>
    </xf>
    <xf numFmtId="0" fontId="1" fillId="3" borderId="4" xfId="0" applyNumberFormat="1" applyFont="1" applyFill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0.63567839195979903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61-4F9C-8FB6-EC269EA489D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0.36432160804020103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61-4F9C-8FB6-EC269EA489D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61-4F9C-8FB6-EC269EA48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940192"/>
        <c:axId val="4149406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506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D61-4F9C-8FB6-EC269EA489D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290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D61-4F9C-8FB6-EC269EA489D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D61-4F9C-8FB6-EC269EA489D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796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D61-4F9C-8FB6-EC269EA489DF}"/>
                  </c:ext>
                </c:extLst>
              </c15:ser>
            </c15:filteredLineSeries>
          </c:ext>
        </c:extLst>
      </c:lineChart>
      <c:catAx>
        <c:axId val="41494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940608"/>
        <c:crosses val="autoZero"/>
        <c:auto val="1"/>
        <c:lblAlgn val="ctr"/>
        <c:lblOffset val="100"/>
        <c:noMultiLvlLbl val="0"/>
      </c:catAx>
      <c:valAx>
        <c:axId val="41494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94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Based on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AC-4009-A810-EA2E44ABBE2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AC-4009-A810-EA2E44ABBE2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AC-4009-A810-EA2E44ABB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8928544"/>
        <c:axId val="538915232"/>
      </c:lineChart>
      <c:catAx>
        <c:axId val="538928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15232"/>
        <c:crosses val="autoZero"/>
        <c:auto val="1"/>
        <c:lblAlgn val="ctr"/>
        <c:lblOffset val="100"/>
        <c:noMultiLvlLbl val="0"/>
      </c:catAx>
      <c:valAx>
        <c:axId val="53891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2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Outcomes'!$A$6:$A$25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'Parent Category Outcomes'!$B$6:$B$25</c:f>
              <c:numCache>
                <c:formatCode>General</c:formatCode>
                <c:ptCount val="19"/>
                <c:pt idx="1">
                  <c:v>2</c:v>
                </c:pt>
                <c:pt idx="2">
                  <c:v>1</c:v>
                </c:pt>
                <c:pt idx="5">
                  <c:v>1</c:v>
                </c:pt>
                <c:pt idx="8">
                  <c:v>6</c:v>
                </c:pt>
                <c:pt idx="15">
                  <c:v>1</c:v>
                </c:pt>
                <c:pt idx="1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40-4C3D-A624-2ECB964FCE19}"/>
            </c:ext>
          </c:extLst>
        </c:ser>
        <c:ser>
          <c:idx val="1"/>
          <c:order val="1"/>
          <c:tx>
            <c:strRef>
              <c:f>'Parent 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Outcomes'!$A$6:$A$25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'Parent Category Outcomes'!$C$6:$C$25</c:f>
              <c:numCache>
                <c:formatCode>General</c:formatCode>
                <c:ptCount val="19"/>
                <c:pt idx="0">
                  <c:v>1</c:v>
                </c:pt>
                <c:pt idx="1">
                  <c:v>13</c:v>
                </c:pt>
                <c:pt idx="2">
                  <c:v>15</c:v>
                </c:pt>
                <c:pt idx="4">
                  <c:v>2</c:v>
                </c:pt>
                <c:pt idx="5">
                  <c:v>2</c:v>
                </c:pt>
                <c:pt idx="7">
                  <c:v>3</c:v>
                </c:pt>
                <c:pt idx="8">
                  <c:v>89</c:v>
                </c:pt>
                <c:pt idx="9">
                  <c:v>3</c:v>
                </c:pt>
                <c:pt idx="10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40-4C3D-A624-2ECB964FCE19}"/>
            </c:ext>
          </c:extLst>
        </c:ser>
        <c:ser>
          <c:idx val="2"/>
          <c:order val="2"/>
          <c:tx>
            <c:strRef>
              <c:f>'Parent Category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Outcomes'!$A$6:$A$25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'Parent Category Outcomes'!$D$6:$D$25</c:f>
              <c:numCache>
                <c:formatCode>General</c:formatCode>
                <c:ptCount val="19"/>
                <c:pt idx="7">
                  <c:v>1</c:v>
                </c:pt>
                <c:pt idx="8">
                  <c:v>6</c:v>
                </c:pt>
                <c:pt idx="9">
                  <c:v>1</c:v>
                </c:pt>
                <c:pt idx="12">
                  <c:v>3</c:v>
                </c:pt>
                <c:pt idx="13">
                  <c:v>1</c:v>
                </c:pt>
                <c:pt idx="1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40-4C3D-A624-2ECB964FCE19}"/>
            </c:ext>
          </c:extLst>
        </c:ser>
        <c:ser>
          <c:idx val="3"/>
          <c:order val="3"/>
          <c:tx>
            <c:strRef>
              <c:f>'Parent Category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Outcomes'!$A$6:$A$25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'Parent Category Outcomes'!$E$6:$E$25</c:f>
              <c:numCache>
                <c:formatCode>General</c:formatCode>
                <c:ptCount val="19"/>
                <c:pt idx="1">
                  <c:v>6</c:v>
                </c:pt>
                <c:pt idx="2">
                  <c:v>28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258</c:v>
                </c:pt>
                <c:pt idx="9">
                  <c:v>5</c:v>
                </c:pt>
                <c:pt idx="10">
                  <c:v>1</c:v>
                </c:pt>
                <c:pt idx="11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40-4C3D-A624-2ECB964FC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4565744"/>
        <c:axId val="1762164688"/>
      </c:barChart>
      <c:catAx>
        <c:axId val="173456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164688"/>
        <c:crosses val="autoZero"/>
        <c:auto val="1"/>
        <c:lblAlgn val="ctr"/>
        <c:lblOffset val="100"/>
        <c:noMultiLvlLbl val="0"/>
      </c:catAx>
      <c:valAx>
        <c:axId val="176216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56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4859630149537091"/>
          <c:y val="0.1148961642952525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6F-440E-B89C-D52625EFAAB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6F-440E-B89C-D52625EFAAB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6F-440E-B89C-D52625EFAAB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39-41C3-8066-D2BF83AE1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7240768"/>
        <c:axId val="553488976"/>
      </c:barChart>
      <c:catAx>
        <c:axId val="143724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88976"/>
        <c:crosses val="autoZero"/>
        <c:auto val="1"/>
        <c:lblAlgn val="ctr"/>
        <c:lblOffset val="100"/>
        <c:noMultiLvlLbl val="0"/>
      </c:catAx>
      <c:valAx>
        <c:axId val="55348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24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3918016345517787"/>
          <c:y val="0.1041844867822752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52-4626-8766-45E178D8804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1E-4DAD-AB5E-EB3908056EC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1E-4DAD-AB5E-EB3908056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469455"/>
        <c:axId val="166469871"/>
      </c:lineChart>
      <c:catAx>
        <c:axId val="16646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69871"/>
        <c:crosses val="autoZero"/>
        <c:auto val="1"/>
        <c:lblAlgn val="ctr"/>
        <c:lblOffset val="100"/>
        <c:noMultiLvlLbl val="0"/>
      </c:catAx>
      <c:valAx>
        <c:axId val="16646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6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46672</xdr:colOff>
      <xdr:row>14</xdr:row>
      <xdr:rowOff>0</xdr:rowOff>
    </xdr:from>
    <xdr:to>
      <xdr:col>8</xdr:col>
      <xdr:colOff>143827</xdr:colOff>
      <xdr:row>29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FF4C6-9A8A-4C6C-8F26-C5D9230E3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</xdr:row>
      <xdr:rowOff>123825</xdr:rowOff>
    </xdr:from>
    <xdr:to>
      <xdr:col>14</xdr:col>
      <xdr:colOff>180975</xdr:colOff>
      <xdr:row>16</xdr:row>
      <xdr:rowOff>150495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2F83ED-04FD-4DA0-95C1-3B4B723F4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5</xdr:row>
      <xdr:rowOff>131445</xdr:rowOff>
    </xdr:from>
    <xdr:to>
      <xdr:col>16</xdr:col>
      <xdr:colOff>304800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B9706-432C-436B-AC45-EA5F6F59F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4</xdr:row>
      <xdr:rowOff>7620</xdr:rowOff>
    </xdr:from>
    <xdr:to>
      <xdr:col>15</xdr:col>
      <xdr:colOff>552450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090A00-1EA4-4A0A-A145-98E60CB189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133350</xdr:colOff>
      <xdr:row>10</xdr:row>
      <xdr:rowOff>76200</xdr:rowOff>
    </xdr:from>
    <xdr:to>
      <xdr:col>17</xdr:col>
      <xdr:colOff>350520</xdr:colOff>
      <xdr:row>27</xdr:row>
      <xdr:rowOff>115252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B1EE0D-C491-4162-ABF9-46E18808C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ll" refreshedDate="44421.89520914352" createdVersion="6" refreshedVersion="6" minRefreshableVersion="3" recordCount="4116" xr:uid="{D736C426-4324-4B78-801F-E0DEADA28341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ll" refreshedDate="44424.49603159722" createdVersion="7" refreshedVersion="7" minRefreshableVersion="3" recordCount="4114" xr:uid="{04E51C30-6BDC-428A-A406-8C8AC8560A21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ll" refreshedDate="44427.447542708331" createdVersion="7" refreshedVersion="7" minRefreshableVersion="3" recordCount="4114" xr:uid="{6CECAFAC-B0DA-45BD-A7AC-7C7690EBDF9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365556-3E46-466F-8F0A-00B16B1B6DBB}" name="Theater Outcomes Based on Launch Date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7EAA91-E325-4476-A671-4BCBBC9356B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4:F2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6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D1CEF-4CDD-47AF-988D-FABC73D1A4C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7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7F379B-3161-4E55-BE57-48D7B2D492C6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A1300" zoomScale="95" zoomScaleNormal="95" workbookViewId="0">
      <selection activeCell="D1303" sqref="D1303"/>
    </sheetView>
  </sheetViews>
  <sheetFormatPr defaultColWidth="8.83984375" defaultRowHeight="14.4" x14ac:dyDescent="0.55000000000000004"/>
  <cols>
    <col min="2" max="2" width="38.47265625" style="9" customWidth="1"/>
    <col min="3" max="3" width="40.3125" style="3" customWidth="1"/>
    <col min="4" max="4" width="15.68359375" style="5" bestFit="1" customWidth="1"/>
    <col min="5" max="5" width="16.47265625" style="7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7" max="17" width="41.15625" customWidth="1"/>
    <col min="19" max="19" width="10.15625" bestFit="1" customWidth="1"/>
    <col min="20" max="20" width="9.15625" bestFit="1" customWidth="1"/>
  </cols>
  <sheetData>
    <row r="1" spans="1:21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8364</v>
      </c>
      <c r="T1" s="1" t="s">
        <v>8365</v>
      </c>
      <c r="U1" s="1" t="s">
        <v>8378</v>
      </c>
    </row>
    <row r="2" spans="1:21" ht="43.2" hidden="1" x14ac:dyDescent="0.55000000000000004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8.8" hidden="1" x14ac:dyDescent="0.55000000000000004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55000000000000004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8" hidden="1" x14ac:dyDescent="0.55000000000000004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7.6" hidden="1" x14ac:dyDescent="0.55000000000000004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2" hidden="1" x14ac:dyDescent="0.55000000000000004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2" hidden="1" x14ac:dyDescent="0.55000000000000004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3.2" hidden="1" x14ac:dyDescent="0.55000000000000004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idden="1" x14ac:dyDescent="0.55000000000000004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2" hidden="1" x14ac:dyDescent="0.55000000000000004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2" hidden="1" x14ac:dyDescent="0.55000000000000004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3.2" hidden="1" x14ac:dyDescent="0.55000000000000004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3.2" hidden="1" x14ac:dyDescent="0.55000000000000004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28.8" hidden="1" x14ac:dyDescent="0.55000000000000004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8" hidden="1" x14ac:dyDescent="0.55000000000000004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2" hidden="1" x14ac:dyDescent="0.55000000000000004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2" hidden="1" x14ac:dyDescent="0.55000000000000004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2" hidden="1" x14ac:dyDescent="0.55000000000000004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2" hidden="1" x14ac:dyDescent="0.55000000000000004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2" hidden="1" x14ac:dyDescent="0.55000000000000004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2" hidden="1" x14ac:dyDescent="0.55000000000000004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2" hidden="1" x14ac:dyDescent="0.55000000000000004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8" hidden="1" x14ac:dyDescent="0.55000000000000004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2" hidden="1" x14ac:dyDescent="0.55000000000000004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8" hidden="1" x14ac:dyDescent="0.55000000000000004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2" hidden="1" x14ac:dyDescent="0.55000000000000004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2" hidden="1" x14ac:dyDescent="0.55000000000000004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2" hidden="1" x14ac:dyDescent="0.55000000000000004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8" hidden="1" x14ac:dyDescent="0.55000000000000004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2" hidden="1" x14ac:dyDescent="0.55000000000000004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2" hidden="1" x14ac:dyDescent="0.55000000000000004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2" hidden="1" x14ac:dyDescent="0.55000000000000004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3.2" hidden="1" x14ac:dyDescent="0.55000000000000004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2" hidden="1" x14ac:dyDescent="0.55000000000000004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2" hidden="1" x14ac:dyDescent="0.55000000000000004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2" hidden="1" x14ac:dyDescent="0.55000000000000004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8" hidden="1" x14ac:dyDescent="0.55000000000000004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2" hidden="1" x14ac:dyDescent="0.55000000000000004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2" hidden="1" x14ac:dyDescent="0.55000000000000004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3.2" hidden="1" x14ac:dyDescent="0.55000000000000004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3.2" hidden="1" x14ac:dyDescent="0.55000000000000004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2" hidden="1" x14ac:dyDescent="0.55000000000000004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2" hidden="1" x14ac:dyDescent="0.55000000000000004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2" hidden="1" x14ac:dyDescent="0.55000000000000004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3.2" hidden="1" x14ac:dyDescent="0.55000000000000004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2" hidden="1" x14ac:dyDescent="0.55000000000000004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2" hidden="1" x14ac:dyDescent="0.55000000000000004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3.2" hidden="1" x14ac:dyDescent="0.55000000000000004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2" hidden="1" x14ac:dyDescent="0.55000000000000004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idden="1" x14ac:dyDescent="0.55000000000000004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2" hidden="1" x14ac:dyDescent="0.55000000000000004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2" hidden="1" x14ac:dyDescent="0.55000000000000004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2" hidden="1" x14ac:dyDescent="0.55000000000000004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8" hidden="1" x14ac:dyDescent="0.55000000000000004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3.2" hidden="1" x14ac:dyDescent="0.55000000000000004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2" hidden="1" x14ac:dyDescent="0.55000000000000004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8" hidden="1" x14ac:dyDescent="0.55000000000000004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2" hidden="1" x14ac:dyDescent="0.55000000000000004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2" hidden="1" x14ac:dyDescent="0.55000000000000004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2" hidden="1" x14ac:dyDescent="0.55000000000000004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2" hidden="1" x14ac:dyDescent="0.55000000000000004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2" hidden="1" x14ac:dyDescent="0.55000000000000004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2" hidden="1" x14ac:dyDescent="0.55000000000000004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2" hidden="1" x14ac:dyDescent="0.55000000000000004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3.2" hidden="1" x14ac:dyDescent="0.55000000000000004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28.8" hidden="1" x14ac:dyDescent="0.55000000000000004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55000000000000004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2" hidden="1" x14ac:dyDescent="0.55000000000000004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7.6" hidden="1" x14ac:dyDescent="0.55000000000000004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2" hidden="1" x14ac:dyDescent="0.55000000000000004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2" hidden="1" x14ac:dyDescent="0.55000000000000004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2" hidden="1" x14ac:dyDescent="0.55000000000000004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2" hidden="1" x14ac:dyDescent="0.55000000000000004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2" hidden="1" x14ac:dyDescent="0.55000000000000004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2" hidden="1" x14ac:dyDescent="0.55000000000000004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2" hidden="1" x14ac:dyDescent="0.55000000000000004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2" hidden="1" x14ac:dyDescent="0.55000000000000004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2" hidden="1" x14ac:dyDescent="0.55000000000000004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6.4" hidden="1" x14ac:dyDescent="0.55000000000000004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2" hidden="1" x14ac:dyDescent="0.55000000000000004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2" hidden="1" x14ac:dyDescent="0.55000000000000004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2" hidden="1" x14ac:dyDescent="0.55000000000000004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2" hidden="1" x14ac:dyDescent="0.55000000000000004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2" hidden="1" x14ac:dyDescent="0.55000000000000004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2" hidden="1" x14ac:dyDescent="0.55000000000000004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2" hidden="1" x14ac:dyDescent="0.55000000000000004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3.2" hidden="1" x14ac:dyDescent="0.55000000000000004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2" hidden="1" x14ac:dyDescent="0.55000000000000004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.2" hidden="1" x14ac:dyDescent="0.55000000000000004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2" hidden="1" x14ac:dyDescent="0.55000000000000004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8" hidden="1" x14ac:dyDescent="0.55000000000000004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2" hidden="1" x14ac:dyDescent="0.55000000000000004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2" hidden="1" x14ac:dyDescent="0.55000000000000004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3.2" hidden="1" x14ac:dyDescent="0.55000000000000004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2" hidden="1" x14ac:dyDescent="0.55000000000000004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2" hidden="1" x14ac:dyDescent="0.55000000000000004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3.2" hidden="1" x14ac:dyDescent="0.55000000000000004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2" hidden="1" x14ac:dyDescent="0.55000000000000004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2" hidden="1" x14ac:dyDescent="0.55000000000000004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8" hidden="1" x14ac:dyDescent="0.55000000000000004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2" hidden="1" x14ac:dyDescent="0.55000000000000004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2" hidden="1" x14ac:dyDescent="0.55000000000000004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2" hidden="1" x14ac:dyDescent="0.55000000000000004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28.8" hidden="1" x14ac:dyDescent="0.55000000000000004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8" hidden="1" x14ac:dyDescent="0.55000000000000004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2" hidden="1" x14ac:dyDescent="0.55000000000000004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idden="1" x14ac:dyDescent="0.55000000000000004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2" hidden="1" x14ac:dyDescent="0.55000000000000004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2" hidden="1" x14ac:dyDescent="0.55000000000000004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2" hidden="1" x14ac:dyDescent="0.55000000000000004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2" hidden="1" x14ac:dyDescent="0.55000000000000004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2" hidden="1" x14ac:dyDescent="0.55000000000000004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2" hidden="1" x14ac:dyDescent="0.55000000000000004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8" hidden="1" x14ac:dyDescent="0.55000000000000004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2" hidden="1" x14ac:dyDescent="0.55000000000000004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idden="1" x14ac:dyDescent="0.55000000000000004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2" hidden="1" x14ac:dyDescent="0.55000000000000004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3.2" hidden="1" x14ac:dyDescent="0.55000000000000004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8" hidden="1" x14ac:dyDescent="0.55000000000000004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2" hidden="1" x14ac:dyDescent="0.55000000000000004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3.2" hidden="1" x14ac:dyDescent="0.55000000000000004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3.2" hidden="1" x14ac:dyDescent="0.55000000000000004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8" hidden="1" x14ac:dyDescent="0.55000000000000004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.2" hidden="1" x14ac:dyDescent="0.55000000000000004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2" hidden="1" x14ac:dyDescent="0.55000000000000004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2" hidden="1" x14ac:dyDescent="0.55000000000000004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2" hidden="1" x14ac:dyDescent="0.55000000000000004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2" hidden="1" x14ac:dyDescent="0.55000000000000004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8" hidden="1" x14ac:dyDescent="0.55000000000000004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3.2" hidden="1" x14ac:dyDescent="0.55000000000000004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55000000000000004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idden="1" x14ac:dyDescent="0.55000000000000004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.2" hidden="1" x14ac:dyDescent="0.55000000000000004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8" hidden="1" x14ac:dyDescent="0.55000000000000004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8" hidden="1" x14ac:dyDescent="0.55000000000000004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2" hidden="1" x14ac:dyDescent="0.55000000000000004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3.2" hidden="1" x14ac:dyDescent="0.55000000000000004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2" hidden="1" x14ac:dyDescent="0.55000000000000004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2" hidden="1" x14ac:dyDescent="0.55000000000000004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2" hidden="1" x14ac:dyDescent="0.55000000000000004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2" hidden="1" x14ac:dyDescent="0.55000000000000004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2" hidden="1" x14ac:dyDescent="0.55000000000000004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2" hidden="1" x14ac:dyDescent="0.55000000000000004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2" hidden="1" x14ac:dyDescent="0.55000000000000004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2" hidden="1" x14ac:dyDescent="0.55000000000000004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2" hidden="1" x14ac:dyDescent="0.55000000000000004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2" hidden="1" x14ac:dyDescent="0.55000000000000004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8" hidden="1" x14ac:dyDescent="0.55000000000000004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2" hidden="1" x14ac:dyDescent="0.55000000000000004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2" hidden="1" x14ac:dyDescent="0.55000000000000004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2" hidden="1" x14ac:dyDescent="0.55000000000000004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2" hidden="1" x14ac:dyDescent="0.55000000000000004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8" hidden="1" x14ac:dyDescent="0.55000000000000004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2" hidden="1" x14ac:dyDescent="0.55000000000000004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28.8" hidden="1" x14ac:dyDescent="0.55000000000000004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7.6" hidden="1" x14ac:dyDescent="0.55000000000000004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3.2" hidden="1" x14ac:dyDescent="0.55000000000000004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2" hidden="1" x14ac:dyDescent="0.55000000000000004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2" hidden="1" x14ac:dyDescent="0.55000000000000004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2" hidden="1" x14ac:dyDescent="0.55000000000000004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2" hidden="1" x14ac:dyDescent="0.55000000000000004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2" hidden="1" x14ac:dyDescent="0.55000000000000004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2" hidden="1" x14ac:dyDescent="0.55000000000000004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.6" hidden="1" x14ac:dyDescent="0.55000000000000004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.2" hidden="1" x14ac:dyDescent="0.55000000000000004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8" hidden="1" x14ac:dyDescent="0.55000000000000004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2" hidden="1" x14ac:dyDescent="0.55000000000000004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2" hidden="1" x14ac:dyDescent="0.55000000000000004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2" hidden="1" x14ac:dyDescent="0.55000000000000004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2" hidden="1" x14ac:dyDescent="0.55000000000000004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.2" hidden="1" x14ac:dyDescent="0.55000000000000004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2" hidden="1" x14ac:dyDescent="0.55000000000000004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2" hidden="1" x14ac:dyDescent="0.55000000000000004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2" hidden="1" x14ac:dyDescent="0.55000000000000004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2" hidden="1" x14ac:dyDescent="0.55000000000000004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.2" hidden="1" x14ac:dyDescent="0.55000000000000004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2" hidden="1" x14ac:dyDescent="0.55000000000000004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8" hidden="1" x14ac:dyDescent="0.55000000000000004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8" hidden="1" x14ac:dyDescent="0.55000000000000004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8" hidden="1" x14ac:dyDescent="0.55000000000000004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2" hidden="1" x14ac:dyDescent="0.55000000000000004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2" hidden="1" x14ac:dyDescent="0.55000000000000004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.2" hidden="1" x14ac:dyDescent="0.55000000000000004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idden="1" x14ac:dyDescent="0.55000000000000004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.2" hidden="1" x14ac:dyDescent="0.55000000000000004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idden="1" x14ac:dyDescent="0.55000000000000004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2" hidden="1" x14ac:dyDescent="0.55000000000000004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28.8" hidden="1" x14ac:dyDescent="0.55000000000000004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.2" hidden="1" x14ac:dyDescent="0.55000000000000004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2" hidden="1" x14ac:dyDescent="0.55000000000000004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idden="1" x14ac:dyDescent="0.55000000000000004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2" hidden="1" x14ac:dyDescent="0.55000000000000004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3.2" hidden="1" x14ac:dyDescent="0.55000000000000004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3.2" hidden="1" x14ac:dyDescent="0.55000000000000004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55000000000000004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2" hidden="1" x14ac:dyDescent="0.55000000000000004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2" hidden="1" x14ac:dyDescent="0.55000000000000004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2" hidden="1" x14ac:dyDescent="0.55000000000000004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2" hidden="1" x14ac:dyDescent="0.55000000000000004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2" hidden="1" x14ac:dyDescent="0.55000000000000004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8" hidden="1" x14ac:dyDescent="0.55000000000000004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2" hidden="1" x14ac:dyDescent="0.55000000000000004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idden="1" x14ac:dyDescent="0.55000000000000004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2" hidden="1" x14ac:dyDescent="0.55000000000000004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2" hidden="1" x14ac:dyDescent="0.55000000000000004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2" hidden="1" x14ac:dyDescent="0.55000000000000004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2" hidden="1" x14ac:dyDescent="0.55000000000000004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2" hidden="1" x14ac:dyDescent="0.55000000000000004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.2" hidden="1" x14ac:dyDescent="0.55000000000000004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.2" hidden="1" x14ac:dyDescent="0.55000000000000004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2" hidden="1" x14ac:dyDescent="0.55000000000000004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2" hidden="1" x14ac:dyDescent="0.55000000000000004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8" hidden="1" x14ac:dyDescent="0.55000000000000004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2" hidden="1" x14ac:dyDescent="0.55000000000000004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.2" hidden="1" x14ac:dyDescent="0.55000000000000004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2" hidden="1" x14ac:dyDescent="0.55000000000000004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2" hidden="1" x14ac:dyDescent="0.55000000000000004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idden="1" x14ac:dyDescent="0.55000000000000004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2" hidden="1" x14ac:dyDescent="0.55000000000000004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8" hidden="1" x14ac:dyDescent="0.55000000000000004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2" hidden="1" x14ac:dyDescent="0.55000000000000004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idden="1" x14ac:dyDescent="0.55000000000000004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2" hidden="1" x14ac:dyDescent="0.55000000000000004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.2" hidden="1" x14ac:dyDescent="0.55000000000000004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.2" hidden="1" x14ac:dyDescent="0.55000000000000004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2" hidden="1" x14ac:dyDescent="0.55000000000000004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2" hidden="1" x14ac:dyDescent="0.55000000000000004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2" hidden="1" x14ac:dyDescent="0.55000000000000004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8" hidden="1" x14ac:dyDescent="0.55000000000000004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2" hidden="1" x14ac:dyDescent="0.55000000000000004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2" hidden="1" x14ac:dyDescent="0.55000000000000004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2" hidden="1" x14ac:dyDescent="0.55000000000000004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2" hidden="1" x14ac:dyDescent="0.55000000000000004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2" hidden="1" x14ac:dyDescent="0.55000000000000004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.2" hidden="1" x14ac:dyDescent="0.55000000000000004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2" hidden="1" x14ac:dyDescent="0.55000000000000004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2" hidden="1" x14ac:dyDescent="0.55000000000000004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idden="1" x14ac:dyDescent="0.55000000000000004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2" hidden="1" x14ac:dyDescent="0.55000000000000004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2" hidden="1" x14ac:dyDescent="0.55000000000000004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3.2" hidden="1" x14ac:dyDescent="0.55000000000000004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2" hidden="1" x14ac:dyDescent="0.55000000000000004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2" hidden="1" x14ac:dyDescent="0.55000000000000004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2" hidden="1" x14ac:dyDescent="0.55000000000000004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7.6" hidden="1" x14ac:dyDescent="0.55000000000000004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2" hidden="1" x14ac:dyDescent="0.55000000000000004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2" hidden="1" x14ac:dyDescent="0.55000000000000004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7.6" hidden="1" x14ac:dyDescent="0.55000000000000004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2" hidden="1" x14ac:dyDescent="0.55000000000000004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7.6" hidden="1" x14ac:dyDescent="0.55000000000000004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2" hidden="1" x14ac:dyDescent="0.55000000000000004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2" hidden="1" x14ac:dyDescent="0.55000000000000004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2" hidden="1" x14ac:dyDescent="0.55000000000000004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3.2" hidden="1" x14ac:dyDescent="0.55000000000000004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2" hidden="1" x14ac:dyDescent="0.55000000000000004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8" hidden="1" x14ac:dyDescent="0.55000000000000004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.2" hidden="1" x14ac:dyDescent="0.55000000000000004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2" hidden="1" x14ac:dyDescent="0.55000000000000004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55000000000000004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3.2" hidden="1" x14ac:dyDescent="0.55000000000000004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2" hidden="1" x14ac:dyDescent="0.55000000000000004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8" hidden="1" x14ac:dyDescent="0.55000000000000004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8" hidden="1" x14ac:dyDescent="0.55000000000000004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.6" hidden="1" x14ac:dyDescent="0.55000000000000004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.6" hidden="1" x14ac:dyDescent="0.55000000000000004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7.6" hidden="1" x14ac:dyDescent="0.55000000000000004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7.6" hidden="1" x14ac:dyDescent="0.55000000000000004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2" hidden="1" x14ac:dyDescent="0.55000000000000004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2" hidden="1" x14ac:dyDescent="0.55000000000000004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2" hidden="1" x14ac:dyDescent="0.55000000000000004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2" hidden="1" x14ac:dyDescent="0.55000000000000004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2" hidden="1" x14ac:dyDescent="0.55000000000000004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2" hidden="1" x14ac:dyDescent="0.55000000000000004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.2" hidden="1" x14ac:dyDescent="0.55000000000000004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2" hidden="1" x14ac:dyDescent="0.55000000000000004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2" hidden="1" x14ac:dyDescent="0.55000000000000004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2" hidden="1" x14ac:dyDescent="0.55000000000000004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.2" hidden="1" x14ac:dyDescent="0.55000000000000004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8" hidden="1" x14ac:dyDescent="0.55000000000000004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2" hidden="1" x14ac:dyDescent="0.55000000000000004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2" hidden="1" x14ac:dyDescent="0.55000000000000004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2" hidden="1" x14ac:dyDescent="0.55000000000000004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2" hidden="1" x14ac:dyDescent="0.55000000000000004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8" hidden="1" x14ac:dyDescent="0.55000000000000004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2" hidden="1" x14ac:dyDescent="0.55000000000000004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2" hidden="1" x14ac:dyDescent="0.55000000000000004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2" hidden="1" x14ac:dyDescent="0.55000000000000004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8" hidden="1" x14ac:dyDescent="0.55000000000000004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7.6" hidden="1" x14ac:dyDescent="0.55000000000000004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2" hidden="1" x14ac:dyDescent="0.55000000000000004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8" hidden="1" x14ac:dyDescent="0.55000000000000004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2" hidden="1" x14ac:dyDescent="0.55000000000000004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3.2" hidden="1" x14ac:dyDescent="0.55000000000000004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2" hidden="1" x14ac:dyDescent="0.55000000000000004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57.6" hidden="1" x14ac:dyDescent="0.55000000000000004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2" hidden="1" x14ac:dyDescent="0.55000000000000004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2" hidden="1" x14ac:dyDescent="0.55000000000000004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2" hidden="1" x14ac:dyDescent="0.55000000000000004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8.8" hidden="1" x14ac:dyDescent="0.55000000000000004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3.2" hidden="1" x14ac:dyDescent="0.55000000000000004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2" hidden="1" x14ac:dyDescent="0.55000000000000004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2" hidden="1" x14ac:dyDescent="0.55000000000000004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7.6" hidden="1" x14ac:dyDescent="0.55000000000000004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2" hidden="1" x14ac:dyDescent="0.55000000000000004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8" hidden="1" x14ac:dyDescent="0.55000000000000004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28.8" hidden="1" x14ac:dyDescent="0.55000000000000004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8" hidden="1" x14ac:dyDescent="0.55000000000000004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idden="1" x14ac:dyDescent="0.55000000000000004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2" hidden="1" x14ac:dyDescent="0.55000000000000004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2" hidden="1" x14ac:dyDescent="0.55000000000000004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2" hidden="1" x14ac:dyDescent="0.55000000000000004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2" hidden="1" x14ac:dyDescent="0.55000000000000004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3.2" hidden="1" x14ac:dyDescent="0.55000000000000004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7.6" hidden="1" x14ac:dyDescent="0.55000000000000004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2" hidden="1" x14ac:dyDescent="0.55000000000000004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2" hidden="1" x14ac:dyDescent="0.55000000000000004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8" hidden="1" x14ac:dyDescent="0.55000000000000004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2" hidden="1" x14ac:dyDescent="0.55000000000000004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2" hidden="1" x14ac:dyDescent="0.55000000000000004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7.6" hidden="1" x14ac:dyDescent="0.55000000000000004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2" hidden="1" x14ac:dyDescent="0.55000000000000004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2" hidden="1" x14ac:dyDescent="0.55000000000000004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55000000000000004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2" hidden="1" x14ac:dyDescent="0.55000000000000004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2" hidden="1" x14ac:dyDescent="0.55000000000000004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2" hidden="1" x14ac:dyDescent="0.55000000000000004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2" hidden="1" x14ac:dyDescent="0.55000000000000004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2" hidden="1" x14ac:dyDescent="0.55000000000000004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2" hidden="1" x14ac:dyDescent="0.55000000000000004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2" hidden="1" x14ac:dyDescent="0.55000000000000004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2" hidden="1" x14ac:dyDescent="0.55000000000000004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2" hidden="1" x14ac:dyDescent="0.55000000000000004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2" hidden="1" x14ac:dyDescent="0.55000000000000004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2" hidden="1" x14ac:dyDescent="0.55000000000000004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3.2" hidden="1" x14ac:dyDescent="0.55000000000000004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2" hidden="1" x14ac:dyDescent="0.55000000000000004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2" hidden="1" x14ac:dyDescent="0.55000000000000004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2" hidden="1" x14ac:dyDescent="0.55000000000000004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2" hidden="1" x14ac:dyDescent="0.55000000000000004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2" hidden="1" x14ac:dyDescent="0.55000000000000004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2" hidden="1" x14ac:dyDescent="0.55000000000000004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2" hidden="1" x14ac:dyDescent="0.55000000000000004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8" hidden="1" x14ac:dyDescent="0.55000000000000004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2" hidden="1" x14ac:dyDescent="0.55000000000000004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.2" hidden="1" x14ac:dyDescent="0.55000000000000004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2" hidden="1" x14ac:dyDescent="0.55000000000000004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2" hidden="1" x14ac:dyDescent="0.55000000000000004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2" hidden="1" x14ac:dyDescent="0.55000000000000004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2" hidden="1" x14ac:dyDescent="0.55000000000000004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2" hidden="1" x14ac:dyDescent="0.55000000000000004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2" hidden="1" x14ac:dyDescent="0.55000000000000004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.2" hidden="1" x14ac:dyDescent="0.55000000000000004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2" hidden="1" x14ac:dyDescent="0.55000000000000004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.2" hidden="1" x14ac:dyDescent="0.55000000000000004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2" hidden="1" x14ac:dyDescent="0.55000000000000004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28.8" hidden="1" x14ac:dyDescent="0.55000000000000004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28.8" hidden="1" x14ac:dyDescent="0.55000000000000004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.2" hidden="1" x14ac:dyDescent="0.55000000000000004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2" hidden="1" x14ac:dyDescent="0.55000000000000004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2" hidden="1" x14ac:dyDescent="0.55000000000000004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2" hidden="1" x14ac:dyDescent="0.55000000000000004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2" hidden="1" x14ac:dyDescent="0.55000000000000004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3.2" hidden="1" x14ac:dyDescent="0.55000000000000004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3.2" hidden="1" x14ac:dyDescent="0.55000000000000004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2" hidden="1" x14ac:dyDescent="0.55000000000000004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2" hidden="1" x14ac:dyDescent="0.55000000000000004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2" hidden="1" x14ac:dyDescent="0.55000000000000004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2" hidden="1" x14ac:dyDescent="0.55000000000000004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2" hidden="1" x14ac:dyDescent="0.55000000000000004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2" hidden="1" x14ac:dyDescent="0.55000000000000004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2" hidden="1" x14ac:dyDescent="0.55000000000000004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2" hidden="1" x14ac:dyDescent="0.55000000000000004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8" hidden="1" x14ac:dyDescent="0.55000000000000004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2" hidden="1" x14ac:dyDescent="0.55000000000000004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2" hidden="1" x14ac:dyDescent="0.55000000000000004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2" hidden="1" x14ac:dyDescent="0.55000000000000004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2" hidden="1" x14ac:dyDescent="0.55000000000000004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2" hidden="1" x14ac:dyDescent="0.55000000000000004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7.6" hidden="1" x14ac:dyDescent="0.55000000000000004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2" hidden="1" x14ac:dyDescent="0.55000000000000004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3.2" hidden="1" x14ac:dyDescent="0.55000000000000004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2" hidden="1" x14ac:dyDescent="0.55000000000000004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3.2" hidden="1" x14ac:dyDescent="0.55000000000000004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2" hidden="1" x14ac:dyDescent="0.55000000000000004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2" hidden="1" x14ac:dyDescent="0.55000000000000004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2" hidden="1" x14ac:dyDescent="0.55000000000000004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55000000000000004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3.2" hidden="1" x14ac:dyDescent="0.55000000000000004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2" hidden="1" x14ac:dyDescent="0.55000000000000004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3.2" hidden="1" x14ac:dyDescent="0.55000000000000004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2" hidden="1" x14ac:dyDescent="0.55000000000000004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2" hidden="1" x14ac:dyDescent="0.55000000000000004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2" hidden="1" x14ac:dyDescent="0.55000000000000004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28.8" hidden="1" x14ac:dyDescent="0.55000000000000004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2" hidden="1" x14ac:dyDescent="0.55000000000000004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2" hidden="1" x14ac:dyDescent="0.55000000000000004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2" hidden="1" x14ac:dyDescent="0.55000000000000004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7.6" hidden="1" x14ac:dyDescent="0.55000000000000004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2" hidden="1" x14ac:dyDescent="0.55000000000000004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.2" hidden="1" x14ac:dyDescent="0.55000000000000004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2" hidden="1" x14ac:dyDescent="0.55000000000000004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2" hidden="1" x14ac:dyDescent="0.55000000000000004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2" hidden="1" x14ac:dyDescent="0.55000000000000004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2" hidden="1" x14ac:dyDescent="0.55000000000000004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2" hidden="1" x14ac:dyDescent="0.55000000000000004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8" hidden="1" x14ac:dyDescent="0.55000000000000004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2" hidden="1" x14ac:dyDescent="0.55000000000000004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2" hidden="1" x14ac:dyDescent="0.55000000000000004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2" hidden="1" x14ac:dyDescent="0.55000000000000004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2" hidden="1" x14ac:dyDescent="0.55000000000000004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2" hidden="1" x14ac:dyDescent="0.55000000000000004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2" hidden="1" x14ac:dyDescent="0.55000000000000004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2" hidden="1" x14ac:dyDescent="0.55000000000000004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2" hidden="1" x14ac:dyDescent="0.55000000000000004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2" hidden="1" x14ac:dyDescent="0.55000000000000004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7.6" hidden="1" x14ac:dyDescent="0.55000000000000004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2" hidden="1" x14ac:dyDescent="0.55000000000000004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2" hidden="1" x14ac:dyDescent="0.55000000000000004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2" hidden="1" x14ac:dyDescent="0.55000000000000004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2" hidden="1" x14ac:dyDescent="0.55000000000000004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2" hidden="1" x14ac:dyDescent="0.55000000000000004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.2" hidden="1" x14ac:dyDescent="0.55000000000000004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2" hidden="1" x14ac:dyDescent="0.55000000000000004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2" hidden="1" x14ac:dyDescent="0.55000000000000004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2" hidden="1" x14ac:dyDescent="0.55000000000000004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2" hidden="1" x14ac:dyDescent="0.55000000000000004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2" hidden="1" x14ac:dyDescent="0.55000000000000004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3.2" hidden="1" x14ac:dyDescent="0.55000000000000004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8" hidden="1" x14ac:dyDescent="0.55000000000000004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7.6" hidden="1" x14ac:dyDescent="0.55000000000000004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2" hidden="1" x14ac:dyDescent="0.55000000000000004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2" hidden="1" x14ac:dyDescent="0.55000000000000004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3.2" hidden="1" x14ac:dyDescent="0.55000000000000004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6" hidden="1" x14ac:dyDescent="0.55000000000000004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3.2" hidden="1" x14ac:dyDescent="0.55000000000000004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3.2" hidden="1" x14ac:dyDescent="0.55000000000000004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2" hidden="1" x14ac:dyDescent="0.55000000000000004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2" hidden="1" x14ac:dyDescent="0.55000000000000004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2" hidden="1" x14ac:dyDescent="0.55000000000000004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2" hidden="1" x14ac:dyDescent="0.55000000000000004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2" hidden="1" x14ac:dyDescent="0.55000000000000004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2" hidden="1" x14ac:dyDescent="0.55000000000000004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idden="1" x14ac:dyDescent="0.55000000000000004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2" hidden="1" x14ac:dyDescent="0.55000000000000004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2" hidden="1" x14ac:dyDescent="0.55000000000000004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2" hidden="1" x14ac:dyDescent="0.55000000000000004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2" hidden="1" x14ac:dyDescent="0.55000000000000004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.2" hidden="1" x14ac:dyDescent="0.55000000000000004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2" hidden="1" x14ac:dyDescent="0.55000000000000004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2" hidden="1" x14ac:dyDescent="0.55000000000000004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55000000000000004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2" hidden="1" x14ac:dyDescent="0.55000000000000004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8" hidden="1" x14ac:dyDescent="0.55000000000000004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2" hidden="1" x14ac:dyDescent="0.55000000000000004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2" hidden="1" x14ac:dyDescent="0.55000000000000004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2" hidden="1" x14ac:dyDescent="0.55000000000000004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.2" hidden="1" x14ac:dyDescent="0.55000000000000004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2" hidden="1" x14ac:dyDescent="0.55000000000000004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2" hidden="1" x14ac:dyDescent="0.55000000000000004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2" hidden="1" x14ac:dyDescent="0.55000000000000004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8" hidden="1" x14ac:dyDescent="0.55000000000000004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2" hidden="1" x14ac:dyDescent="0.55000000000000004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.2" hidden="1" x14ac:dyDescent="0.55000000000000004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2" hidden="1" x14ac:dyDescent="0.55000000000000004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8" hidden="1" x14ac:dyDescent="0.55000000000000004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idden="1" x14ac:dyDescent="0.55000000000000004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2" hidden="1" x14ac:dyDescent="0.55000000000000004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.2" hidden="1" x14ac:dyDescent="0.55000000000000004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2" hidden="1" x14ac:dyDescent="0.55000000000000004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8" hidden="1" x14ac:dyDescent="0.55000000000000004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2" hidden="1" x14ac:dyDescent="0.55000000000000004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7.6" hidden="1" x14ac:dyDescent="0.55000000000000004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2" hidden="1" x14ac:dyDescent="0.55000000000000004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2" hidden="1" x14ac:dyDescent="0.55000000000000004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2" hidden="1" x14ac:dyDescent="0.55000000000000004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3.2" hidden="1" x14ac:dyDescent="0.55000000000000004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8.8" hidden="1" x14ac:dyDescent="0.55000000000000004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3.2" hidden="1" x14ac:dyDescent="0.55000000000000004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2" hidden="1" x14ac:dyDescent="0.55000000000000004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2" hidden="1" x14ac:dyDescent="0.55000000000000004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2" hidden="1" x14ac:dyDescent="0.55000000000000004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2" hidden="1" x14ac:dyDescent="0.55000000000000004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2" hidden="1" x14ac:dyDescent="0.55000000000000004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3.2" hidden="1" x14ac:dyDescent="0.55000000000000004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7.6" hidden="1" x14ac:dyDescent="0.55000000000000004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28.8" hidden="1" x14ac:dyDescent="0.55000000000000004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2" hidden="1" x14ac:dyDescent="0.55000000000000004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2" hidden="1" x14ac:dyDescent="0.55000000000000004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2" hidden="1" x14ac:dyDescent="0.55000000000000004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2" hidden="1" x14ac:dyDescent="0.55000000000000004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idden="1" x14ac:dyDescent="0.55000000000000004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2" hidden="1" x14ac:dyDescent="0.55000000000000004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2" hidden="1" x14ac:dyDescent="0.55000000000000004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2" hidden="1" x14ac:dyDescent="0.55000000000000004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.2" hidden="1" x14ac:dyDescent="0.55000000000000004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2" hidden="1" x14ac:dyDescent="0.55000000000000004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8" hidden="1" x14ac:dyDescent="0.55000000000000004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idden="1" x14ac:dyDescent="0.55000000000000004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2" hidden="1" x14ac:dyDescent="0.55000000000000004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.6" hidden="1" x14ac:dyDescent="0.55000000000000004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7.6" hidden="1" x14ac:dyDescent="0.55000000000000004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2" hidden="1" x14ac:dyDescent="0.55000000000000004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3.2" hidden="1" x14ac:dyDescent="0.55000000000000004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2" hidden="1" x14ac:dyDescent="0.55000000000000004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2" hidden="1" x14ac:dyDescent="0.55000000000000004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2" hidden="1" x14ac:dyDescent="0.55000000000000004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2" hidden="1" x14ac:dyDescent="0.55000000000000004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2" hidden="1" x14ac:dyDescent="0.55000000000000004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7.6" hidden="1" x14ac:dyDescent="0.55000000000000004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2" hidden="1" x14ac:dyDescent="0.55000000000000004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2" hidden="1" x14ac:dyDescent="0.55000000000000004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2" hidden="1" x14ac:dyDescent="0.55000000000000004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2" hidden="1" x14ac:dyDescent="0.55000000000000004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8" hidden="1" x14ac:dyDescent="0.55000000000000004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55000000000000004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2" hidden="1" x14ac:dyDescent="0.55000000000000004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8" hidden="1" x14ac:dyDescent="0.55000000000000004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2" hidden="1" x14ac:dyDescent="0.55000000000000004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.2" hidden="1" x14ac:dyDescent="0.55000000000000004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2" hidden="1" x14ac:dyDescent="0.55000000000000004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2" x14ac:dyDescent="0.55000000000000004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2" x14ac:dyDescent="0.55000000000000004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2" x14ac:dyDescent="0.55000000000000004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2" x14ac:dyDescent="0.55000000000000004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2" x14ac:dyDescent="0.55000000000000004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3.2" x14ac:dyDescent="0.55000000000000004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2" x14ac:dyDescent="0.55000000000000004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7.6" x14ac:dyDescent="0.55000000000000004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x14ac:dyDescent="0.55000000000000004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2" x14ac:dyDescent="0.55000000000000004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2" x14ac:dyDescent="0.55000000000000004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2" x14ac:dyDescent="0.55000000000000004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2" x14ac:dyDescent="0.55000000000000004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2" x14ac:dyDescent="0.55000000000000004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2" x14ac:dyDescent="0.55000000000000004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28.8" x14ac:dyDescent="0.55000000000000004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3.2" x14ac:dyDescent="0.55000000000000004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2" x14ac:dyDescent="0.55000000000000004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2" x14ac:dyDescent="0.55000000000000004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2" x14ac:dyDescent="0.55000000000000004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7.6" hidden="1" x14ac:dyDescent="0.55000000000000004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2" hidden="1" x14ac:dyDescent="0.55000000000000004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2" hidden="1" x14ac:dyDescent="0.55000000000000004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2" hidden="1" x14ac:dyDescent="0.55000000000000004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2" hidden="1" x14ac:dyDescent="0.55000000000000004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.2" hidden="1" x14ac:dyDescent="0.55000000000000004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2" hidden="1" x14ac:dyDescent="0.55000000000000004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3.2" hidden="1" x14ac:dyDescent="0.55000000000000004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2" hidden="1" x14ac:dyDescent="0.55000000000000004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3.2" hidden="1" x14ac:dyDescent="0.55000000000000004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2" hidden="1" x14ac:dyDescent="0.55000000000000004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2" hidden="1" x14ac:dyDescent="0.55000000000000004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2" hidden="1" x14ac:dyDescent="0.55000000000000004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2" hidden="1" x14ac:dyDescent="0.55000000000000004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2" hidden="1" x14ac:dyDescent="0.55000000000000004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2" hidden="1" x14ac:dyDescent="0.55000000000000004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8" hidden="1" x14ac:dyDescent="0.55000000000000004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2" hidden="1" x14ac:dyDescent="0.55000000000000004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2" hidden="1" x14ac:dyDescent="0.55000000000000004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.2" hidden="1" x14ac:dyDescent="0.55000000000000004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2" hidden="1" x14ac:dyDescent="0.55000000000000004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2" hidden="1" x14ac:dyDescent="0.55000000000000004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2" hidden="1" x14ac:dyDescent="0.55000000000000004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2" hidden="1" x14ac:dyDescent="0.55000000000000004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7.6" hidden="1" x14ac:dyDescent="0.55000000000000004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2" hidden="1" x14ac:dyDescent="0.55000000000000004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2" hidden="1" x14ac:dyDescent="0.55000000000000004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2" hidden="1" x14ac:dyDescent="0.55000000000000004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.6" hidden="1" x14ac:dyDescent="0.55000000000000004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2" hidden="1" x14ac:dyDescent="0.55000000000000004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8" hidden="1" x14ac:dyDescent="0.55000000000000004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2" hidden="1" x14ac:dyDescent="0.55000000000000004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2" hidden="1" x14ac:dyDescent="0.55000000000000004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3.2" hidden="1" x14ac:dyDescent="0.55000000000000004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2" hidden="1" x14ac:dyDescent="0.55000000000000004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7.6" hidden="1" x14ac:dyDescent="0.55000000000000004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2" hidden="1" x14ac:dyDescent="0.55000000000000004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2" hidden="1" x14ac:dyDescent="0.55000000000000004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55000000000000004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8.8" hidden="1" x14ac:dyDescent="0.55000000000000004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2" hidden="1" x14ac:dyDescent="0.55000000000000004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3.2" hidden="1" x14ac:dyDescent="0.55000000000000004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3.2" hidden="1" x14ac:dyDescent="0.55000000000000004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.2" hidden="1" x14ac:dyDescent="0.55000000000000004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28.8" hidden="1" x14ac:dyDescent="0.55000000000000004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2" hidden="1" x14ac:dyDescent="0.55000000000000004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2" hidden="1" x14ac:dyDescent="0.55000000000000004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" hidden="1" x14ac:dyDescent="0.55000000000000004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2" hidden="1" x14ac:dyDescent="0.55000000000000004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idden="1" x14ac:dyDescent="0.55000000000000004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3.2" hidden="1" x14ac:dyDescent="0.55000000000000004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2" hidden="1" x14ac:dyDescent="0.55000000000000004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3.2" hidden="1" x14ac:dyDescent="0.55000000000000004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7.6" hidden="1" x14ac:dyDescent="0.55000000000000004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8.8" hidden="1" x14ac:dyDescent="0.55000000000000004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2" hidden="1" x14ac:dyDescent="0.55000000000000004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28.8" hidden="1" x14ac:dyDescent="0.55000000000000004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2" hidden="1" x14ac:dyDescent="0.55000000000000004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8.8" hidden="1" x14ac:dyDescent="0.55000000000000004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3.2" hidden="1" x14ac:dyDescent="0.55000000000000004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8.8" hidden="1" x14ac:dyDescent="0.55000000000000004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2" hidden="1" x14ac:dyDescent="0.55000000000000004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2" hidden="1" x14ac:dyDescent="0.55000000000000004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2" hidden="1" x14ac:dyDescent="0.55000000000000004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2" hidden="1" x14ac:dyDescent="0.55000000000000004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8.8" hidden="1" x14ac:dyDescent="0.55000000000000004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3.2" hidden="1" x14ac:dyDescent="0.55000000000000004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2" hidden="1" x14ac:dyDescent="0.55000000000000004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2" hidden="1" x14ac:dyDescent="0.55000000000000004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2" hidden="1" x14ac:dyDescent="0.55000000000000004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2" hidden="1" x14ac:dyDescent="0.55000000000000004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2" hidden="1" x14ac:dyDescent="0.55000000000000004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8.8" hidden="1" x14ac:dyDescent="0.55000000000000004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2" hidden="1" x14ac:dyDescent="0.55000000000000004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2" hidden="1" x14ac:dyDescent="0.55000000000000004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2" hidden="1" x14ac:dyDescent="0.55000000000000004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2" hidden="1" x14ac:dyDescent="0.55000000000000004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3.2" hidden="1" x14ac:dyDescent="0.55000000000000004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2" hidden="1" x14ac:dyDescent="0.55000000000000004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8.8" hidden="1" x14ac:dyDescent="0.55000000000000004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2" hidden="1" x14ac:dyDescent="0.55000000000000004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2" hidden="1" x14ac:dyDescent="0.55000000000000004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2" hidden="1" x14ac:dyDescent="0.55000000000000004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3.2" hidden="1" x14ac:dyDescent="0.55000000000000004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2" hidden="1" x14ac:dyDescent="0.55000000000000004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2" hidden="1" x14ac:dyDescent="0.55000000000000004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2" hidden="1" x14ac:dyDescent="0.55000000000000004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2" hidden="1" x14ac:dyDescent="0.55000000000000004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2" hidden="1" x14ac:dyDescent="0.55000000000000004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2" hidden="1" x14ac:dyDescent="0.55000000000000004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3.2" hidden="1" x14ac:dyDescent="0.55000000000000004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8.8" hidden="1" x14ac:dyDescent="0.55000000000000004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28.8" hidden="1" x14ac:dyDescent="0.55000000000000004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2" hidden="1" x14ac:dyDescent="0.55000000000000004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8.8" hidden="1" x14ac:dyDescent="0.55000000000000004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8.8" hidden="1" x14ac:dyDescent="0.55000000000000004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28.8" hidden="1" x14ac:dyDescent="0.55000000000000004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2" hidden="1" x14ac:dyDescent="0.55000000000000004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idden="1" x14ac:dyDescent="0.55000000000000004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8.8" hidden="1" x14ac:dyDescent="0.55000000000000004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2" hidden="1" x14ac:dyDescent="0.55000000000000004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2" hidden="1" x14ac:dyDescent="0.55000000000000004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55000000000000004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28.8" hidden="1" x14ac:dyDescent="0.55000000000000004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2" hidden="1" x14ac:dyDescent="0.55000000000000004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8.8" hidden="1" x14ac:dyDescent="0.55000000000000004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2" hidden="1" x14ac:dyDescent="0.55000000000000004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2" hidden="1" x14ac:dyDescent="0.55000000000000004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8.8" hidden="1" x14ac:dyDescent="0.55000000000000004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2" hidden="1" x14ac:dyDescent="0.55000000000000004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2" hidden="1" x14ac:dyDescent="0.55000000000000004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2" hidden="1" x14ac:dyDescent="0.55000000000000004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3.2" hidden="1" x14ac:dyDescent="0.55000000000000004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3.2" hidden="1" x14ac:dyDescent="0.55000000000000004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2" hidden="1" x14ac:dyDescent="0.55000000000000004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2" hidden="1" x14ac:dyDescent="0.55000000000000004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2" hidden="1" x14ac:dyDescent="0.55000000000000004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2" hidden="1" x14ac:dyDescent="0.55000000000000004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2" hidden="1" x14ac:dyDescent="0.55000000000000004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idden="1" x14ac:dyDescent="0.55000000000000004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3.2" hidden="1" x14ac:dyDescent="0.55000000000000004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2" hidden="1" x14ac:dyDescent="0.55000000000000004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.2" hidden="1" x14ac:dyDescent="0.55000000000000004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3.2" hidden="1" x14ac:dyDescent="0.55000000000000004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2" hidden="1" x14ac:dyDescent="0.55000000000000004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3.2" hidden="1" x14ac:dyDescent="0.55000000000000004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2" hidden="1" x14ac:dyDescent="0.55000000000000004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3.2" hidden="1" x14ac:dyDescent="0.55000000000000004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2" hidden="1" x14ac:dyDescent="0.55000000000000004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7.6" hidden="1" x14ac:dyDescent="0.55000000000000004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3.2" hidden="1" x14ac:dyDescent="0.55000000000000004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3.2" hidden="1" x14ac:dyDescent="0.55000000000000004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2" hidden="1" x14ac:dyDescent="0.55000000000000004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3.2" hidden="1" x14ac:dyDescent="0.55000000000000004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8.8" hidden="1" x14ac:dyDescent="0.55000000000000004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2" hidden="1" x14ac:dyDescent="0.55000000000000004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7.6" hidden="1" x14ac:dyDescent="0.55000000000000004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3.2" hidden="1" x14ac:dyDescent="0.55000000000000004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2" hidden="1" x14ac:dyDescent="0.55000000000000004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2" hidden="1" x14ac:dyDescent="0.55000000000000004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3.2" hidden="1" x14ac:dyDescent="0.55000000000000004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2" hidden="1" x14ac:dyDescent="0.55000000000000004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2" hidden="1" x14ac:dyDescent="0.55000000000000004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2" hidden="1" x14ac:dyDescent="0.55000000000000004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8.8" hidden="1" x14ac:dyDescent="0.55000000000000004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2" hidden="1" x14ac:dyDescent="0.55000000000000004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7.6" hidden="1" x14ac:dyDescent="0.55000000000000004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2" hidden="1" x14ac:dyDescent="0.55000000000000004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3.2" hidden="1" x14ac:dyDescent="0.55000000000000004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3.2" hidden="1" x14ac:dyDescent="0.55000000000000004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8.8" hidden="1" x14ac:dyDescent="0.55000000000000004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2" hidden="1" x14ac:dyDescent="0.55000000000000004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2" hidden="1" x14ac:dyDescent="0.55000000000000004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28.8" hidden="1" x14ac:dyDescent="0.55000000000000004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2" hidden="1" x14ac:dyDescent="0.55000000000000004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3.2" hidden="1" x14ac:dyDescent="0.55000000000000004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8.8" hidden="1" x14ac:dyDescent="0.55000000000000004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2" hidden="1" x14ac:dyDescent="0.55000000000000004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2" hidden="1" x14ac:dyDescent="0.55000000000000004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2" hidden="1" x14ac:dyDescent="0.55000000000000004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3.2" hidden="1" x14ac:dyDescent="0.55000000000000004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2" hidden="1" x14ac:dyDescent="0.55000000000000004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2" hidden="1" x14ac:dyDescent="0.55000000000000004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2" hidden="1" x14ac:dyDescent="0.55000000000000004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.2" hidden="1" x14ac:dyDescent="0.55000000000000004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8.8" hidden="1" x14ac:dyDescent="0.55000000000000004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55000000000000004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2" hidden="1" x14ac:dyDescent="0.55000000000000004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2" hidden="1" x14ac:dyDescent="0.55000000000000004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8.8" hidden="1" x14ac:dyDescent="0.55000000000000004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8.8" hidden="1" x14ac:dyDescent="0.55000000000000004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3.2" hidden="1" x14ac:dyDescent="0.55000000000000004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3.2" hidden="1" x14ac:dyDescent="0.55000000000000004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2" hidden="1" x14ac:dyDescent="0.55000000000000004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2" hidden="1" x14ac:dyDescent="0.55000000000000004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3.2" hidden="1" x14ac:dyDescent="0.55000000000000004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2" hidden="1" x14ac:dyDescent="0.55000000000000004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idden="1" x14ac:dyDescent="0.55000000000000004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2" hidden="1" x14ac:dyDescent="0.55000000000000004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2" hidden="1" x14ac:dyDescent="0.55000000000000004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2" hidden="1" x14ac:dyDescent="0.55000000000000004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3.2" hidden="1" x14ac:dyDescent="0.55000000000000004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2" hidden="1" x14ac:dyDescent="0.55000000000000004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8.8" hidden="1" x14ac:dyDescent="0.55000000000000004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3.2" hidden="1" x14ac:dyDescent="0.55000000000000004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2" hidden="1" x14ac:dyDescent="0.55000000000000004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2" hidden="1" x14ac:dyDescent="0.55000000000000004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3.2" hidden="1" x14ac:dyDescent="0.55000000000000004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.2" hidden="1" x14ac:dyDescent="0.55000000000000004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2" hidden="1" x14ac:dyDescent="0.55000000000000004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8.8" hidden="1" x14ac:dyDescent="0.55000000000000004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2" hidden="1" x14ac:dyDescent="0.55000000000000004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2" hidden="1" x14ac:dyDescent="0.55000000000000004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3.2" hidden="1" x14ac:dyDescent="0.55000000000000004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28.8" hidden="1" x14ac:dyDescent="0.55000000000000004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2" hidden="1" x14ac:dyDescent="0.55000000000000004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2" hidden="1" x14ac:dyDescent="0.55000000000000004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2" hidden="1" x14ac:dyDescent="0.55000000000000004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8.8" hidden="1" x14ac:dyDescent="0.55000000000000004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2" hidden="1" x14ac:dyDescent="0.55000000000000004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3.2" hidden="1" x14ac:dyDescent="0.55000000000000004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8.8" hidden="1" x14ac:dyDescent="0.55000000000000004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3.2" hidden="1" x14ac:dyDescent="0.55000000000000004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2" hidden="1" x14ac:dyDescent="0.55000000000000004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28.8" hidden="1" x14ac:dyDescent="0.55000000000000004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3.2" hidden="1" x14ac:dyDescent="0.55000000000000004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idden="1" x14ac:dyDescent="0.55000000000000004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2" hidden="1" x14ac:dyDescent="0.55000000000000004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2" hidden="1" x14ac:dyDescent="0.55000000000000004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2" hidden="1" x14ac:dyDescent="0.55000000000000004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2" hidden="1" x14ac:dyDescent="0.55000000000000004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2" hidden="1" x14ac:dyDescent="0.55000000000000004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3.2" hidden="1" x14ac:dyDescent="0.55000000000000004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2" hidden="1" x14ac:dyDescent="0.55000000000000004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3.2" hidden="1" x14ac:dyDescent="0.55000000000000004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2" hidden="1" x14ac:dyDescent="0.55000000000000004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2" hidden="1" x14ac:dyDescent="0.55000000000000004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2" hidden="1" x14ac:dyDescent="0.55000000000000004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8.8" hidden="1" x14ac:dyDescent="0.55000000000000004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2" hidden="1" x14ac:dyDescent="0.55000000000000004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2" hidden="1" x14ac:dyDescent="0.55000000000000004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2" hidden="1" x14ac:dyDescent="0.55000000000000004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2" hidden="1" x14ac:dyDescent="0.55000000000000004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2" hidden="1" x14ac:dyDescent="0.55000000000000004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2" hidden="1" x14ac:dyDescent="0.55000000000000004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2" hidden="1" x14ac:dyDescent="0.55000000000000004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2" hidden="1" x14ac:dyDescent="0.55000000000000004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7.6" hidden="1" x14ac:dyDescent="0.55000000000000004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2" hidden="1" x14ac:dyDescent="0.55000000000000004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3.2" hidden="1" x14ac:dyDescent="0.55000000000000004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55000000000000004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2" hidden="1" x14ac:dyDescent="0.55000000000000004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7.6" hidden="1" x14ac:dyDescent="0.55000000000000004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2" hidden="1" x14ac:dyDescent="0.55000000000000004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2" hidden="1" x14ac:dyDescent="0.55000000000000004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2" hidden="1" x14ac:dyDescent="0.55000000000000004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2" hidden="1" x14ac:dyDescent="0.55000000000000004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3.2" hidden="1" x14ac:dyDescent="0.55000000000000004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2" hidden="1" x14ac:dyDescent="0.55000000000000004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3.2" hidden="1" x14ac:dyDescent="0.55000000000000004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28.8" hidden="1" x14ac:dyDescent="0.55000000000000004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2" hidden="1" x14ac:dyDescent="0.55000000000000004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2" hidden="1" x14ac:dyDescent="0.55000000000000004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2" hidden="1" x14ac:dyDescent="0.55000000000000004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2" hidden="1" x14ac:dyDescent="0.55000000000000004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3.2" hidden="1" x14ac:dyDescent="0.55000000000000004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2" hidden="1" x14ac:dyDescent="0.55000000000000004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2" hidden="1" x14ac:dyDescent="0.55000000000000004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2" hidden="1" x14ac:dyDescent="0.55000000000000004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2" hidden="1" x14ac:dyDescent="0.55000000000000004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2" hidden="1" x14ac:dyDescent="0.55000000000000004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2" hidden="1" x14ac:dyDescent="0.55000000000000004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8.8" hidden="1" x14ac:dyDescent="0.55000000000000004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2" hidden="1" x14ac:dyDescent="0.55000000000000004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2" hidden="1" x14ac:dyDescent="0.55000000000000004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2" hidden="1" x14ac:dyDescent="0.55000000000000004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7.6" hidden="1" x14ac:dyDescent="0.55000000000000004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2" hidden="1" x14ac:dyDescent="0.55000000000000004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2" hidden="1" x14ac:dyDescent="0.55000000000000004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3.2" hidden="1" x14ac:dyDescent="0.55000000000000004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2" hidden="1" x14ac:dyDescent="0.55000000000000004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2" hidden="1" x14ac:dyDescent="0.55000000000000004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3.2" hidden="1" x14ac:dyDescent="0.55000000000000004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2" hidden="1" x14ac:dyDescent="0.55000000000000004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2" hidden="1" x14ac:dyDescent="0.55000000000000004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2" hidden="1" x14ac:dyDescent="0.55000000000000004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idden="1" x14ac:dyDescent="0.55000000000000004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8.8" hidden="1" x14ac:dyDescent="0.55000000000000004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2" hidden="1" x14ac:dyDescent="0.55000000000000004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3.2" hidden="1" x14ac:dyDescent="0.55000000000000004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2" hidden="1" x14ac:dyDescent="0.55000000000000004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8.8" hidden="1" x14ac:dyDescent="0.55000000000000004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2" hidden="1" x14ac:dyDescent="0.55000000000000004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8.8" hidden="1" x14ac:dyDescent="0.55000000000000004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2" hidden="1" x14ac:dyDescent="0.55000000000000004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8.8" hidden="1" x14ac:dyDescent="0.55000000000000004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8.8" hidden="1" x14ac:dyDescent="0.55000000000000004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2" hidden="1" x14ac:dyDescent="0.55000000000000004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2" hidden="1" x14ac:dyDescent="0.55000000000000004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8.8" hidden="1" x14ac:dyDescent="0.55000000000000004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2" hidden="1" x14ac:dyDescent="0.55000000000000004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2" hidden="1" x14ac:dyDescent="0.55000000000000004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28.8" hidden="1" x14ac:dyDescent="0.55000000000000004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2" hidden="1" x14ac:dyDescent="0.55000000000000004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3.2" hidden="1" x14ac:dyDescent="0.55000000000000004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8.8" hidden="1" x14ac:dyDescent="0.55000000000000004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2" hidden="1" x14ac:dyDescent="0.55000000000000004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3.2" hidden="1" x14ac:dyDescent="0.55000000000000004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3.2" hidden="1" x14ac:dyDescent="0.55000000000000004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3.2" hidden="1" x14ac:dyDescent="0.55000000000000004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2" hidden="1" x14ac:dyDescent="0.55000000000000004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28.8" hidden="1" x14ac:dyDescent="0.55000000000000004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2" hidden="1" x14ac:dyDescent="0.55000000000000004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idden="1" x14ac:dyDescent="0.55000000000000004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hidden="1" x14ac:dyDescent="0.55000000000000004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2" hidden="1" x14ac:dyDescent="0.55000000000000004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idden="1" x14ac:dyDescent="0.55000000000000004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28.8" hidden="1" x14ac:dyDescent="0.55000000000000004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2" hidden="1" x14ac:dyDescent="0.55000000000000004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2" hidden="1" x14ac:dyDescent="0.55000000000000004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.2" hidden="1" x14ac:dyDescent="0.55000000000000004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3.2" hidden="1" x14ac:dyDescent="0.55000000000000004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2" hidden="1" x14ac:dyDescent="0.55000000000000004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2" hidden="1" x14ac:dyDescent="0.55000000000000004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3.2" hidden="1" x14ac:dyDescent="0.55000000000000004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2" hidden="1" x14ac:dyDescent="0.55000000000000004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2" hidden="1" x14ac:dyDescent="0.55000000000000004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8.8" hidden="1" x14ac:dyDescent="0.55000000000000004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2" hidden="1" x14ac:dyDescent="0.55000000000000004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7.6" hidden="1" x14ac:dyDescent="0.55000000000000004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2" hidden="1" x14ac:dyDescent="0.55000000000000004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3.2" hidden="1" x14ac:dyDescent="0.55000000000000004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8.8" hidden="1" x14ac:dyDescent="0.55000000000000004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2" hidden="1" x14ac:dyDescent="0.55000000000000004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2" hidden="1" x14ac:dyDescent="0.55000000000000004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8.8" hidden="1" x14ac:dyDescent="0.55000000000000004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3.2" hidden="1" x14ac:dyDescent="0.55000000000000004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28.8" hidden="1" x14ac:dyDescent="0.55000000000000004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2" hidden="1" x14ac:dyDescent="0.55000000000000004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3.2" hidden="1" x14ac:dyDescent="0.55000000000000004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2" hidden="1" x14ac:dyDescent="0.55000000000000004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2" hidden="1" x14ac:dyDescent="0.55000000000000004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2" hidden="1" x14ac:dyDescent="0.55000000000000004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2" hidden="1" x14ac:dyDescent="0.55000000000000004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2" hidden="1" x14ac:dyDescent="0.55000000000000004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2" hidden="1" x14ac:dyDescent="0.55000000000000004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.2" hidden="1" x14ac:dyDescent="0.55000000000000004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3.2" hidden="1" x14ac:dyDescent="0.55000000000000004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7.6" hidden="1" x14ac:dyDescent="0.55000000000000004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7.6" hidden="1" x14ac:dyDescent="0.55000000000000004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2" hidden="1" x14ac:dyDescent="0.55000000000000004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2" hidden="1" x14ac:dyDescent="0.55000000000000004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2" hidden="1" x14ac:dyDescent="0.55000000000000004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8.8" hidden="1" x14ac:dyDescent="0.55000000000000004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3.2" hidden="1" x14ac:dyDescent="0.55000000000000004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7.6" hidden="1" x14ac:dyDescent="0.55000000000000004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8.8" hidden="1" x14ac:dyDescent="0.55000000000000004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3.2" hidden="1" x14ac:dyDescent="0.55000000000000004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2" hidden="1" x14ac:dyDescent="0.55000000000000004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2" hidden="1" x14ac:dyDescent="0.55000000000000004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2" hidden="1" x14ac:dyDescent="0.55000000000000004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2" hidden="1" x14ac:dyDescent="0.55000000000000004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2" hidden="1" x14ac:dyDescent="0.55000000000000004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3.2" hidden="1" x14ac:dyDescent="0.55000000000000004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2" hidden="1" x14ac:dyDescent="0.55000000000000004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2" hidden="1" x14ac:dyDescent="0.55000000000000004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3.2" hidden="1" x14ac:dyDescent="0.55000000000000004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2" hidden="1" x14ac:dyDescent="0.55000000000000004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7.6" hidden="1" x14ac:dyDescent="0.55000000000000004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2" hidden="1" x14ac:dyDescent="0.55000000000000004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3.2" hidden="1" x14ac:dyDescent="0.55000000000000004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2" hidden="1" x14ac:dyDescent="0.55000000000000004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2" hidden="1" x14ac:dyDescent="0.55000000000000004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2" hidden="1" x14ac:dyDescent="0.55000000000000004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2" hidden="1" x14ac:dyDescent="0.55000000000000004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3.2" hidden="1" x14ac:dyDescent="0.55000000000000004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3.2" hidden="1" x14ac:dyDescent="0.55000000000000004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2" hidden="1" x14ac:dyDescent="0.55000000000000004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hidden="1" x14ac:dyDescent="0.55000000000000004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2" hidden="1" x14ac:dyDescent="0.55000000000000004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8.8" hidden="1" x14ac:dyDescent="0.55000000000000004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7.6" hidden="1" x14ac:dyDescent="0.55000000000000004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7.6" hidden="1" x14ac:dyDescent="0.55000000000000004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2" hidden="1" x14ac:dyDescent="0.55000000000000004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2" hidden="1" x14ac:dyDescent="0.55000000000000004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.2" hidden="1" x14ac:dyDescent="0.55000000000000004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8.8" hidden="1" x14ac:dyDescent="0.55000000000000004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28.8" hidden="1" x14ac:dyDescent="0.55000000000000004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2" hidden="1" x14ac:dyDescent="0.55000000000000004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7.6" hidden="1" x14ac:dyDescent="0.55000000000000004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2" hidden="1" x14ac:dyDescent="0.55000000000000004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2" hidden="1" x14ac:dyDescent="0.55000000000000004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2" hidden="1" x14ac:dyDescent="0.55000000000000004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2" hidden="1" x14ac:dyDescent="0.55000000000000004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2" hidden="1" x14ac:dyDescent="0.55000000000000004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2" hidden="1" x14ac:dyDescent="0.55000000000000004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2" hidden="1" x14ac:dyDescent="0.55000000000000004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3.2" hidden="1" x14ac:dyDescent="0.55000000000000004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3.2" hidden="1" x14ac:dyDescent="0.55000000000000004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idden="1" x14ac:dyDescent="0.55000000000000004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2" hidden="1" x14ac:dyDescent="0.55000000000000004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3.2" hidden="1" x14ac:dyDescent="0.55000000000000004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2" hidden="1" x14ac:dyDescent="0.55000000000000004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2" hidden="1" x14ac:dyDescent="0.55000000000000004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2" hidden="1" x14ac:dyDescent="0.55000000000000004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2" hidden="1" x14ac:dyDescent="0.55000000000000004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7.6" hidden="1" x14ac:dyDescent="0.55000000000000004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8.8" hidden="1" x14ac:dyDescent="0.55000000000000004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2" hidden="1" x14ac:dyDescent="0.55000000000000004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2" hidden="1" x14ac:dyDescent="0.55000000000000004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7.6" hidden="1" x14ac:dyDescent="0.55000000000000004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2" hidden="1" x14ac:dyDescent="0.55000000000000004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8.8" hidden="1" x14ac:dyDescent="0.55000000000000004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2" hidden="1" x14ac:dyDescent="0.55000000000000004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2" hidden="1" x14ac:dyDescent="0.55000000000000004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2" hidden="1" x14ac:dyDescent="0.55000000000000004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.2" hidden="1" x14ac:dyDescent="0.55000000000000004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2" hidden="1" x14ac:dyDescent="0.55000000000000004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2" hidden="1" x14ac:dyDescent="0.55000000000000004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2" hidden="1" x14ac:dyDescent="0.55000000000000004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2" hidden="1" x14ac:dyDescent="0.55000000000000004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7.6" hidden="1" x14ac:dyDescent="0.55000000000000004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3.2" hidden="1" x14ac:dyDescent="0.55000000000000004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8.8" hidden="1" x14ac:dyDescent="0.55000000000000004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2" hidden="1" x14ac:dyDescent="0.55000000000000004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2" hidden="1" x14ac:dyDescent="0.55000000000000004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28.8" hidden="1" x14ac:dyDescent="0.55000000000000004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3.2" hidden="1" x14ac:dyDescent="0.55000000000000004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3.2" hidden="1" x14ac:dyDescent="0.55000000000000004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2" hidden="1" x14ac:dyDescent="0.55000000000000004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.2" hidden="1" x14ac:dyDescent="0.55000000000000004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idden="1" x14ac:dyDescent="0.55000000000000004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8.8" hidden="1" x14ac:dyDescent="0.55000000000000004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2" hidden="1" x14ac:dyDescent="0.55000000000000004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2" hidden="1" x14ac:dyDescent="0.55000000000000004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2" hidden="1" x14ac:dyDescent="0.55000000000000004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7.6" hidden="1" x14ac:dyDescent="0.55000000000000004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8.8" hidden="1" x14ac:dyDescent="0.55000000000000004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3.2" hidden="1" x14ac:dyDescent="0.55000000000000004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2" hidden="1" x14ac:dyDescent="0.55000000000000004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2" hidden="1" x14ac:dyDescent="0.55000000000000004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2" hidden="1" x14ac:dyDescent="0.55000000000000004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hidden="1" x14ac:dyDescent="0.55000000000000004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8.8" hidden="1" x14ac:dyDescent="0.55000000000000004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3.2" hidden="1" x14ac:dyDescent="0.55000000000000004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2" hidden="1" x14ac:dyDescent="0.55000000000000004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2" hidden="1" x14ac:dyDescent="0.55000000000000004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2" hidden="1" x14ac:dyDescent="0.55000000000000004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2" hidden="1" x14ac:dyDescent="0.55000000000000004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8.8" hidden="1" x14ac:dyDescent="0.55000000000000004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3.2" hidden="1" x14ac:dyDescent="0.55000000000000004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2" hidden="1" x14ac:dyDescent="0.55000000000000004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2" hidden="1" x14ac:dyDescent="0.55000000000000004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3.2" hidden="1" x14ac:dyDescent="0.55000000000000004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2" hidden="1" x14ac:dyDescent="0.55000000000000004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2" hidden="1" x14ac:dyDescent="0.55000000000000004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2" hidden="1" x14ac:dyDescent="0.55000000000000004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2" hidden="1" x14ac:dyDescent="0.55000000000000004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2" hidden="1" x14ac:dyDescent="0.55000000000000004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3.2" hidden="1" x14ac:dyDescent="0.55000000000000004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3.2" hidden="1" x14ac:dyDescent="0.55000000000000004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3.2" hidden="1" x14ac:dyDescent="0.55000000000000004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8.8" hidden="1" x14ac:dyDescent="0.55000000000000004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7.6" hidden="1" x14ac:dyDescent="0.55000000000000004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" hidden="1" x14ac:dyDescent="0.55000000000000004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2" hidden="1" x14ac:dyDescent="0.55000000000000004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3.2" hidden="1" x14ac:dyDescent="0.55000000000000004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2" hidden="1" x14ac:dyDescent="0.55000000000000004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7.6" hidden="1" x14ac:dyDescent="0.55000000000000004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idden="1" x14ac:dyDescent="0.55000000000000004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2" hidden="1" x14ac:dyDescent="0.55000000000000004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" hidden="1" x14ac:dyDescent="0.55000000000000004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2" hidden="1" x14ac:dyDescent="0.55000000000000004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2" hidden="1" x14ac:dyDescent="0.55000000000000004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7.6" hidden="1" x14ac:dyDescent="0.55000000000000004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2" hidden="1" x14ac:dyDescent="0.55000000000000004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28.8" hidden="1" x14ac:dyDescent="0.55000000000000004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8.8" hidden="1" x14ac:dyDescent="0.55000000000000004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2" hidden="1" x14ac:dyDescent="0.55000000000000004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2" hidden="1" x14ac:dyDescent="0.55000000000000004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2" hidden="1" x14ac:dyDescent="0.55000000000000004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3.2" hidden="1" x14ac:dyDescent="0.55000000000000004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2" hidden="1" x14ac:dyDescent="0.55000000000000004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2" hidden="1" x14ac:dyDescent="0.55000000000000004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8.8" hidden="1" x14ac:dyDescent="0.55000000000000004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28.8" hidden="1" x14ac:dyDescent="0.55000000000000004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2" hidden="1" x14ac:dyDescent="0.55000000000000004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2" hidden="1" x14ac:dyDescent="0.55000000000000004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2" hidden="1" x14ac:dyDescent="0.55000000000000004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3.2" hidden="1" x14ac:dyDescent="0.55000000000000004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2" hidden="1" x14ac:dyDescent="0.55000000000000004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2" hidden="1" x14ac:dyDescent="0.55000000000000004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7.6" hidden="1" x14ac:dyDescent="0.55000000000000004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2" hidden="1" x14ac:dyDescent="0.55000000000000004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8.8" hidden="1" x14ac:dyDescent="0.55000000000000004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8.8" hidden="1" x14ac:dyDescent="0.55000000000000004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2" hidden="1" x14ac:dyDescent="0.55000000000000004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3.2" hidden="1" x14ac:dyDescent="0.55000000000000004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2" hidden="1" x14ac:dyDescent="0.55000000000000004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28.8" hidden="1" x14ac:dyDescent="0.55000000000000004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2" hidden="1" x14ac:dyDescent="0.55000000000000004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2" hidden="1" x14ac:dyDescent="0.55000000000000004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8.8" hidden="1" x14ac:dyDescent="0.55000000000000004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2" hidden="1" x14ac:dyDescent="0.55000000000000004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2" hidden="1" x14ac:dyDescent="0.55000000000000004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28.8" hidden="1" x14ac:dyDescent="0.55000000000000004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hidden="1" x14ac:dyDescent="0.55000000000000004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2" hidden="1" x14ac:dyDescent="0.55000000000000004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2" hidden="1" x14ac:dyDescent="0.55000000000000004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8.8" hidden="1" x14ac:dyDescent="0.55000000000000004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8.8" hidden="1" x14ac:dyDescent="0.55000000000000004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3.2" hidden="1" x14ac:dyDescent="0.55000000000000004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idden="1" x14ac:dyDescent="0.55000000000000004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2" hidden="1" x14ac:dyDescent="0.55000000000000004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2" hidden="1" x14ac:dyDescent="0.55000000000000004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2" hidden="1" x14ac:dyDescent="0.55000000000000004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.2" hidden="1" x14ac:dyDescent="0.55000000000000004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3.2" hidden="1" x14ac:dyDescent="0.55000000000000004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2" hidden="1" x14ac:dyDescent="0.55000000000000004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3.2" hidden="1" x14ac:dyDescent="0.55000000000000004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2" hidden="1" x14ac:dyDescent="0.55000000000000004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2" hidden="1" x14ac:dyDescent="0.55000000000000004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2" hidden="1" x14ac:dyDescent="0.55000000000000004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2" hidden="1" x14ac:dyDescent="0.55000000000000004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2" hidden="1" x14ac:dyDescent="0.55000000000000004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2" hidden="1" x14ac:dyDescent="0.55000000000000004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2" hidden="1" x14ac:dyDescent="0.55000000000000004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2" hidden="1" x14ac:dyDescent="0.55000000000000004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2" hidden="1" x14ac:dyDescent="0.55000000000000004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idden="1" x14ac:dyDescent="0.55000000000000004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8.8" hidden="1" x14ac:dyDescent="0.55000000000000004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2" hidden="1" x14ac:dyDescent="0.55000000000000004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7.6" hidden="1" x14ac:dyDescent="0.55000000000000004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2" hidden="1" x14ac:dyDescent="0.55000000000000004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3.2" hidden="1" x14ac:dyDescent="0.55000000000000004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2" hidden="1" x14ac:dyDescent="0.55000000000000004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3.2" hidden="1" x14ac:dyDescent="0.55000000000000004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3.2" hidden="1" x14ac:dyDescent="0.55000000000000004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2" hidden="1" x14ac:dyDescent="0.55000000000000004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idden="1" x14ac:dyDescent="0.55000000000000004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2" hidden="1" x14ac:dyDescent="0.55000000000000004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8.8" hidden="1" x14ac:dyDescent="0.55000000000000004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idden="1" x14ac:dyDescent="0.55000000000000004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2" hidden="1" x14ac:dyDescent="0.55000000000000004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2" hidden="1" x14ac:dyDescent="0.55000000000000004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2" hidden="1" x14ac:dyDescent="0.55000000000000004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2" hidden="1" x14ac:dyDescent="0.55000000000000004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2" hidden="1" x14ac:dyDescent="0.55000000000000004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3.2" hidden="1" x14ac:dyDescent="0.55000000000000004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2" hidden="1" x14ac:dyDescent="0.55000000000000004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2" hidden="1" x14ac:dyDescent="0.55000000000000004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2" hidden="1" x14ac:dyDescent="0.55000000000000004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2" hidden="1" x14ac:dyDescent="0.55000000000000004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8.8" hidden="1" x14ac:dyDescent="0.55000000000000004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3.2" hidden="1" x14ac:dyDescent="0.55000000000000004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8.8" hidden="1" x14ac:dyDescent="0.55000000000000004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2" hidden="1" x14ac:dyDescent="0.55000000000000004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2" hidden="1" x14ac:dyDescent="0.55000000000000004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3.2" hidden="1" x14ac:dyDescent="0.55000000000000004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2" hidden="1" x14ac:dyDescent="0.55000000000000004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2" hidden="1" x14ac:dyDescent="0.55000000000000004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2" hidden="1" x14ac:dyDescent="0.55000000000000004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28.8" hidden="1" x14ac:dyDescent="0.55000000000000004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3.2" hidden="1" x14ac:dyDescent="0.55000000000000004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idden="1" x14ac:dyDescent="0.55000000000000004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28.8" hidden="1" x14ac:dyDescent="0.55000000000000004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idden="1" x14ac:dyDescent="0.55000000000000004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2" hidden="1" x14ac:dyDescent="0.55000000000000004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8.8" hidden="1" x14ac:dyDescent="0.55000000000000004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8.8" hidden="1" x14ac:dyDescent="0.55000000000000004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hidden="1" x14ac:dyDescent="0.55000000000000004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2" hidden="1" x14ac:dyDescent="0.55000000000000004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7.6" hidden="1" x14ac:dyDescent="0.55000000000000004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2" hidden="1" x14ac:dyDescent="0.55000000000000004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2" hidden="1" x14ac:dyDescent="0.55000000000000004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2" hidden="1" x14ac:dyDescent="0.55000000000000004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2" hidden="1" x14ac:dyDescent="0.55000000000000004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2" hidden="1" x14ac:dyDescent="0.55000000000000004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8.8" hidden="1" x14ac:dyDescent="0.55000000000000004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3.2" hidden="1" x14ac:dyDescent="0.55000000000000004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2" hidden="1" x14ac:dyDescent="0.55000000000000004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8.8" hidden="1" x14ac:dyDescent="0.55000000000000004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3.2" hidden="1" x14ac:dyDescent="0.55000000000000004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2" hidden="1" x14ac:dyDescent="0.55000000000000004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2" hidden="1" x14ac:dyDescent="0.55000000000000004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3.2" hidden="1" x14ac:dyDescent="0.55000000000000004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2" hidden="1" x14ac:dyDescent="0.55000000000000004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7.6" hidden="1" x14ac:dyDescent="0.55000000000000004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3.2" hidden="1" x14ac:dyDescent="0.55000000000000004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2" hidden="1" x14ac:dyDescent="0.55000000000000004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2" hidden="1" x14ac:dyDescent="0.55000000000000004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2" hidden="1" x14ac:dyDescent="0.55000000000000004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.2" hidden="1" x14ac:dyDescent="0.55000000000000004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2" hidden="1" x14ac:dyDescent="0.55000000000000004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2" hidden="1" x14ac:dyDescent="0.55000000000000004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3.2" hidden="1" x14ac:dyDescent="0.55000000000000004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28.8" hidden="1" x14ac:dyDescent="0.55000000000000004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2" hidden="1" x14ac:dyDescent="0.55000000000000004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2" hidden="1" x14ac:dyDescent="0.55000000000000004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3.2" hidden="1" x14ac:dyDescent="0.55000000000000004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28.8" hidden="1" x14ac:dyDescent="0.55000000000000004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2" hidden="1" x14ac:dyDescent="0.55000000000000004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3.2" hidden="1" x14ac:dyDescent="0.55000000000000004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2" hidden="1" x14ac:dyDescent="0.55000000000000004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2" hidden="1" x14ac:dyDescent="0.55000000000000004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3.2" hidden="1" x14ac:dyDescent="0.55000000000000004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3.2" hidden="1" x14ac:dyDescent="0.55000000000000004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7.6" hidden="1" x14ac:dyDescent="0.55000000000000004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idden="1" x14ac:dyDescent="0.55000000000000004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2" hidden="1" x14ac:dyDescent="0.55000000000000004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2" hidden="1" x14ac:dyDescent="0.55000000000000004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2" hidden="1" x14ac:dyDescent="0.55000000000000004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2" hidden="1" x14ac:dyDescent="0.55000000000000004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2" hidden="1" x14ac:dyDescent="0.55000000000000004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2" hidden="1" x14ac:dyDescent="0.55000000000000004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7.6" hidden="1" x14ac:dyDescent="0.55000000000000004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2" hidden="1" x14ac:dyDescent="0.55000000000000004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2" hidden="1" x14ac:dyDescent="0.55000000000000004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2" hidden="1" x14ac:dyDescent="0.55000000000000004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2" hidden="1" x14ac:dyDescent="0.55000000000000004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2" hidden="1" x14ac:dyDescent="0.55000000000000004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idden="1" x14ac:dyDescent="0.55000000000000004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2" hidden="1" x14ac:dyDescent="0.55000000000000004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2" hidden="1" x14ac:dyDescent="0.55000000000000004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2" hidden="1" x14ac:dyDescent="0.55000000000000004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2" hidden="1" x14ac:dyDescent="0.55000000000000004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3.2" hidden="1" x14ac:dyDescent="0.55000000000000004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2" hidden="1" x14ac:dyDescent="0.55000000000000004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8.8" hidden="1" x14ac:dyDescent="0.55000000000000004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8.8" hidden="1" x14ac:dyDescent="0.55000000000000004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8.8" hidden="1" x14ac:dyDescent="0.55000000000000004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3.2" hidden="1" x14ac:dyDescent="0.55000000000000004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idden="1" x14ac:dyDescent="0.55000000000000004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8.8" hidden="1" x14ac:dyDescent="0.55000000000000004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hidden="1" x14ac:dyDescent="0.55000000000000004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2" hidden="1" x14ac:dyDescent="0.55000000000000004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2" hidden="1" x14ac:dyDescent="0.55000000000000004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2" hidden="1" x14ac:dyDescent="0.55000000000000004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2" hidden="1" x14ac:dyDescent="0.55000000000000004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2" hidden="1" x14ac:dyDescent="0.55000000000000004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2" hidden="1" x14ac:dyDescent="0.55000000000000004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2" hidden="1" x14ac:dyDescent="0.55000000000000004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3.2" hidden="1" x14ac:dyDescent="0.55000000000000004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2" hidden="1" x14ac:dyDescent="0.55000000000000004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7.6" hidden="1" x14ac:dyDescent="0.55000000000000004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2" hidden="1" x14ac:dyDescent="0.55000000000000004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2" hidden="1" x14ac:dyDescent="0.55000000000000004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2" hidden="1" x14ac:dyDescent="0.55000000000000004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2" hidden="1" x14ac:dyDescent="0.55000000000000004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2" hidden="1" x14ac:dyDescent="0.55000000000000004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2" hidden="1" x14ac:dyDescent="0.55000000000000004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28.8" hidden="1" x14ac:dyDescent="0.55000000000000004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idden="1" x14ac:dyDescent="0.55000000000000004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2" hidden="1" x14ac:dyDescent="0.55000000000000004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2" hidden="1" x14ac:dyDescent="0.55000000000000004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2" hidden="1" x14ac:dyDescent="0.55000000000000004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7.6" hidden="1" x14ac:dyDescent="0.55000000000000004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2" hidden="1" x14ac:dyDescent="0.55000000000000004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2" hidden="1" x14ac:dyDescent="0.55000000000000004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2" hidden="1" x14ac:dyDescent="0.55000000000000004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28.8" hidden="1" x14ac:dyDescent="0.55000000000000004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idden="1" x14ac:dyDescent="0.55000000000000004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3.2" hidden="1" x14ac:dyDescent="0.55000000000000004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2" hidden="1" x14ac:dyDescent="0.55000000000000004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2" hidden="1" x14ac:dyDescent="0.55000000000000004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7.6" hidden="1" x14ac:dyDescent="0.55000000000000004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2" hidden="1" x14ac:dyDescent="0.55000000000000004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2" hidden="1" x14ac:dyDescent="0.55000000000000004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2" hidden="1" x14ac:dyDescent="0.55000000000000004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2" hidden="1" x14ac:dyDescent="0.55000000000000004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28.8" hidden="1" x14ac:dyDescent="0.55000000000000004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2" hidden="1" x14ac:dyDescent="0.55000000000000004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8.8" hidden="1" x14ac:dyDescent="0.55000000000000004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3.2" hidden="1" x14ac:dyDescent="0.55000000000000004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2" hidden="1" x14ac:dyDescent="0.55000000000000004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7.6" hidden="1" x14ac:dyDescent="0.55000000000000004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8.8" hidden="1" x14ac:dyDescent="0.55000000000000004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3.2" hidden="1" x14ac:dyDescent="0.55000000000000004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2" hidden="1" x14ac:dyDescent="0.55000000000000004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2" hidden="1" x14ac:dyDescent="0.55000000000000004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2" hidden="1" x14ac:dyDescent="0.55000000000000004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2" hidden="1" x14ac:dyDescent="0.55000000000000004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3.2" hidden="1" x14ac:dyDescent="0.55000000000000004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2" hidden="1" x14ac:dyDescent="0.55000000000000004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2" hidden="1" x14ac:dyDescent="0.55000000000000004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2" hidden="1" x14ac:dyDescent="0.55000000000000004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3.2" hidden="1" x14ac:dyDescent="0.55000000000000004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8.8" hidden="1" x14ac:dyDescent="0.55000000000000004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3.2" hidden="1" x14ac:dyDescent="0.55000000000000004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2" hidden="1" x14ac:dyDescent="0.55000000000000004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8.8" hidden="1" x14ac:dyDescent="0.55000000000000004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2" hidden="1" x14ac:dyDescent="0.55000000000000004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3.2" hidden="1" x14ac:dyDescent="0.55000000000000004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3.2" hidden="1" x14ac:dyDescent="0.55000000000000004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3.2" hidden="1" x14ac:dyDescent="0.55000000000000004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2" hidden="1" x14ac:dyDescent="0.55000000000000004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8.8" hidden="1" x14ac:dyDescent="0.55000000000000004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2" hidden="1" x14ac:dyDescent="0.55000000000000004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hidden="1" x14ac:dyDescent="0.55000000000000004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8.8" hidden="1" x14ac:dyDescent="0.55000000000000004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2" hidden="1" x14ac:dyDescent="0.55000000000000004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2" hidden="1" x14ac:dyDescent="0.55000000000000004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8.8" hidden="1" x14ac:dyDescent="0.55000000000000004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28.8" hidden="1" x14ac:dyDescent="0.55000000000000004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8.8" hidden="1" x14ac:dyDescent="0.55000000000000004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2" hidden="1" x14ac:dyDescent="0.55000000000000004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2" hidden="1" x14ac:dyDescent="0.55000000000000004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2" hidden="1" x14ac:dyDescent="0.55000000000000004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.2" hidden="1" x14ac:dyDescent="0.55000000000000004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3.2" hidden="1" x14ac:dyDescent="0.55000000000000004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2" hidden="1" x14ac:dyDescent="0.55000000000000004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2" hidden="1" x14ac:dyDescent="0.55000000000000004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2" hidden="1" x14ac:dyDescent="0.55000000000000004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2" hidden="1" x14ac:dyDescent="0.55000000000000004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2" hidden="1" x14ac:dyDescent="0.55000000000000004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2" hidden="1" x14ac:dyDescent="0.55000000000000004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idden="1" x14ac:dyDescent="0.55000000000000004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3.2" hidden="1" x14ac:dyDescent="0.55000000000000004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3.2" hidden="1" x14ac:dyDescent="0.55000000000000004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8.8" hidden="1" x14ac:dyDescent="0.55000000000000004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28.8" hidden="1" x14ac:dyDescent="0.55000000000000004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3.2" hidden="1" x14ac:dyDescent="0.55000000000000004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2" hidden="1" x14ac:dyDescent="0.55000000000000004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2" hidden="1" x14ac:dyDescent="0.55000000000000004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2" hidden="1" x14ac:dyDescent="0.55000000000000004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2" hidden="1" x14ac:dyDescent="0.55000000000000004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2" hidden="1" x14ac:dyDescent="0.55000000000000004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8.8" hidden="1" x14ac:dyDescent="0.55000000000000004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28.8" hidden="1" x14ac:dyDescent="0.55000000000000004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2" hidden="1" x14ac:dyDescent="0.55000000000000004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3.2" hidden="1" x14ac:dyDescent="0.55000000000000004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8.8" hidden="1" x14ac:dyDescent="0.55000000000000004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2" hidden="1" x14ac:dyDescent="0.55000000000000004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3.2" hidden="1" x14ac:dyDescent="0.55000000000000004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2" hidden="1" x14ac:dyDescent="0.55000000000000004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2" hidden="1" x14ac:dyDescent="0.55000000000000004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2" hidden="1" x14ac:dyDescent="0.55000000000000004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2" hidden="1" x14ac:dyDescent="0.55000000000000004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2" hidden="1" x14ac:dyDescent="0.55000000000000004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28.8" hidden="1" x14ac:dyDescent="0.55000000000000004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2" hidden="1" x14ac:dyDescent="0.55000000000000004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28.8" hidden="1" x14ac:dyDescent="0.55000000000000004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2" hidden="1" x14ac:dyDescent="0.55000000000000004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8.8" hidden="1" x14ac:dyDescent="0.55000000000000004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2" hidden="1" x14ac:dyDescent="0.55000000000000004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7.6" hidden="1" x14ac:dyDescent="0.55000000000000004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8.8" hidden="1" x14ac:dyDescent="0.55000000000000004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2" hidden="1" x14ac:dyDescent="0.55000000000000004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8.8" hidden="1" x14ac:dyDescent="0.55000000000000004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3.2" hidden="1" x14ac:dyDescent="0.55000000000000004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8.8" hidden="1" x14ac:dyDescent="0.55000000000000004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2" hidden="1" x14ac:dyDescent="0.55000000000000004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7.6" hidden="1" x14ac:dyDescent="0.55000000000000004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28.8" hidden="1" x14ac:dyDescent="0.55000000000000004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2" hidden="1" x14ac:dyDescent="0.55000000000000004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2" hidden="1" x14ac:dyDescent="0.55000000000000004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8.8" hidden="1" x14ac:dyDescent="0.55000000000000004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2" hidden="1" x14ac:dyDescent="0.55000000000000004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2" hidden="1" x14ac:dyDescent="0.55000000000000004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2" hidden="1" x14ac:dyDescent="0.55000000000000004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2" hidden="1" x14ac:dyDescent="0.55000000000000004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2" hidden="1" x14ac:dyDescent="0.55000000000000004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hidden="1" x14ac:dyDescent="0.55000000000000004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2" hidden="1" x14ac:dyDescent="0.55000000000000004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2" x14ac:dyDescent="0.55000000000000004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2" x14ac:dyDescent="0.55000000000000004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2" x14ac:dyDescent="0.55000000000000004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57.6" x14ac:dyDescent="0.55000000000000004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3.2" x14ac:dyDescent="0.55000000000000004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3.2" x14ac:dyDescent="0.55000000000000004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8.8" x14ac:dyDescent="0.55000000000000004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2" x14ac:dyDescent="0.55000000000000004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3.2" x14ac:dyDescent="0.55000000000000004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3.2" x14ac:dyDescent="0.55000000000000004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2" x14ac:dyDescent="0.55000000000000004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2" x14ac:dyDescent="0.55000000000000004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57.6" x14ac:dyDescent="0.55000000000000004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2" x14ac:dyDescent="0.55000000000000004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2" x14ac:dyDescent="0.55000000000000004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3.2" x14ac:dyDescent="0.55000000000000004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2" x14ac:dyDescent="0.55000000000000004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2" x14ac:dyDescent="0.55000000000000004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3.2" x14ac:dyDescent="0.55000000000000004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8.8" x14ac:dyDescent="0.55000000000000004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2" hidden="1" x14ac:dyDescent="0.55000000000000004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2" hidden="1" x14ac:dyDescent="0.55000000000000004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7.6" hidden="1" x14ac:dyDescent="0.55000000000000004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8.8" hidden="1" x14ac:dyDescent="0.55000000000000004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8.8" hidden="1" x14ac:dyDescent="0.55000000000000004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2" hidden="1" x14ac:dyDescent="0.55000000000000004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2" hidden="1" x14ac:dyDescent="0.55000000000000004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3.2" hidden="1" x14ac:dyDescent="0.55000000000000004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2" hidden="1" x14ac:dyDescent="0.55000000000000004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2" hidden="1" x14ac:dyDescent="0.55000000000000004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3.2" hidden="1" x14ac:dyDescent="0.55000000000000004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8.8" hidden="1" x14ac:dyDescent="0.55000000000000004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2" hidden="1" x14ac:dyDescent="0.55000000000000004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7.6" hidden="1" x14ac:dyDescent="0.55000000000000004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2" hidden="1" x14ac:dyDescent="0.55000000000000004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2" hidden="1" x14ac:dyDescent="0.55000000000000004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2" hidden="1" x14ac:dyDescent="0.55000000000000004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3.2" hidden="1" x14ac:dyDescent="0.55000000000000004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2" hidden="1" x14ac:dyDescent="0.55000000000000004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2" hidden="1" x14ac:dyDescent="0.55000000000000004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2" hidden="1" x14ac:dyDescent="0.55000000000000004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2" hidden="1" x14ac:dyDescent="0.55000000000000004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2" hidden="1" x14ac:dyDescent="0.55000000000000004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2" hidden="1" x14ac:dyDescent="0.55000000000000004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3.2" hidden="1" x14ac:dyDescent="0.55000000000000004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2" hidden="1" x14ac:dyDescent="0.55000000000000004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2" hidden="1" x14ac:dyDescent="0.55000000000000004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2" hidden="1" x14ac:dyDescent="0.55000000000000004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3.2" hidden="1" x14ac:dyDescent="0.55000000000000004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2" hidden="1" x14ac:dyDescent="0.55000000000000004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2" hidden="1" x14ac:dyDescent="0.55000000000000004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3.2" hidden="1" x14ac:dyDescent="0.55000000000000004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2" hidden="1" x14ac:dyDescent="0.55000000000000004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2" hidden="1" x14ac:dyDescent="0.55000000000000004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3.2" hidden="1" x14ac:dyDescent="0.55000000000000004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8.8" hidden="1" x14ac:dyDescent="0.55000000000000004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2" hidden="1" x14ac:dyDescent="0.55000000000000004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3.2" hidden="1" x14ac:dyDescent="0.55000000000000004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2" hidden="1" x14ac:dyDescent="0.55000000000000004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3.2" hidden="1" x14ac:dyDescent="0.55000000000000004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2" hidden="1" x14ac:dyDescent="0.55000000000000004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2" hidden="1" x14ac:dyDescent="0.55000000000000004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hidden="1" x14ac:dyDescent="0.55000000000000004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2" hidden="1" x14ac:dyDescent="0.55000000000000004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2" hidden="1" x14ac:dyDescent="0.55000000000000004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2" hidden="1" x14ac:dyDescent="0.55000000000000004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2" hidden="1" x14ac:dyDescent="0.55000000000000004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8.8" hidden="1" x14ac:dyDescent="0.55000000000000004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3.2" hidden="1" x14ac:dyDescent="0.55000000000000004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28.8" hidden="1" x14ac:dyDescent="0.55000000000000004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2" hidden="1" x14ac:dyDescent="0.55000000000000004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7.6" hidden="1" x14ac:dyDescent="0.55000000000000004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2" hidden="1" x14ac:dyDescent="0.55000000000000004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2" hidden="1" x14ac:dyDescent="0.55000000000000004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2" hidden="1" x14ac:dyDescent="0.55000000000000004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2" hidden="1" x14ac:dyDescent="0.55000000000000004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8.8" hidden="1" x14ac:dyDescent="0.55000000000000004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2" hidden="1" x14ac:dyDescent="0.55000000000000004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28.8" hidden="1" x14ac:dyDescent="0.55000000000000004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2" hidden="1" x14ac:dyDescent="0.55000000000000004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3.2" hidden="1" x14ac:dyDescent="0.55000000000000004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2" hidden="1" x14ac:dyDescent="0.55000000000000004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idden="1" x14ac:dyDescent="0.55000000000000004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2" hidden="1" x14ac:dyDescent="0.55000000000000004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2" hidden="1" x14ac:dyDescent="0.55000000000000004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2" hidden="1" x14ac:dyDescent="0.55000000000000004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8.8" hidden="1" x14ac:dyDescent="0.55000000000000004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3.2" hidden="1" x14ac:dyDescent="0.55000000000000004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idden="1" x14ac:dyDescent="0.55000000000000004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8.8" hidden="1" x14ac:dyDescent="0.55000000000000004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2" hidden="1" x14ac:dyDescent="0.55000000000000004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3.2" hidden="1" x14ac:dyDescent="0.55000000000000004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8.8" hidden="1" x14ac:dyDescent="0.55000000000000004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2" hidden="1" x14ac:dyDescent="0.55000000000000004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idden="1" x14ac:dyDescent="0.55000000000000004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8.8" hidden="1" x14ac:dyDescent="0.55000000000000004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28.8" hidden="1" x14ac:dyDescent="0.55000000000000004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3.2" hidden="1" x14ac:dyDescent="0.55000000000000004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2" hidden="1" x14ac:dyDescent="0.55000000000000004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2" hidden="1" x14ac:dyDescent="0.55000000000000004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2" hidden="1" x14ac:dyDescent="0.55000000000000004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2" hidden="1" x14ac:dyDescent="0.55000000000000004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8.8" hidden="1" x14ac:dyDescent="0.55000000000000004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2" hidden="1" x14ac:dyDescent="0.55000000000000004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2" hidden="1" x14ac:dyDescent="0.55000000000000004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8.8" hidden="1" x14ac:dyDescent="0.55000000000000004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2" hidden="1" x14ac:dyDescent="0.55000000000000004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2" hidden="1" x14ac:dyDescent="0.55000000000000004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2" hidden="1" x14ac:dyDescent="0.55000000000000004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idden="1" x14ac:dyDescent="0.55000000000000004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2" hidden="1" x14ac:dyDescent="0.55000000000000004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idden="1" x14ac:dyDescent="0.55000000000000004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3.2" hidden="1" x14ac:dyDescent="0.55000000000000004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2" hidden="1" x14ac:dyDescent="0.55000000000000004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2" hidden="1" x14ac:dyDescent="0.55000000000000004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2" hidden="1" x14ac:dyDescent="0.55000000000000004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2" hidden="1" x14ac:dyDescent="0.55000000000000004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3.2" hidden="1" x14ac:dyDescent="0.55000000000000004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2" hidden="1" x14ac:dyDescent="0.55000000000000004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2" hidden="1" x14ac:dyDescent="0.55000000000000004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2" hidden="1" x14ac:dyDescent="0.55000000000000004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8.8" hidden="1" x14ac:dyDescent="0.55000000000000004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idden="1" x14ac:dyDescent="0.55000000000000004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2" hidden="1" x14ac:dyDescent="0.55000000000000004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2" hidden="1" x14ac:dyDescent="0.55000000000000004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2" hidden="1" x14ac:dyDescent="0.55000000000000004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hidden="1" x14ac:dyDescent="0.55000000000000004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3.2" hidden="1" x14ac:dyDescent="0.55000000000000004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8.8" hidden="1" x14ac:dyDescent="0.55000000000000004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7.6" hidden="1" x14ac:dyDescent="0.55000000000000004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2" hidden="1" x14ac:dyDescent="0.55000000000000004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2" hidden="1" x14ac:dyDescent="0.55000000000000004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2" hidden="1" x14ac:dyDescent="0.55000000000000004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2" hidden="1" x14ac:dyDescent="0.55000000000000004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7.6" hidden="1" x14ac:dyDescent="0.55000000000000004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3.2" hidden="1" x14ac:dyDescent="0.55000000000000004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8.8" hidden="1" x14ac:dyDescent="0.55000000000000004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3.2" hidden="1" x14ac:dyDescent="0.55000000000000004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2" hidden="1" x14ac:dyDescent="0.55000000000000004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2" hidden="1" x14ac:dyDescent="0.55000000000000004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2" hidden="1" x14ac:dyDescent="0.55000000000000004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2" hidden="1" x14ac:dyDescent="0.55000000000000004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2" hidden="1" x14ac:dyDescent="0.55000000000000004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3.2" hidden="1" x14ac:dyDescent="0.55000000000000004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2" hidden="1" x14ac:dyDescent="0.55000000000000004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.2" hidden="1" x14ac:dyDescent="0.55000000000000004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2" hidden="1" x14ac:dyDescent="0.55000000000000004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3.2" hidden="1" x14ac:dyDescent="0.55000000000000004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3.2" hidden="1" x14ac:dyDescent="0.55000000000000004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2" hidden="1" x14ac:dyDescent="0.55000000000000004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2" hidden="1" x14ac:dyDescent="0.55000000000000004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28.8" hidden="1" x14ac:dyDescent="0.55000000000000004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3.2" hidden="1" x14ac:dyDescent="0.55000000000000004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7.6" hidden="1" x14ac:dyDescent="0.55000000000000004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2" hidden="1" x14ac:dyDescent="0.55000000000000004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2" hidden="1" x14ac:dyDescent="0.55000000000000004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2" hidden="1" x14ac:dyDescent="0.55000000000000004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3.2" hidden="1" x14ac:dyDescent="0.55000000000000004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2" hidden="1" x14ac:dyDescent="0.55000000000000004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2" hidden="1" x14ac:dyDescent="0.55000000000000004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.2" hidden="1" x14ac:dyDescent="0.55000000000000004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2" hidden="1" x14ac:dyDescent="0.55000000000000004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2" hidden="1" x14ac:dyDescent="0.55000000000000004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8.8" hidden="1" x14ac:dyDescent="0.55000000000000004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3.2" hidden="1" x14ac:dyDescent="0.55000000000000004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2" hidden="1" x14ac:dyDescent="0.55000000000000004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3.2" hidden="1" x14ac:dyDescent="0.55000000000000004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28.8" hidden="1" x14ac:dyDescent="0.55000000000000004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8.8" hidden="1" x14ac:dyDescent="0.55000000000000004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2" hidden="1" x14ac:dyDescent="0.55000000000000004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2" hidden="1" x14ac:dyDescent="0.55000000000000004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3.2" hidden="1" x14ac:dyDescent="0.55000000000000004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idden="1" x14ac:dyDescent="0.55000000000000004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8.8" hidden="1" x14ac:dyDescent="0.55000000000000004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3.2" hidden="1" x14ac:dyDescent="0.55000000000000004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2" hidden="1" x14ac:dyDescent="0.55000000000000004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2" hidden="1" x14ac:dyDescent="0.55000000000000004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8.8" hidden="1" x14ac:dyDescent="0.55000000000000004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8.8" hidden="1" x14ac:dyDescent="0.55000000000000004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2" hidden="1" x14ac:dyDescent="0.55000000000000004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idden="1" x14ac:dyDescent="0.55000000000000004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2" hidden="1" x14ac:dyDescent="0.55000000000000004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2" hidden="1" x14ac:dyDescent="0.55000000000000004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8.8" hidden="1" x14ac:dyDescent="0.55000000000000004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2" hidden="1" x14ac:dyDescent="0.55000000000000004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28.8" hidden="1" x14ac:dyDescent="0.55000000000000004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3.2" hidden="1" x14ac:dyDescent="0.55000000000000004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2" hidden="1" x14ac:dyDescent="0.55000000000000004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3.2" hidden="1" x14ac:dyDescent="0.55000000000000004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idden="1" x14ac:dyDescent="0.55000000000000004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hidden="1" x14ac:dyDescent="0.55000000000000004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2" hidden="1" x14ac:dyDescent="0.55000000000000004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8.8" hidden="1" x14ac:dyDescent="0.55000000000000004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2" hidden="1" x14ac:dyDescent="0.55000000000000004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2" hidden="1" x14ac:dyDescent="0.55000000000000004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2" hidden="1" x14ac:dyDescent="0.55000000000000004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2" hidden="1" x14ac:dyDescent="0.55000000000000004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2" hidden="1" x14ac:dyDescent="0.55000000000000004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2" hidden="1" x14ac:dyDescent="0.55000000000000004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2" hidden="1" x14ac:dyDescent="0.55000000000000004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idden="1" x14ac:dyDescent="0.55000000000000004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2" hidden="1" x14ac:dyDescent="0.55000000000000004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3.2" hidden="1" x14ac:dyDescent="0.55000000000000004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2" hidden="1" x14ac:dyDescent="0.55000000000000004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2" hidden="1" x14ac:dyDescent="0.55000000000000004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2" hidden="1" x14ac:dyDescent="0.55000000000000004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2" hidden="1" x14ac:dyDescent="0.55000000000000004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.2" hidden="1" x14ac:dyDescent="0.55000000000000004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3.2" hidden="1" x14ac:dyDescent="0.55000000000000004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8.8" hidden="1" x14ac:dyDescent="0.55000000000000004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3.2" hidden="1" x14ac:dyDescent="0.55000000000000004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8.8" hidden="1" x14ac:dyDescent="0.55000000000000004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2" hidden="1" x14ac:dyDescent="0.55000000000000004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3.2" hidden="1" x14ac:dyDescent="0.55000000000000004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2" hidden="1" x14ac:dyDescent="0.55000000000000004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3.2" hidden="1" x14ac:dyDescent="0.55000000000000004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2" hidden="1" x14ac:dyDescent="0.55000000000000004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8.8" hidden="1" x14ac:dyDescent="0.55000000000000004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2" hidden="1" x14ac:dyDescent="0.55000000000000004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2" hidden="1" x14ac:dyDescent="0.55000000000000004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28.8" hidden="1" x14ac:dyDescent="0.55000000000000004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7.6" hidden="1" x14ac:dyDescent="0.55000000000000004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2" hidden="1" x14ac:dyDescent="0.55000000000000004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3.2" hidden="1" x14ac:dyDescent="0.55000000000000004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2" hidden="1" x14ac:dyDescent="0.55000000000000004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2" hidden="1" x14ac:dyDescent="0.55000000000000004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2" hidden="1" x14ac:dyDescent="0.55000000000000004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3.2" hidden="1" x14ac:dyDescent="0.55000000000000004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2" hidden="1" x14ac:dyDescent="0.55000000000000004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2" hidden="1" x14ac:dyDescent="0.55000000000000004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2" hidden="1" x14ac:dyDescent="0.55000000000000004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2" hidden="1" x14ac:dyDescent="0.55000000000000004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2" hidden="1" x14ac:dyDescent="0.55000000000000004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2" hidden="1" x14ac:dyDescent="0.55000000000000004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8.8" hidden="1" x14ac:dyDescent="0.55000000000000004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2" hidden="1" x14ac:dyDescent="0.55000000000000004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8.8" hidden="1" x14ac:dyDescent="0.55000000000000004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2" hidden="1" x14ac:dyDescent="0.55000000000000004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3.2" hidden="1" x14ac:dyDescent="0.55000000000000004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2" hidden="1" x14ac:dyDescent="0.55000000000000004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2" hidden="1" x14ac:dyDescent="0.55000000000000004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2" hidden="1" x14ac:dyDescent="0.55000000000000004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2" hidden="1" x14ac:dyDescent="0.55000000000000004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3.2" hidden="1" x14ac:dyDescent="0.55000000000000004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8.8" hidden="1" x14ac:dyDescent="0.55000000000000004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28.8" hidden="1" x14ac:dyDescent="0.55000000000000004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3.2" hidden="1" x14ac:dyDescent="0.55000000000000004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3.2" hidden="1" x14ac:dyDescent="0.55000000000000004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2" hidden="1" x14ac:dyDescent="0.55000000000000004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28.8" hidden="1" x14ac:dyDescent="0.55000000000000004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2" hidden="1" x14ac:dyDescent="0.55000000000000004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3.2" hidden="1" x14ac:dyDescent="0.55000000000000004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3.2" hidden="1" x14ac:dyDescent="0.55000000000000004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2" hidden="1" x14ac:dyDescent="0.55000000000000004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hidden="1" x14ac:dyDescent="0.55000000000000004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2" hidden="1" x14ac:dyDescent="0.55000000000000004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2" hidden="1" x14ac:dyDescent="0.55000000000000004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2" hidden="1" x14ac:dyDescent="0.55000000000000004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3.2" hidden="1" x14ac:dyDescent="0.55000000000000004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2" hidden="1" x14ac:dyDescent="0.55000000000000004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2" hidden="1" x14ac:dyDescent="0.55000000000000004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2" hidden="1" x14ac:dyDescent="0.55000000000000004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2" hidden="1" x14ac:dyDescent="0.55000000000000004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2" hidden="1" x14ac:dyDescent="0.55000000000000004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8.8" hidden="1" x14ac:dyDescent="0.55000000000000004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2" hidden="1" x14ac:dyDescent="0.55000000000000004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3.2" hidden="1" x14ac:dyDescent="0.55000000000000004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2" hidden="1" x14ac:dyDescent="0.55000000000000004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2" hidden="1" x14ac:dyDescent="0.55000000000000004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2" hidden="1" x14ac:dyDescent="0.55000000000000004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7.6" hidden="1" x14ac:dyDescent="0.55000000000000004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2" hidden="1" x14ac:dyDescent="0.55000000000000004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2" hidden="1" x14ac:dyDescent="0.55000000000000004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2" hidden="1" x14ac:dyDescent="0.55000000000000004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28.8" hidden="1" x14ac:dyDescent="0.55000000000000004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8.8" hidden="1" x14ac:dyDescent="0.55000000000000004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2" hidden="1" x14ac:dyDescent="0.55000000000000004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3.2" hidden="1" x14ac:dyDescent="0.55000000000000004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3.2" hidden="1" x14ac:dyDescent="0.55000000000000004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2" hidden="1" x14ac:dyDescent="0.55000000000000004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2" hidden="1" x14ac:dyDescent="0.55000000000000004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2" hidden="1" x14ac:dyDescent="0.55000000000000004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2" hidden="1" x14ac:dyDescent="0.55000000000000004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2" hidden="1" x14ac:dyDescent="0.55000000000000004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2" hidden="1" x14ac:dyDescent="0.55000000000000004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idden="1" x14ac:dyDescent="0.55000000000000004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8.8" hidden="1" x14ac:dyDescent="0.55000000000000004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3.2" hidden="1" x14ac:dyDescent="0.55000000000000004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2" hidden="1" x14ac:dyDescent="0.55000000000000004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2" hidden="1" x14ac:dyDescent="0.55000000000000004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2" hidden="1" x14ac:dyDescent="0.55000000000000004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2" hidden="1" x14ac:dyDescent="0.55000000000000004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8.8" hidden="1" x14ac:dyDescent="0.55000000000000004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2" hidden="1" x14ac:dyDescent="0.55000000000000004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7.6" hidden="1" x14ac:dyDescent="0.55000000000000004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8.8" hidden="1" x14ac:dyDescent="0.55000000000000004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2" hidden="1" x14ac:dyDescent="0.55000000000000004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2" hidden="1" x14ac:dyDescent="0.55000000000000004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8.8" hidden="1" x14ac:dyDescent="0.55000000000000004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3.2" hidden="1" x14ac:dyDescent="0.55000000000000004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2" hidden="1" x14ac:dyDescent="0.55000000000000004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3.2" hidden="1" x14ac:dyDescent="0.55000000000000004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8.8" hidden="1" x14ac:dyDescent="0.55000000000000004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3.2" hidden="1" x14ac:dyDescent="0.55000000000000004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8.8" hidden="1" x14ac:dyDescent="0.55000000000000004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2" hidden="1" x14ac:dyDescent="0.55000000000000004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idden="1" x14ac:dyDescent="0.55000000000000004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3.2" hidden="1" x14ac:dyDescent="0.55000000000000004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8.8" hidden="1" x14ac:dyDescent="0.55000000000000004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8.8" hidden="1" x14ac:dyDescent="0.55000000000000004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8.8" hidden="1" x14ac:dyDescent="0.55000000000000004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2" hidden="1" x14ac:dyDescent="0.55000000000000004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28.8" hidden="1" x14ac:dyDescent="0.55000000000000004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2" hidden="1" x14ac:dyDescent="0.55000000000000004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3.2" hidden="1" x14ac:dyDescent="0.55000000000000004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2" hidden="1" x14ac:dyDescent="0.55000000000000004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3.2" hidden="1" x14ac:dyDescent="0.55000000000000004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2" hidden="1" x14ac:dyDescent="0.55000000000000004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hidden="1" x14ac:dyDescent="0.55000000000000004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8.8" hidden="1" x14ac:dyDescent="0.55000000000000004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2" hidden="1" x14ac:dyDescent="0.55000000000000004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2" hidden="1" x14ac:dyDescent="0.55000000000000004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3.2" hidden="1" x14ac:dyDescent="0.55000000000000004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2" hidden="1" x14ac:dyDescent="0.55000000000000004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8.8" hidden="1" x14ac:dyDescent="0.55000000000000004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.2" hidden="1" x14ac:dyDescent="0.55000000000000004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8.8" hidden="1" x14ac:dyDescent="0.55000000000000004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idden="1" x14ac:dyDescent="0.55000000000000004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28.8" hidden="1" x14ac:dyDescent="0.55000000000000004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2" hidden="1" x14ac:dyDescent="0.55000000000000004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2" hidden="1" x14ac:dyDescent="0.55000000000000004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2" hidden="1" x14ac:dyDescent="0.55000000000000004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2" hidden="1" x14ac:dyDescent="0.55000000000000004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8.8" hidden="1" x14ac:dyDescent="0.55000000000000004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28.8" hidden="1" x14ac:dyDescent="0.55000000000000004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2" hidden="1" x14ac:dyDescent="0.55000000000000004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8.8" hidden="1" x14ac:dyDescent="0.55000000000000004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2" hidden="1" x14ac:dyDescent="0.55000000000000004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2" hidden="1" x14ac:dyDescent="0.55000000000000004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2" hidden="1" x14ac:dyDescent="0.55000000000000004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28.8" hidden="1" x14ac:dyDescent="0.55000000000000004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3.2" hidden="1" x14ac:dyDescent="0.55000000000000004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2" hidden="1" x14ac:dyDescent="0.55000000000000004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2" hidden="1" x14ac:dyDescent="0.55000000000000004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8.8" hidden="1" x14ac:dyDescent="0.55000000000000004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8.8" hidden="1" x14ac:dyDescent="0.55000000000000004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2" hidden="1" x14ac:dyDescent="0.55000000000000004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2" hidden="1" x14ac:dyDescent="0.55000000000000004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3.2" hidden="1" x14ac:dyDescent="0.55000000000000004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2" hidden="1" x14ac:dyDescent="0.55000000000000004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28.8" hidden="1" x14ac:dyDescent="0.55000000000000004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3.2" hidden="1" x14ac:dyDescent="0.55000000000000004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2" hidden="1" x14ac:dyDescent="0.55000000000000004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2" hidden="1" x14ac:dyDescent="0.55000000000000004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8.8" hidden="1" x14ac:dyDescent="0.55000000000000004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2" hidden="1" x14ac:dyDescent="0.55000000000000004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2" hidden="1" x14ac:dyDescent="0.55000000000000004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8.8" hidden="1" x14ac:dyDescent="0.55000000000000004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2" hidden="1" x14ac:dyDescent="0.55000000000000004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8.8" hidden="1" x14ac:dyDescent="0.55000000000000004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2" hidden="1" x14ac:dyDescent="0.55000000000000004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2" hidden="1" x14ac:dyDescent="0.55000000000000004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3.2" hidden="1" x14ac:dyDescent="0.55000000000000004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2" hidden="1" x14ac:dyDescent="0.55000000000000004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2" hidden="1" x14ac:dyDescent="0.55000000000000004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2" hidden="1" x14ac:dyDescent="0.55000000000000004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28.8" hidden="1" x14ac:dyDescent="0.55000000000000004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2" hidden="1" x14ac:dyDescent="0.55000000000000004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2" hidden="1" x14ac:dyDescent="0.55000000000000004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2" hidden="1" x14ac:dyDescent="0.55000000000000004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2" hidden="1" x14ac:dyDescent="0.55000000000000004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8.8" hidden="1" x14ac:dyDescent="0.55000000000000004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7.6" hidden="1" x14ac:dyDescent="0.55000000000000004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3.2" hidden="1" x14ac:dyDescent="0.55000000000000004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2" hidden="1" x14ac:dyDescent="0.55000000000000004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2" hidden="1" x14ac:dyDescent="0.55000000000000004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3.2" hidden="1" x14ac:dyDescent="0.55000000000000004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57.6" hidden="1" x14ac:dyDescent="0.55000000000000004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3.2" hidden="1" x14ac:dyDescent="0.55000000000000004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28.8" hidden="1" x14ac:dyDescent="0.55000000000000004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2" hidden="1" x14ac:dyDescent="0.55000000000000004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2" hidden="1" x14ac:dyDescent="0.55000000000000004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hidden="1" x14ac:dyDescent="0.55000000000000004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2" hidden="1" x14ac:dyDescent="0.55000000000000004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2" hidden="1" x14ac:dyDescent="0.55000000000000004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3.2" hidden="1" x14ac:dyDescent="0.55000000000000004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7.6" hidden="1" x14ac:dyDescent="0.55000000000000004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8.8" hidden="1" x14ac:dyDescent="0.55000000000000004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28.8" hidden="1" x14ac:dyDescent="0.55000000000000004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2" hidden="1" x14ac:dyDescent="0.55000000000000004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2" hidden="1" x14ac:dyDescent="0.55000000000000004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8.8" hidden="1" x14ac:dyDescent="0.55000000000000004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8.8" hidden="1" x14ac:dyDescent="0.55000000000000004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2" hidden="1" x14ac:dyDescent="0.55000000000000004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.2" hidden="1" x14ac:dyDescent="0.55000000000000004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7.6" hidden="1" x14ac:dyDescent="0.55000000000000004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8.8" hidden="1" x14ac:dyDescent="0.55000000000000004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3.2" hidden="1" x14ac:dyDescent="0.55000000000000004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28.8" hidden="1" x14ac:dyDescent="0.55000000000000004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2" hidden="1" x14ac:dyDescent="0.55000000000000004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8.8" hidden="1" x14ac:dyDescent="0.55000000000000004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2" hidden="1" x14ac:dyDescent="0.55000000000000004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2" hidden="1" x14ac:dyDescent="0.55000000000000004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2" hidden="1" x14ac:dyDescent="0.55000000000000004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7.6" hidden="1" x14ac:dyDescent="0.55000000000000004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idden="1" x14ac:dyDescent="0.55000000000000004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2" hidden="1" x14ac:dyDescent="0.55000000000000004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2" hidden="1" x14ac:dyDescent="0.55000000000000004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2" hidden="1" x14ac:dyDescent="0.55000000000000004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2" hidden="1" x14ac:dyDescent="0.55000000000000004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2" hidden="1" x14ac:dyDescent="0.55000000000000004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3.2" hidden="1" x14ac:dyDescent="0.55000000000000004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3.2" hidden="1" x14ac:dyDescent="0.55000000000000004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2" hidden="1" x14ac:dyDescent="0.55000000000000004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" hidden="1" x14ac:dyDescent="0.55000000000000004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3.2" hidden="1" x14ac:dyDescent="0.55000000000000004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2" hidden="1" x14ac:dyDescent="0.55000000000000004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2" hidden="1" x14ac:dyDescent="0.55000000000000004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idden="1" x14ac:dyDescent="0.55000000000000004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2" hidden="1" x14ac:dyDescent="0.55000000000000004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28.8" hidden="1" x14ac:dyDescent="0.55000000000000004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2" hidden="1" x14ac:dyDescent="0.55000000000000004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2" hidden="1" x14ac:dyDescent="0.55000000000000004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2" hidden="1" x14ac:dyDescent="0.55000000000000004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3.2" hidden="1" x14ac:dyDescent="0.55000000000000004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2" hidden="1" x14ac:dyDescent="0.55000000000000004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8.8" hidden="1" x14ac:dyDescent="0.55000000000000004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2" hidden="1" x14ac:dyDescent="0.55000000000000004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3.2" hidden="1" x14ac:dyDescent="0.55000000000000004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7.6" hidden="1" x14ac:dyDescent="0.55000000000000004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2" hidden="1" x14ac:dyDescent="0.55000000000000004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2" hidden="1" x14ac:dyDescent="0.55000000000000004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3.2" hidden="1" x14ac:dyDescent="0.55000000000000004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2" hidden="1" x14ac:dyDescent="0.55000000000000004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idden="1" x14ac:dyDescent="0.55000000000000004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2" hidden="1" x14ac:dyDescent="0.55000000000000004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2" hidden="1" x14ac:dyDescent="0.55000000000000004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2" hidden="1" x14ac:dyDescent="0.55000000000000004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2" hidden="1" x14ac:dyDescent="0.55000000000000004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3.2" hidden="1" x14ac:dyDescent="0.55000000000000004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2" hidden="1" x14ac:dyDescent="0.55000000000000004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2" hidden="1" x14ac:dyDescent="0.55000000000000004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8.8" hidden="1" x14ac:dyDescent="0.55000000000000004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2" hidden="1" x14ac:dyDescent="0.55000000000000004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2" hidden="1" x14ac:dyDescent="0.55000000000000004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2" hidden="1" x14ac:dyDescent="0.55000000000000004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hidden="1" x14ac:dyDescent="0.55000000000000004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8.8" hidden="1" x14ac:dyDescent="0.55000000000000004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2" hidden="1" x14ac:dyDescent="0.55000000000000004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2" hidden="1" x14ac:dyDescent="0.55000000000000004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2" hidden="1" x14ac:dyDescent="0.55000000000000004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2" hidden="1" x14ac:dyDescent="0.55000000000000004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8.8" hidden="1" x14ac:dyDescent="0.55000000000000004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2" hidden="1" x14ac:dyDescent="0.55000000000000004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8.8" hidden="1" x14ac:dyDescent="0.55000000000000004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2" hidden="1" x14ac:dyDescent="0.55000000000000004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2" hidden="1" x14ac:dyDescent="0.55000000000000004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8.8" hidden="1" x14ac:dyDescent="0.55000000000000004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2" hidden="1" x14ac:dyDescent="0.55000000000000004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2" hidden="1" x14ac:dyDescent="0.55000000000000004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3.2" hidden="1" x14ac:dyDescent="0.55000000000000004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2" hidden="1" x14ac:dyDescent="0.55000000000000004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3.2" hidden="1" x14ac:dyDescent="0.55000000000000004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2" hidden="1" x14ac:dyDescent="0.55000000000000004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8.8" hidden="1" x14ac:dyDescent="0.55000000000000004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8.8" hidden="1" x14ac:dyDescent="0.55000000000000004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2" hidden="1" x14ac:dyDescent="0.55000000000000004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8.8" hidden="1" x14ac:dyDescent="0.55000000000000004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8.8" hidden="1" x14ac:dyDescent="0.55000000000000004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2" hidden="1" x14ac:dyDescent="0.55000000000000004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2" hidden="1" x14ac:dyDescent="0.55000000000000004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2" hidden="1" x14ac:dyDescent="0.55000000000000004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2" hidden="1" x14ac:dyDescent="0.55000000000000004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28.8" hidden="1" x14ac:dyDescent="0.55000000000000004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3.2" hidden="1" x14ac:dyDescent="0.55000000000000004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8.8" hidden="1" x14ac:dyDescent="0.55000000000000004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3.2" hidden="1" x14ac:dyDescent="0.55000000000000004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8.8" hidden="1" x14ac:dyDescent="0.55000000000000004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idden="1" x14ac:dyDescent="0.55000000000000004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3.2" hidden="1" x14ac:dyDescent="0.55000000000000004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2" hidden="1" x14ac:dyDescent="0.55000000000000004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2" hidden="1" x14ac:dyDescent="0.55000000000000004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8.8" hidden="1" x14ac:dyDescent="0.55000000000000004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8.8" hidden="1" x14ac:dyDescent="0.55000000000000004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2" hidden="1" x14ac:dyDescent="0.55000000000000004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2" hidden="1" x14ac:dyDescent="0.55000000000000004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2" hidden="1" x14ac:dyDescent="0.55000000000000004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2" hidden="1" x14ac:dyDescent="0.55000000000000004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28.8" hidden="1" x14ac:dyDescent="0.55000000000000004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2" hidden="1" x14ac:dyDescent="0.55000000000000004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2" hidden="1" x14ac:dyDescent="0.55000000000000004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2" hidden="1" x14ac:dyDescent="0.55000000000000004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2" hidden="1" x14ac:dyDescent="0.55000000000000004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3.2" hidden="1" x14ac:dyDescent="0.55000000000000004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2" hidden="1" x14ac:dyDescent="0.55000000000000004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2" hidden="1" x14ac:dyDescent="0.55000000000000004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2" hidden="1" x14ac:dyDescent="0.55000000000000004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2" hidden="1" x14ac:dyDescent="0.55000000000000004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3.2" hidden="1" x14ac:dyDescent="0.55000000000000004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2" hidden="1" x14ac:dyDescent="0.55000000000000004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2" hidden="1" x14ac:dyDescent="0.55000000000000004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2" hidden="1" x14ac:dyDescent="0.55000000000000004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2" hidden="1" x14ac:dyDescent="0.55000000000000004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2" hidden="1" x14ac:dyDescent="0.55000000000000004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2" hidden="1" x14ac:dyDescent="0.55000000000000004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2" hidden="1" x14ac:dyDescent="0.55000000000000004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.2" hidden="1" x14ac:dyDescent="0.55000000000000004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8.8" hidden="1" x14ac:dyDescent="0.55000000000000004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8.8" hidden="1" x14ac:dyDescent="0.55000000000000004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2" hidden="1" x14ac:dyDescent="0.55000000000000004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hidden="1" x14ac:dyDescent="0.55000000000000004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2" hidden="1" x14ac:dyDescent="0.55000000000000004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3.2" hidden="1" x14ac:dyDescent="0.55000000000000004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2" hidden="1" x14ac:dyDescent="0.55000000000000004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2" hidden="1" x14ac:dyDescent="0.55000000000000004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8.8" hidden="1" x14ac:dyDescent="0.55000000000000004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3.2" hidden="1" x14ac:dyDescent="0.55000000000000004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3.2" hidden="1" x14ac:dyDescent="0.55000000000000004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28.8" hidden="1" x14ac:dyDescent="0.55000000000000004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2" hidden="1" x14ac:dyDescent="0.55000000000000004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2" hidden="1" x14ac:dyDescent="0.55000000000000004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2" hidden="1" x14ac:dyDescent="0.55000000000000004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2" hidden="1" x14ac:dyDescent="0.55000000000000004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8.8" hidden="1" x14ac:dyDescent="0.55000000000000004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2" hidden="1" x14ac:dyDescent="0.55000000000000004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2" hidden="1" x14ac:dyDescent="0.55000000000000004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2" hidden="1" x14ac:dyDescent="0.55000000000000004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3.2" hidden="1" x14ac:dyDescent="0.55000000000000004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2" hidden="1" x14ac:dyDescent="0.55000000000000004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2" hidden="1" x14ac:dyDescent="0.55000000000000004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2" hidden="1" x14ac:dyDescent="0.55000000000000004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3.2" hidden="1" x14ac:dyDescent="0.55000000000000004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2" hidden="1" x14ac:dyDescent="0.55000000000000004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8.8" hidden="1" x14ac:dyDescent="0.55000000000000004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8.8" hidden="1" x14ac:dyDescent="0.55000000000000004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2" hidden="1" x14ac:dyDescent="0.55000000000000004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3.2" hidden="1" x14ac:dyDescent="0.55000000000000004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2" hidden="1" x14ac:dyDescent="0.55000000000000004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8.8" hidden="1" x14ac:dyDescent="0.55000000000000004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2" hidden="1" x14ac:dyDescent="0.55000000000000004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idden="1" x14ac:dyDescent="0.55000000000000004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2" hidden="1" x14ac:dyDescent="0.55000000000000004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8.8" hidden="1" x14ac:dyDescent="0.55000000000000004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3.2" hidden="1" x14ac:dyDescent="0.55000000000000004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3.2" hidden="1" x14ac:dyDescent="0.55000000000000004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2" hidden="1" x14ac:dyDescent="0.55000000000000004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2" hidden="1" x14ac:dyDescent="0.55000000000000004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2" hidden="1" x14ac:dyDescent="0.55000000000000004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2" hidden="1" x14ac:dyDescent="0.55000000000000004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2" hidden="1" x14ac:dyDescent="0.55000000000000004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8.8" hidden="1" x14ac:dyDescent="0.55000000000000004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7.6" hidden="1" x14ac:dyDescent="0.55000000000000004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idden="1" x14ac:dyDescent="0.55000000000000004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3.2" hidden="1" x14ac:dyDescent="0.55000000000000004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2" hidden="1" x14ac:dyDescent="0.55000000000000004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2" hidden="1" x14ac:dyDescent="0.55000000000000004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2" hidden="1" x14ac:dyDescent="0.55000000000000004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8.8" hidden="1" x14ac:dyDescent="0.55000000000000004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2" hidden="1" x14ac:dyDescent="0.55000000000000004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3.2" hidden="1" x14ac:dyDescent="0.55000000000000004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2" hidden="1" x14ac:dyDescent="0.55000000000000004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6.4" hidden="1" x14ac:dyDescent="0.55000000000000004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2" hidden="1" x14ac:dyDescent="0.55000000000000004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3.2" hidden="1" x14ac:dyDescent="0.55000000000000004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2" hidden="1" x14ac:dyDescent="0.55000000000000004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8.8" hidden="1" x14ac:dyDescent="0.55000000000000004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2" hidden="1" x14ac:dyDescent="0.55000000000000004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2" hidden="1" x14ac:dyDescent="0.55000000000000004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3.2" hidden="1" x14ac:dyDescent="0.55000000000000004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3.2" hidden="1" x14ac:dyDescent="0.55000000000000004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2" hidden="1" x14ac:dyDescent="0.55000000000000004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2" hidden="1" x14ac:dyDescent="0.55000000000000004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3.2" hidden="1" x14ac:dyDescent="0.55000000000000004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2" hidden="1" x14ac:dyDescent="0.55000000000000004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hidden="1" x14ac:dyDescent="0.55000000000000004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8.8" hidden="1" x14ac:dyDescent="0.55000000000000004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2" hidden="1" x14ac:dyDescent="0.55000000000000004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2" hidden="1" x14ac:dyDescent="0.55000000000000004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2" hidden="1" x14ac:dyDescent="0.55000000000000004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2" hidden="1" x14ac:dyDescent="0.55000000000000004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3.2" hidden="1" x14ac:dyDescent="0.55000000000000004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3.2" hidden="1" x14ac:dyDescent="0.55000000000000004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2" hidden="1" x14ac:dyDescent="0.55000000000000004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2" hidden="1" x14ac:dyDescent="0.55000000000000004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2" hidden="1" x14ac:dyDescent="0.55000000000000004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2" hidden="1" x14ac:dyDescent="0.55000000000000004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2" hidden="1" x14ac:dyDescent="0.55000000000000004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3.2" hidden="1" x14ac:dyDescent="0.55000000000000004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2" hidden="1" x14ac:dyDescent="0.55000000000000004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2" hidden="1" x14ac:dyDescent="0.55000000000000004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7.6" hidden="1" x14ac:dyDescent="0.55000000000000004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28.8" hidden="1" x14ac:dyDescent="0.55000000000000004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2" hidden="1" x14ac:dyDescent="0.55000000000000004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28.8" hidden="1" x14ac:dyDescent="0.55000000000000004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3.2" hidden="1" x14ac:dyDescent="0.55000000000000004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2" hidden="1" x14ac:dyDescent="0.55000000000000004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8.8" hidden="1" x14ac:dyDescent="0.55000000000000004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2" hidden="1" x14ac:dyDescent="0.55000000000000004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3.2" hidden="1" x14ac:dyDescent="0.55000000000000004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2" hidden="1" x14ac:dyDescent="0.55000000000000004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2" hidden="1" x14ac:dyDescent="0.55000000000000004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2" hidden="1" x14ac:dyDescent="0.55000000000000004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2" hidden="1" x14ac:dyDescent="0.55000000000000004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2" hidden="1" x14ac:dyDescent="0.55000000000000004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3.2" hidden="1" x14ac:dyDescent="0.55000000000000004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2" hidden="1" x14ac:dyDescent="0.55000000000000004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2" hidden="1" x14ac:dyDescent="0.55000000000000004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7.6" hidden="1" x14ac:dyDescent="0.55000000000000004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2" hidden="1" x14ac:dyDescent="0.55000000000000004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2" hidden="1" x14ac:dyDescent="0.55000000000000004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8.8" hidden="1" x14ac:dyDescent="0.55000000000000004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3.2" hidden="1" x14ac:dyDescent="0.55000000000000004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2" hidden="1" x14ac:dyDescent="0.55000000000000004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2" hidden="1" x14ac:dyDescent="0.55000000000000004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2" hidden="1" x14ac:dyDescent="0.55000000000000004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2" hidden="1" x14ac:dyDescent="0.55000000000000004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3.2" hidden="1" x14ac:dyDescent="0.55000000000000004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2" hidden="1" x14ac:dyDescent="0.55000000000000004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2" hidden="1" x14ac:dyDescent="0.55000000000000004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2" hidden="1" x14ac:dyDescent="0.55000000000000004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2" hidden="1" x14ac:dyDescent="0.55000000000000004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3.2" hidden="1" x14ac:dyDescent="0.55000000000000004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2" hidden="1" x14ac:dyDescent="0.55000000000000004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2" hidden="1" x14ac:dyDescent="0.55000000000000004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2" hidden="1" x14ac:dyDescent="0.55000000000000004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2" hidden="1" x14ac:dyDescent="0.55000000000000004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2" hidden="1" x14ac:dyDescent="0.55000000000000004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3.2" hidden="1" x14ac:dyDescent="0.55000000000000004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2" hidden="1" x14ac:dyDescent="0.55000000000000004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8.8" hidden="1" x14ac:dyDescent="0.55000000000000004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2" hidden="1" x14ac:dyDescent="0.55000000000000004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2" hidden="1" x14ac:dyDescent="0.55000000000000004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8.8" hidden="1" x14ac:dyDescent="0.55000000000000004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8.8" hidden="1" x14ac:dyDescent="0.55000000000000004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2" hidden="1" x14ac:dyDescent="0.55000000000000004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3.2" hidden="1" x14ac:dyDescent="0.55000000000000004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2" hidden="1" x14ac:dyDescent="0.55000000000000004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8.8" hidden="1" x14ac:dyDescent="0.55000000000000004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hidden="1" x14ac:dyDescent="0.55000000000000004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2" hidden="1" x14ac:dyDescent="0.55000000000000004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7.6" hidden="1" x14ac:dyDescent="0.55000000000000004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28.8" hidden="1" x14ac:dyDescent="0.55000000000000004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7.6" hidden="1" x14ac:dyDescent="0.55000000000000004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idden="1" x14ac:dyDescent="0.55000000000000004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8.8" hidden="1" x14ac:dyDescent="0.55000000000000004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2" hidden="1" x14ac:dyDescent="0.55000000000000004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8.8" hidden="1" x14ac:dyDescent="0.55000000000000004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28.8" hidden="1" x14ac:dyDescent="0.55000000000000004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3.2" hidden="1" x14ac:dyDescent="0.55000000000000004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2" hidden="1" x14ac:dyDescent="0.55000000000000004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2" hidden="1" x14ac:dyDescent="0.55000000000000004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3.2" hidden="1" x14ac:dyDescent="0.55000000000000004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2" hidden="1" x14ac:dyDescent="0.55000000000000004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2" hidden="1" x14ac:dyDescent="0.55000000000000004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2" hidden="1" x14ac:dyDescent="0.55000000000000004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3.2" hidden="1" x14ac:dyDescent="0.55000000000000004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2" hidden="1" x14ac:dyDescent="0.55000000000000004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2" hidden="1" x14ac:dyDescent="0.55000000000000004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2" hidden="1" x14ac:dyDescent="0.55000000000000004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2" hidden="1" x14ac:dyDescent="0.55000000000000004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3.2" hidden="1" x14ac:dyDescent="0.55000000000000004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2" hidden="1" x14ac:dyDescent="0.55000000000000004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3.2" hidden="1" x14ac:dyDescent="0.55000000000000004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7.6" hidden="1" x14ac:dyDescent="0.55000000000000004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8.8" hidden="1" x14ac:dyDescent="0.55000000000000004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2" hidden="1" x14ac:dyDescent="0.55000000000000004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2" hidden="1" x14ac:dyDescent="0.55000000000000004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2" hidden="1" x14ac:dyDescent="0.55000000000000004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2" hidden="1" x14ac:dyDescent="0.55000000000000004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2" hidden="1" x14ac:dyDescent="0.55000000000000004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8.8" hidden="1" x14ac:dyDescent="0.55000000000000004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3.2" hidden="1" x14ac:dyDescent="0.55000000000000004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2" hidden="1" x14ac:dyDescent="0.55000000000000004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8.8" hidden="1" x14ac:dyDescent="0.55000000000000004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2" hidden="1" x14ac:dyDescent="0.55000000000000004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3.2" hidden="1" x14ac:dyDescent="0.55000000000000004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2" hidden="1" x14ac:dyDescent="0.55000000000000004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2" hidden="1" x14ac:dyDescent="0.55000000000000004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2" hidden="1" x14ac:dyDescent="0.55000000000000004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3.2" hidden="1" x14ac:dyDescent="0.55000000000000004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2" hidden="1" x14ac:dyDescent="0.55000000000000004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2" hidden="1" x14ac:dyDescent="0.55000000000000004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2" hidden="1" x14ac:dyDescent="0.55000000000000004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2" hidden="1" x14ac:dyDescent="0.55000000000000004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8.8" hidden="1" x14ac:dyDescent="0.55000000000000004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2" hidden="1" x14ac:dyDescent="0.55000000000000004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2" hidden="1" x14ac:dyDescent="0.55000000000000004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2" hidden="1" x14ac:dyDescent="0.55000000000000004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2" hidden="1" x14ac:dyDescent="0.55000000000000004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2" hidden="1" x14ac:dyDescent="0.55000000000000004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2" hidden="1" x14ac:dyDescent="0.55000000000000004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8.8" hidden="1" x14ac:dyDescent="0.55000000000000004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8.8" hidden="1" x14ac:dyDescent="0.55000000000000004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2" hidden="1" x14ac:dyDescent="0.55000000000000004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2" hidden="1" x14ac:dyDescent="0.55000000000000004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.2" hidden="1" x14ac:dyDescent="0.55000000000000004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8.8" hidden="1" x14ac:dyDescent="0.55000000000000004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2" hidden="1" x14ac:dyDescent="0.55000000000000004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2" hidden="1" x14ac:dyDescent="0.55000000000000004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2" hidden="1" x14ac:dyDescent="0.55000000000000004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7.6" hidden="1" x14ac:dyDescent="0.55000000000000004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2" hidden="1" x14ac:dyDescent="0.55000000000000004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hidden="1" x14ac:dyDescent="0.55000000000000004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8.8" hidden="1" x14ac:dyDescent="0.55000000000000004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idden="1" x14ac:dyDescent="0.55000000000000004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2" hidden="1" x14ac:dyDescent="0.55000000000000004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2" hidden="1" x14ac:dyDescent="0.55000000000000004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8.8" hidden="1" x14ac:dyDescent="0.55000000000000004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8.8" hidden="1" x14ac:dyDescent="0.55000000000000004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2" hidden="1" x14ac:dyDescent="0.55000000000000004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3.2" hidden="1" x14ac:dyDescent="0.55000000000000004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2" hidden="1" x14ac:dyDescent="0.55000000000000004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3.2" hidden="1" x14ac:dyDescent="0.55000000000000004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2" hidden="1" x14ac:dyDescent="0.55000000000000004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3.2" hidden="1" x14ac:dyDescent="0.55000000000000004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2" hidden="1" x14ac:dyDescent="0.55000000000000004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2" hidden="1" x14ac:dyDescent="0.55000000000000004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28.8" hidden="1" x14ac:dyDescent="0.55000000000000004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2" hidden="1" x14ac:dyDescent="0.55000000000000004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7.6" hidden="1" x14ac:dyDescent="0.55000000000000004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2" hidden="1" x14ac:dyDescent="0.55000000000000004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2" hidden="1" x14ac:dyDescent="0.55000000000000004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7.6" hidden="1" x14ac:dyDescent="0.55000000000000004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3.2" hidden="1" x14ac:dyDescent="0.55000000000000004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3.2" hidden="1" x14ac:dyDescent="0.55000000000000004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2" hidden="1" x14ac:dyDescent="0.55000000000000004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8.8" hidden="1" x14ac:dyDescent="0.55000000000000004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2" hidden="1" x14ac:dyDescent="0.55000000000000004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2" hidden="1" x14ac:dyDescent="0.55000000000000004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3.2" hidden="1" x14ac:dyDescent="0.55000000000000004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2" hidden="1" x14ac:dyDescent="0.55000000000000004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2" hidden="1" x14ac:dyDescent="0.55000000000000004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8.8" hidden="1" x14ac:dyDescent="0.55000000000000004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2" hidden="1" x14ac:dyDescent="0.55000000000000004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2" hidden="1" x14ac:dyDescent="0.55000000000000004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3.2" hidden="1" x14ac:dyDescent="0.55000000000000004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2" hidden="1" x14ac:dyDescent="0.55000000000000004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2" hidden="1" x14ac:dyDescent="0.55000000000000004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2" hidden="1" x14ac:dyDescent="0.55000000000000004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3.2" hidden="1" x14ac:dyDescent="0.55000000000000004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2" hidden="1" x14ac:dyDescent="0.55000000000000004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2" hidden="1" x14ac:dyDescent="0.55000000000000004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8.8" hidden="1" x14ac:dyDescent="0.55000000000000004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2" hidden="1" x14ac:dyDescent="0.55000000000000004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8.8" hidden="1" x14ac:dyDescent="0.55000000000000004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3.2" hidden="1" x14ac:dyDescent="0.55000000000000004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2" hidden="1" x14ac:dyDescent="0.55000000000000004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28.8" hidden="1" x14ac:dyDescent="0.55000000000000004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2" hidden="1" x14ac:dyDescent="0.55000000000000004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3.2" hidden="1" x14ac:dyDescent="0.55000000000000004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3.2" hidden="1" x14ac:dyDescent="0.55000000000000004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3.2" hidden="1" x14ac:dyDescent="0.55000000000000004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2" hidden="1" x14ac:dyDescent="0.55000000000000004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2" hidden="1" x14ac:dyDescent="0.55000000000000004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2" hidden="1" x14ac:dyDescent="0.55000000000000004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28.8" hidden="1" x14ac:dyDescent="0.55000000000000004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8.8" hidden="1" x14ac:dyDescent="0.55000000000000004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2" hidden="1" x14ac:dyDescent="0.55000000000000004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2" hidden="1" x14ac:dyDescent="0.55000000000000004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2" hidden="1" x14ac:dyDescent="0.55000000000000004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2" hidden="1" x14ac:dyDescent="0.55000000000000004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3.2" hidden="1" x14ac:dyDescent="0.55000000000000004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2" hidden="1" x14ac:dyDescent="0.55000000000000004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2" hidden="1" x14ac:dyDescent="0.55000000000000004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2" hidden="1" x14ac:dyDescent="0.55000000000000004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idden="1" x14ac:dyDescent="0.55000000000000004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hidden="1" x14ac:dyDescent="0.55000000000000004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3.2" hidden="1" x14ac:dyDescent="0.55000000000000004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2" hidden="1" x14ac:dyDescent="0.55000000000000004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2" hidden="1" x14ac:dyDescent="0.55000000000000004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2" hidden="1" x14ac:dyDescent="0.55000000000000004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2" hidden="1" x14ac:dyDescent="0.55000000000000004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2" hidden="1" x14ac:dyDescent="0.55000000000000004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3.2" hidden="1" x14ac:dyDescent="0.55000000000000004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8.8" hidden="1" x14ac:dyDescent="0.55000000000000004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2" hidden="1" x14ac:dyDescent="0.55000000000000004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2" hidden="1" x14ac:dyDescent="0.55000000000000004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2" hidden="1" x14ac:dyDescent="0.55000000000000004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3.2" hidden="1" x14ac:dyDescent="0.55000000000000004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8.8" hidden="1" x14ac:dyDescent="0.55000000000000004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2" hidden="1" x14ac:dyDescent="0.55000000000000004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2" hidden="1" x14ac:dyDescent="0.55000000000000004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2" hidden="1" x14ac:dyDescent="0.55000000000000004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2" hidden="1" x14ac:dyDescent="0.55000000000000004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2" hidden="1" x14ac:dyDescent="0.55000000000000004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3.2" hidden="1" x14ac:dyDescent="0.55000000000000004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2" hidden="1" x14ac:dyDescent="0.55000000000000004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2" hidden="1" x14ac:dyDescent="0.55000000000000004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3.2" hidden="1" x14ac:dyDescent="0.55000000000000004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2" hidden="1" x14ac:dyDescent="0.55000000000000004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8.8" hidden="1" x14ac:dyDescent="0.55000000000000004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2" hidden="1" x14ac:dyDescent="0.55000000000000004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8.8" hidden="1" x14ac:dyDescent="0.55000000000000004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2" hidden="1" x14ac:dyDescent="0.55000000000000004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2" hidden="1" x14ac:dyDescent="0.55000000000000004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3.2" hidden="1" x14ac:dyDescent="0.55000000000000004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2" hidden="1" x14ac:dyDescent="0.55000000000000004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2" hidden="1" x14ac:dyDescent="0.55000000000000004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2" hidden="1" x14ac:dyDescent="0.55000000000000004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2" hidden="1" x14ac:dyDescent="0.55000000000000004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2" hidden="1" x14ac:dyDescent="0.55000000000000004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3.2" hidden="1" x14ac:dyDescent="0.55000000000000004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2" hidden="1" x14ac:dyDescent="0.55000000000000004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3.2" hidden="1" x14ac:dyDescent="0.55000000000000004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2" hidden="1" x14ac:dyDescent="0.55000000000000004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8.8" hidden="1" x14ac:dyDescent="0.55000000000000004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2" hidden="1" x14ac:dyDescent="0.55000000000000004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3.2" hidden="1" x14ac:dyDescent="0.55000000000000004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2" hidden="1" x14ac:dyDescent="0.55000000000000004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2" hidden="1" x14ac:dyDescent="0.55000000000000004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3.2" hidden="1" x14ac:dyDescent="0.55000000000000004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2" hidden="1" x14ac:dyDescent="0.55000000000000004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2" hidden="1" x14ac:dyDescent="0.55000000000000004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2" hidden="1" x14ac:dyDescent="0.55000000000000004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2" hidden="1" x14ac:dyDescent="0.55000000000000004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idden="1" x14ac:dyDescent="0.55000000000000004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3.2" hidden="1" x14ac:dyDescent="0.55000000000000004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2" hidden="1" x14ac:dyDescent="0.55000000000000004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2" hidden="1" x14ac:dyDescent="0.55000000000000004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8.8" hidden="1" x14ac:dyDescent="0.55000000000000004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2" hidden="1" x14ac:dyDescent="0.55000000000000004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28.8" hidden="1" x14ac:dyDescent="0.55000000000000004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2" hidden="1" x14ac:dyDescent="0.55000000000000004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2" hidden="1" x14ac:dyDescent="0.55000000000000004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3.2" hidden="1" x14ac:dyDescent="0.55000000000000004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28.8" hidden="1" x14ac:dyDescent="0.55000000000000004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8.8" hidden="1" x14ac:dyDescent="0.55000000000000004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2" hidden="1" x14ac:dyDescent="0.55000000000000004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2" hidden="1" x14ac:dyDescent="0.55000000000000004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8.8" hidden="1" x14ac:dyDescent="0.55000000000000004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hidden="1" x14ac:dyDescent="0.55000000000000004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2" hidden="1" x14ac:dyDescent="0.55000000000000004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2" hidden="1" x14ac:dyDescent="0.55000000000000004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3.2" hidden="1" x14ac:dyDescent="0.55000000000000004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8.8" hidden="1" x14ac:dyDescent="0.55000000000000004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2" hidden="1" x14ac:dyDescent="0.55000000000000004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2" hidden="1" x14ac:dyDescent="0.55000000000000004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28.8" hidden="1" x14ac:dyDescent="0.55000000000000004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3.2" hidden="1" x14ac:dyDescent="0.55000000000000004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7.6" hidden="1" x14ac:dyDescent="0.55000000000000004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3.2" hidden="1" x14ac:dyDescent="0.55000000000000004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2" hidden="1" x14ac:dyDescent="0.55000000000000004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2" hidden="1" x14ac:dyDescent="0.55000000000000004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8.8" hidden="1" x14ac:dyDescent="0.55000000000000004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2" hidden="1" x14ac:dyDescent="0.55000000000000004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2" hidden="1" x14ac:dyDescent="0.55000000000000004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8.8" hidden="1" x14ac:dyDescent="0.55000000000000004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2" hidden="1" x14ac:dyDescent="0.55000000000000004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2" hidden="1" x14ac:dyDescent="0.55000000000000004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3.2" hidden="1" x14ac:dyDescent="0.55000000000000004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2" hidden="1" x14ac:dyDescent="0.55000000000000004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2" hidden="1" x14ac:dyDescent="0.55000000000000004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2" hidden="1" x14ac:dyDescent="0.55000000000000004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2" hidden="1" x14ac:dyDescent="0.55000000000000004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8.8" hidden="1" x14ac:dyDescent="0.55000000000000004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3.2" hidden="1" x14ac:dyDescent="0.55000000000000004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2" hidden="1" x14ac:dyDescent="0.55000000000000004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3.2" hidden="1" x14ac:dyDescent="0.55000000000000004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2" hidden="1" x14ac:dyDescent="0.55000000000000004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2" hidden="1" x14ac:dyDescent="0.55000000000000004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28.8" hidden="1" x14ac:dyDescent="0.55000000000000004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2" hidden="1" x14ac:dyDescent="0.55000000000000004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3.2" hidden="1" x14ac:dyDescent="0.55000000000000004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idden="1" x14ac:dyDescent="0.55000000000000004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2" hidden="1" x14ac:dyDescent="0.55000000000000004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3.2" hidden="1" x14ac:dyDescent="0.55000000000000004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idden="1" x14ac:dyDescent="0.55000000000000004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2" hidden="1" x14ac:dyDescent="0.55000000000000004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2" hidden="1" x14ac:dyDescent="0.55000000000000004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2" hidden="1" x14ac:dyDescent="0.55000000000000004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8.8" hidden="1" x14ac:dyDescent="0.55000000000000004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2" hidden="1" x14ac:dyDescent="0.55000000000000004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.2" hidden="1" x14ac:dyDescent="0.55000000000000004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8.8" hidden="1" x14ac:dyDescent="0.55000000000000004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2" hidden="1" x14ac:dyDescent="0.55000000000000004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7.6" hidden="1" x14ac:dyDescent="0.55000000000000004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2" hidden="1" x14ac:dyDescent="0.55000000000000004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8.8" hidden="1" x14ac:dyDescent="0.55000000000000004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2" hidden="1" x14ac:dyDescent="0.55000000000000004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2" hidden="1" x14ac:dyDescent="0.55000000000000004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8.8" hidden="1" x14ac:dyDescent="0.55000000000000004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2" hidden="1" x14ac:dyDescent="0.55000000000000004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7.6" hidden="1" x14ac:dyDescent="0.55000000000000004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8.8" hidden="1" x14ac:dyDescent="0.55000000000000004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28.8" hidden="1" x14ac:dyDescent="0.55000000000000004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3.2" hidden="1" x14ac:dyDescent="0.55000000000000004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2" hidden="1" x14ac:dyDescent="0.55000000000000004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2" hidden="1" x14ac:dyDescent="0.55000000000000004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2" hidden="1" x14ac:dyDescent="0.55000000000000004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2" hidden="1" x14ac:dyDescent="0.55000000000000004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3.2" hidden="1" x14ac:dyDescent="0.55000000000000004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2" hidden="1" x14ac:dyDescent="0.55000000000000004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2" hidden="1" x14ac:dyDescent="0.55000000000000004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57.6" hidden="1" x14ac:dyDescent="0.55000000000000004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hidden="1" x14ac:dyDescent="0.55000000000000004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28.8" hidden="1" x14ac:dyDescent="0.55000000000000004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8.8" hidden="1" x14ac:dyDescent="0.55000000000000004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3.2" hidden="1" x14ac:dyDescent="0.55000000000000004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.2" hidden="1" x14ac:dyDescent="0.55000000000000004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2" hidden="1" x14ac:dyDescent="0.55000000000000004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3.2" hidden="1" x14ac:dyDescent="0.55000000000000004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2" hidden="1" x14ac:dyDescent="0.55000000000000004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28.8" hidden="1" x14ac:dyDescent="0.55000000000000004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2" hidden="1" x14ac:dyDescent="0.55000000000000004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2" hidden="1" x14ac:dyDescent="0.55000000000000004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2" hidden="1" x14ac:dyDescent="0.55000000000000004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2" hidden="1" x14ac:dyDescent="0.55000000000000004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3.2" hidden="1" x14ac:dyDescent="0.55000000000000004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3.2" hidden="1" x14ac:dyDescent="0.55000000000000004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3.2" hidden="1" x14ac:dyDescent="0.55000000000000004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3.2" hidden="1" x14ac:dyDescent="0.55000000000000004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8.8" hidden="1" x14ac:dyDescent="0.55000000000000004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8.8" hidden="1" x14ac:dyDescent="0.55000000000000004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2" hidden="1" x14ac:dyDescent="0.55000000000000004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2" hidden="1" x14ac:dyDescent="0.55000000000000004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8.8" hidden="1" x14ac:dyDescent="0.55000000000000004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2" hidden="1" x14ac:dyDescent="0.55000000000000004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2" hidden="1" x14ac:dyDescent="0.55000000000000004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8.8" hidden="1" x14ac:dyDescent="0.55000000000000004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2" hidden="1" x14ac:dyDescent="0.55000000000000004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2" hidden="1" x14ac:dyDescent="0.55000000000000004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2" hidden="1" x14ac:dyDescent="0.55000000000000004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2" hidden="1" x14ac:dyDescent="0.55000000000000004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2" hidden="1" x14ac:dyDescent="0.55000000000000004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2" hidden="1" x14ac:dyDescent="0.55000000000000004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8.8" hidden="1" x14ac:dyDescent="0.55000000000000004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3.2" hidden="1" x14ac:dyDescent="0.55000000000000004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3.2" hidden="1" x14ac:dyDescent="0.55000000000000004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3.2" hidden="1" x14ac:dyDescent="0.55000000000000004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57.6" hidden="1" x14ac:dyDescent="0.55000000000000004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2" hidden="1" x14ac:dyDescent="0.55000000000000004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8.8" hidden="1" x14ac:dyDescent="0.55000000000000004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2" hidden="1" x14ac:dyDescent="0.55000000000000004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2" hidden="1" x14ac:dyDescent="0.55000000000000004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2" hidden="1" x14ac:dyDescent="0.55000000000000004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2" hidden="1" x14ac:dyDescent="0.55000000000000004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2" hidden="1" x14ac:dyDescent="0.55000000000000004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2" hidden="1" x14ac:dyDescent="0.55000000000000004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2" hidden="1" x14ac:dyDescent="0.55000000000000004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3.2" hidden="1" x14ac:dyDescent="0.55000000000000004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2" hidden="1" x14ac:dyDescent="0.55000000000000004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2" hidden="1" x14ac:dyDescent="0.55000000000000004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2" hidden="1" x14ac:dyDescent="0.55000000000000004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2" hidden="1" x14ac:dyDescent="0.55000000000000004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3.2" hidden="1" x14ac:dyDescent="0.55000000000000004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3.2" hidden="1" x14ac:dyDescent="0.55000000000000004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2" hidden="1" x14ac:dyDescent="0.55000000000000004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2" hidden="1" x14ac:dyDescent="0.55000000000000004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2" hidden="1" x14ac:dyDescent="0.55000000000000004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2" hidden="1" x14ac:dyDescent="0.55000000000000004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2" hidden="1" x14ac:dyDescent="0.55000000000000004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8.8" hidden="1" x14ac:dyDescent="0.55000000000000004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2" hidden="1" x14ac:dyDescent="0.55000000000000004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2" hidden="1" x14ac:dyDescent="0.55000000000000004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8.8" hidden="1" x14ac:dyDescent="0.55000000000000004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8.8" hidden="1" x14ac:dyDescent="0.55000000000000004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2" hidden="1" x14ac:dyDescent="0.55000000000000004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2" hidden="1" x14ac:dyDescent="0.55000000000000004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hidden="1" x14ac:dyDescent="0.55000000000000004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2" hidden="1" x14ac:dyDescent="0.55000000000000004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2" hidden="1" x14ac:dyDescent="0.55000000000000004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2" hidden="1" x14ac:dyDescent="0.55000000000000004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2" hidden="1" x14ac:dyDescent="0.55000000000000004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8.8" hidden="1" x14ac:dyDescent="0.55000000000000004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2" hidden="1" x14ac:dyDescent="0.55000000000000004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2" hidden="1" x14ac:dyDescent="0.55000000000000004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2" hidden="1" x14ac:dyDescent="0.55000000000000004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2" hidden="1" x14ac:dyDescent="0.55000000000000004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2" hidden="1" x14ac:dyDescent="0.55000000000000004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3.2" hidden="1" x14ac:dyDescent="0.55000000000000004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28.8" hidden="1" x14ac:dyDescent="0.55000000000000004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8.8" hidden="1" x14ac:dyDescent="0.55000000000000004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2" hidden="1" x14ac:dyDescent="0.55000000000000004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3.2" hidden="1" x14ac:dyDescent="0.55000000000000004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8.8" hidden="1" x14ac:dyDescent="0.55000000000000004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2" hidden="1" x14ac:dyDescent="0.55000000000000004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2" hidden="1" x14ac:dyDescent="0.55000000000000004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2" hidden="1" x14ac:dyDescent="0.55000000000000004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28.8" hidden="1" x14ac:dyDescent="0.55000000000000004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2" hidden="1" x14ac:dyDescent="0.55000000000000004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3.2" hidden="1" x14ac:dyDescent="0.55000000000000004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2" hidden="1" x14ac:dyDescent="0.55000000000000004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2" hidden="1" x14ac:dyDescent="0.55000000000000004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3.2" hidden="1" x14ac:dyDescent="0.55000000000000004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2" hidden="1" x14ac:dyDescent="0.55000000000000004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2" hidden="1" x14ac:dyDescent="0.55000000000000004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2" hidden="1" x14ac:dyDescent="0.55000000000000004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2" hidden="1" x14ac:dyDescent="0.55000000000000004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2" hidden="1" x14ac:dyDescent="0.55000000000000004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2" hidden="1" x14ac:dyDescent="0.55000000000000004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7.6" hidden="1" x14ac:dyDescent="0.55000000000000004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2" hidden="1" x14ac:dyDescent="0.55000000000000004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3.2" hidden="1" x14ac:dyDescent="0.55000000000000004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2" hidden="1" x14ac:dyDescent="0.55000000000000004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8.8" hidden="1" x14ac:dyDescent="0.55000000000000004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3.2" hidden="1" x14ac:dyDescent="0.55000000000000004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7.6" hidden="1" x14ac:dyDescent="0.55000000000000004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2" hidden="1" x14ac:dyDescent="0.55000000000000004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8.8" hidden="1" x14ac:dyDescent="0.55000000000000004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2" hidden="1" x14ac:dyDescent="0.55000000000000004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8.8" hidden="1" x14ac:dyDescent="0.55000000000000004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2" hidden="1" x14ac:dyDescent="0.55000000000000004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2" hidden="1" x14ac:dyDescent="0.55000000000000004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2" hidden="1" x14ac:dyDescent="0.55000000000000004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2" hidden="1" x14ac:dyDescent="0.55000000000000004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2" hidden="1" x14ac:dyDescent="0.55000000000000004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2" hidden="1" x14ac:dyDescent="0.55000000000000004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2" hidden="1" x14ac:dyDescent="0.55000000000000004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2" hidden="1" x14ac:dyDescent="0.55000000000000004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8.8" hidden="1" x14ac:dyDescent="0.55000000000000004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3.2" hidden="1" x14ac:dyDescent="0.55000000000000004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3.2" hidden="1" x14ac:dyDescent="0.55000000000000004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2" hidden="1" x14ac:dyDescent="0.55000000000000004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8.8" hidden="1" x14ac:dyDescent="0.55000000000000004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2" hidden="1" x14ac:dyDescent="0.55000000000000004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.2" hidden="1" x14ac:dyDescent="0.55000000000000004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2" hidden="1" x14ac:dyDescent="0.55000000000000004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8.8" hidden="1" x14ac:dyDescent="0.55000000000000004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2" hidden="1" x14ac:dyDescent="0.55000000000000004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3.2" hidden="1" x14ac:dyDescent="0.55000000000000004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2" hidden="1" x14ac:dyDescent="0.55000000000000004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2" hidden="1" x14ac:dyDescent="0.55000000000000004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hidden="1" x14ac:dyDescent="0.55000000000000004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2" hidden="1" x14ac:dyDescent="0.55000000000000004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2" hidden="1" x14ac:dyDescent="0.55000000000000004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2" hidden="1" x14ac:dyDescent="0.55000000000000004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3.2" hidden="1" x14ac:dyDescent="0.55000000000000004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2" hidden="1" x14ac:dyDescent="0.55000000000000004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2" hidden="1" x14ac:dyDescent="0.55000000000000004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8.8" hidden="1" x14ac:dyDescent="0.55000000000000004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2" hidden="1" x14ac:dyDescent="0.55000000000000004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28.8" hidden="1" x14ac:dyDescent="0.55000000000000004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7.6" hidden="1" x14ac:dyDescent="0.55000000000000004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2" hidden="1" x14ac:dyDescent="0.55000000000000004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7.6" hidden="1" x14ac:dyDescent="0.55000000000000004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2" hidden="1" x14ac:dyDescent="0.55000000000000004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3.2" hidden="1" x14ac:dyDescent="0.55000000000000004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2" hidden="1" x14ac:dyDescent="0.55000000000000004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2" hidden="1" x14ac:dyDescent="0.55000000000000004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2" hidden="1" x14ac:dyDescent="0.55000000000000004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28.8" hidden="1" x14ac:dyDescent="0.55000000000000004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2" hidden="1" x14ac:dyDescent="0.55000000000000004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2" hidden="1" x14ac:dyDescent="0.55000000000000004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8.8" hidden="1" x14ac:dyDescent="0.55000000000000004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7.6" hidden="1" x14ac:dyDescent="0.55000000000000004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2" hidden="1" x14ac:dyDescent="0.55000000000000004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3.2" hidden="1" x14ac:dyDescent="0.55000000000000004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2" hidden="1" x14ac:dyDescent="0.55000000000000004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2" hidden="1" x14ac:dyDescent="0.55000000000000004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2" hidden="1" x14ac:dyDescent="0.55000000000000004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2" hidden="1" x14ac:dyDescent="0.55000000000000004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2" hidden="1" x14ac:dyDescent="0.55000000000000004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2" hidden="1" x14ac:dyDescent="0.55000000000000004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8.8" hidden="1" x14ac:dyDescent="0.55000000000000004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2" hidden="1" x14ac:dyDescent="0.55000000000000004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2" hidden="1" x14ac:dyDescent="0.55000000000000004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2" hidden="1" x14ac:dyDescent="0.55000000000000004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2" hidden="1" x14ac:dyDescent="0.55000000000000004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2" hidden="1" x14ac:dyDescent="0.55000000000000004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3.2" hidden="1" x14ac:dyDescent="0.55000000000000004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3.2" hidden="1" x14ac:dyDescent="0.55000000000000004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2" hidden="1" x14ac:dyDescent="0.55000000000000004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2" hidden="1" x14ac:dyDescent="0.55000000000000004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2" hidden="1" x14ac:dyDescent="0.55000000000000004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2" hidden="1" x14ac:dyDescent="0.55000000000000004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2" hidden="1" x14ac:dyDescent="0.55000000000000004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3.2" hidden="1" x14ac:dyDescent="0.55000000000000004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8.8" hidden="1" x14ac:dyDescent="0.55000000000000004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2" hidden="1" x14ac:dyDescent="0.55000000000000004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2" hidden="1" x14ac:dyDescent="0.55000000000000004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.2" hidden="1" x14ac:dyDescent="0.55000000000000004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2" hidden="1" x14ac:dyDescent="0.55000000000000004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8.8" hidden="1" x14ac:dyDescent="0.55000000000000004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28.8" hidden="1" x14ac:dyDescent="0.55000000000000004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2" hidden="1" x14ac:dyDescent="0.55000000000000004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2" hidden="1" x14ac:dyDescent="0.55000000000000004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2" hidden="1" x14ac:dyDescent="0.55000000000000004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3.2" hidden="1" x14ac:dyDescent="0.55000000000000004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.2" hidden="1" x14ac:dyDescent="0.55000000000000004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2" hidden="1" x14ac:dyDescent="0.55000000000000004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8.8" hidden="1" x14ac:dyDescent="0.55000000000000004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2" hidden="1" x14ac:dyDescent="0.55000000000000004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2" hidden="1" x14ac:dyDescent="0.55000000000000004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2" hidden="1" x14ac:dyDescent="0.55000000000000004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2" hidden="1" x14ac:dyDescent="0.55000000000000004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2" hidden="1" x14ac:dyDescent="0.55000000000000004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hidden="1" x14ac:dyDescent="0.55000000000000004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2" hidden="1" x14ac:dyDescent="0.55000000000000004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2" hidden="1" x14ac:dyDescent="0.55000000000000004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8.8" hidden="1" x14ac:dyDescent="0.55000000000000004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3.2" hidden="1" x14ac:dyDescent="0.55000000000000004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2" hidden="1" x14ac:dyDescent="0.55000000000000004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2" hidden="1" x14ac:dyDescent="0.55000000000000004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2" hidden="1" x14ac:dyDescent="0.55000000000000004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28.8" hidden="1" x14ac:dyDescent="0.55000000000000004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8.8" hidden="1" x14ac:dyDescent="0.55000000000000004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2" hidden="1" x14ac:dyDescent="0.55000000000000004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2" hidden="1" x14ac:dyDescent="0.55000000000000004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7.6" hidden="1" x14ac:dyDescent="0.55000000000000004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2" hidden="1" x14ac:dyDescent="0.55000000000000004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3.2" hidden="1" x14ac:dyDescent="0.55000000000000004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2" hidden="1" x14ac:dyDescent="0.55000000000000004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2" hidden="1" x14ac:dyDescent="0.55000000000000004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3.2" hidden="1" x14ac:dyDescent="0.55000000000000004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2" hidden="1" x14ac:dyDescent="0.55000000000000004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7.6" hidden="1" x14ac:dyDescent="0.55000000000000004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2" hidden="1" x14ac:dyDescent="0.55000000000000004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8.8" hidden="1" x14ac:dyDescent="0.55000000000000004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3.2" hidden="1" x14ac:dyDescent="0.55000000000000004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2" hidden="1" x14ac:dyDescent="0.55000000000000004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2" hidden="1" x14ac:dyDescent="0.55000000000000004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2" hidden="1" x14ac:dyDescent="0.55000000000000004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2" hidden="1" x14ac:dyDescent="0.55000000000000004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2" hidden="1" x14ac:dyDescent="0.55000000000000004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2" hidden="1" x14ac:dyDescent="0.55000000000000004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2" hidden="1" x14ac:dyDescent="0.55000000000000004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2" hidden="1" x14ac:dyDescent="0.55000000000000004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2" hidden="1" x14ac:dyDescent="0.55000000000000004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idden="1" x14ac:dyDescent="0.55000000000000004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2" hidden="1" x14ac:dyDescent="0.55000000000000004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2" hidden="1" x14ac:dyDescent="0.55000000000000004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3.2" hidden="1" x14ac:dyDescent="0.55000000000000004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2" hidden="1" x14ac:dyDescent="0.55000000000000004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7.6" hidden="1" x14ac:dyDescent="0.55000000000000004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28.8" hidden="1" x14ac:dyDescent="0.55000000000000004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28.8" hidden="1" x14ac:dyDescent="0.55000000000000004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7.6" hidden="1" x14ac:dyDescent="0.55000000000000004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3.2" hidden="1" x14ac:dyDescent="0.55000000000000004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3.2" hidden="1" x14ac:dyDescent="0.55000000000000004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2" hidden="1" x14ac:dyDescent="0.55000000000000004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2" hidden="1" x14ac:dyDescent="0.55000000000000004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2" hidden="1" x14ac:dyDescent="0.55000000000000004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2" hidden="1" x14ac:dyDescent="0.55000000000000004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2" hidden="1" x14ac:dyDescent="0.55000000000000004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idden="1" x14ac:dyDescent="0.55000000000000004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3.2" hidden="1" x14ac:dyDescent="0.55000000000000004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.2" hidden="1" x14ac:dyDescent="0.55000000000000004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8.8" hidden="1" x14ac:dyDescent="0.55000000000000004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8.8" hidden="1" x14ac:dyDescent="0.55000000000000004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2" hidden="1" x14ac:dyDescent="0.55000000000000004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8.8" hidden="1" x14ac:dyDescent="0.55000000000000004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3.2" hidden="1" x14ac:dyDescent="0.55000000000000004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2" hidden="1" x14ac:dyDescent="0.55000000000000004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8.8" hidden="1" x14ac:dyDescent="0.55000000000000004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8.8" hidden="1" x14ac:dyDescent="0.55000000000000004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2" hidden="1" x14ac:dyDescent="0.55000000000000004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3.2" hidden="1" x14ac:dyDescent="0.55000000000000004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8.8" hidden="1" x14ac:dyDescent="0.55000000000000004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.2" hidden="1" x14ac:dyDescent="0.55000000000000004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3.2" hidden="1" x14ac:dyDescent="0.55000000000000004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hidden="1" x14ac:dyDescent="0.55000000000000004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2" hidden="1" x14ac:dyDescent="0.55000000000000004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3.2" hidden="1" x14ac:dyDescent="0.55000000000000004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2" hidden="1" x14ac:dyDescent="0.55000000000000004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2" hidden="1" x14ac:dyDescent="0.55000000000000004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3.2" hidden="1" x14ac:dyDescent="0.55000000000000004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8.8" hidden="1" x14ac:dyDescent="0.55000000000000004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8.8" hidden="1" x14ac:dyDescent="0.55000000000000004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8.8" hidden="1" x14ac:dyDescent="0.55000000000000004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3.2" hidden="1" x14ac:dyDescent="0.55000000000000004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2" hidden="1" x14ac:dyDescent="0.55000000000000004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7.6" hidden="1" x14ac:dyDescent="0.55000000000000004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3.2" hidden="1" x14ac:dyDescent="0.55000000000000004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3.2" hidden="1" x14ac:dyDescent="0.55000000000000004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2" hidden="1" x14ac:dyDescent="0.55000000000000004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2" hidden="1" x14ac:dyDescent="0.55000000000000004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2" hidden="1" x14ac:dyDescent="0.55000000000000004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2" hidden="1" x14ac:dyDescent="0.55000000000000004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2" hidden="1" x14ac:dyDescent="0.55000000000000004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2" hidden="1" x14ac:dyDescent="0.55000000000000004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2" hidden="1" x14ac:dyDescent="0.55000000000000004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2" hidden="1" x14ac:dyDescent="0.55000000000000004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2" hidden="1" x14ac:dyDescent="0.55000000000000004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2" hidden="1" x14ac:dyDescent="0.55000000000000004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3.2" hidden="1" x14ac:dyDescent="0.55000000000000004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3.2" hidden="1" x14ac:dyDescent="0.55000000000000004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2" hidden="1" x14ac:dyDescent="0.55000000000000004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2" hidden="1" x14ac:dyDescent="0.55000000000000004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2" hidden="1" x14ac:dyDescent="0.55000000000000004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idden="1" x14ac:dyDescent="0.55000000000000004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2" hidden="1" x14ac:dyDescent="0.55000000000000004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28.8" hidden="1" x14ac:dyDescent="0.55000000000000004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2" hidden="1" x14ac:dyDescent="0.55000000000000004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2" hidden="1" x14ac:dyDescent="0.55000000000000004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28.8" hidden="1" x14ac:dyDescent="0.55000000000000004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2" hidden="1" x14ac:dyDescent="0.55000000000000004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2" hidden="1" x14ac:dyDescent="0.55000000000000004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3.2" hidden="1" x14ac:dyDescent="0.55000000000000004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7.6" hidden="1" x14ac:dyDescent="0.55000000000000004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2" hidden="1" x14ac:dyDescent="0.55000000000000004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7.6" hidden="1" x14ac:dyDescent="0.55000000000000004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8.8" hidden="1" x14ac:dyDescent="0.55000000000000004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2" hidden="1" x14ac:dyDescent="0.55000000000000004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8.8" hidden="1" x14ac:dyDescent="0.55000000000000004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2" hidden="1" x14ac:dyDescent="0.55000000000000004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8.8" hidden="1" x14ac:dyDescent="0.55000000000000004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2" hidden="1" x14ac:dyDescent="0.55000000000000004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2" hidden="1" x14ac:dyDescent="0.55000000000000004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3.2" hidden="1" x14ac:dyDescent="0.55000000000000004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28.8" hidden="1" x14ac:dyDescent="0.55000000000000004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3.2" hidden="1" x14ac:dyDescent="0.55000000000000004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3.2" hidden="1" x14ac:dyDescent="0.55000000000000004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2" hidden="1" x14ac:dyDescent="0.55000000000000004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2" hidden="1" x14ac:dyDescent="0.55000000000000004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3.2" hidden="1" x14ac:dyDescent="0.55000000000000004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2" hidden="1" x14ac:dyDescent="0.55000000000000004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2" hidden="1" x14ac:dyDescent="0.55000000000000004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2" hidden="1" x14ac:dyDescent="0.55000000000000004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8.8" hidden="1" x14ac:dyDescent="0.55000000000000004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2" hidden="1" x14ac:dyDescent="0.55000000000000004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2" hidden="1" x14ac:dyDescent="0.55000000000000004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2" hidden="1" x14ac:dyDescent="0.55000000000000004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8.8" hidden="1" x14ac:dyDescent="0.55000000000000004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2" hidden="1" x14ac:dyDescent="0.55000000000000004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hidden="1" x14ac:dyDescent="0.55000000000000004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2" hidden="1" x14ac:dyDescent="0.55000000000000004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2" hidden="1" x14ac:dyDescent="0.55000000000000004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2" hidden="1" x14ac:dyDescent="0.55000000000000004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3.2" hidden="1" x14ac:dyDescent="0.55000000000000004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2" hidden="1" x14ac:dyDescent="0.55000000000000004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8.8" hidden="1" x14ac:dyDescent="0.55000000000000004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7.6" hidden="1" x14ac:dyDescent="0.55000000000000004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2" hidden="1" x14ac:dyDescent="0.55000000000000004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idden="1" x14ac:dyDescent="0.55000000000000004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2" hidden="1" x14ac:dyDescent="0.55000000000000004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2" hidden="1" x14ac:dyDescent="0.55000000000000004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2" hidden="1" x14ac:dyDescent="0.55000000000000004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2" hidden="1" x14ac:dyDescent="0.55000000000000004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2" hidden="1" x14ac:dyDescent="0.55000000000000004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3.2" hidden="1" x14ac:dyDescent="0.55000000000000004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2" hidden="1" x14ac:dyDescent="0.55000000000000004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3.2" hidden="1" x14ac:dyDescent="0.55000000000000004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2" hidden="1" x14ac:dyDescent="0.55000000000000004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2" hidden="1" x14ac:dyDescent="0.55000000000000004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2" hidden="1" x14ac:dyDescent="0.55000000000000004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8.8" hidden="1" x14ac:dyDescent="0.55000000000000004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2" hidden="1" x14ac:dyDescent="0.55000000000000004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7.6" hidden="1" x14ac:dyDescent="0.55000000000000004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2" hidden="1" x14ac:dyDescent="0.55000000000000004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2" hidden="1" x14ac:dyDescent="0.55000000000000004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28.8" hidden="1" x14ac:dyDescent="0.55000000000000004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2" hidden="1" x14ac:dyDescent="0.55000000000000004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2" hidden="1" x14ac:dyDescent="0.55000000000000004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2" hidden="1" x14ac:dyDescent="0.55000000000000004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2" hidden="1" x14ac:dyDescent="0.55000000000000004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8.8" hidden="1" x14ac:dyDescent="0.55000000000000004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2" hidden="1" x14ac:dyDescent="0.55000000000000004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3.2" hidden="1" x14ac:dyDescent="0.55000000000000004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2" hidden="1" x14ac:dyDescent="0.55000000000000004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2" hidden="1" x14ac:dyDescent="0.55000000000000004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7.6" hidden="1" x14ac:dyDescent="0.55000000000000004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idden="1" x14ac:dyDescent="0.55000000000000004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2" hidden="1" x14ac:dyDescent="0.55000000000000004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2" hidden="1" x14ac:dyDescent="0.55000000000000004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8.8" hidden="1" x14ac:dyDescent="0.55000000000000004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2" hidden="1" x14ac:dyDescent="0.55000000000000004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3.2" hidden="1" x14ac:dyDescent="0.55000000000000004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7.6" hidden="1" x14ac:dyDescent="0.55000000000000004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2" hidden="1" x14ac:dyDescent="0.55000000000000004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2" hidden="1" x14ac:dyDescent="0.55000000000000004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.2" hidden="1" x14ac:dyDescent="0.55000000000000004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2" hidden="1" x14ac:dyDescent="0.55000000000000004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2" hidden="1" x14ac:dyDescent="0.55000000000000004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2" hidden="1" x14ac:dyDescent="0.55000000000000004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2" hidden="1" x14ac:dyDescent="0.55000000000000004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2" hidden="1" x14ac:dyDescent="0.55000000000000004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3.2" hidden="1" x14ac:dyDescent="0.55000000000000004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2" hidden="1" x14ac:dyDescent="0.55000000000000004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2" hidden="1" x14ac:dyDescent="0.55000000000000004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2" hidden="1" x14ac:dyDescent="0.55000000000000004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3.2" hidden="1" x14ac:dyDescent="0.55000000000000004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3.2" hidden="1" x14ac:dyDescent="0.55000000000000004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2" hidden="1" x14ac:dyDescent="0.55000000000000004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8.8" hidden="1" x14ac:dyDescent="0.55000000000000004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28.8" hidden="1" x14ac:dyDescent="0.55000000000000004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2" hidden="1" x14ac:dyDescent="0.55000000000000004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2" hidden="1" x14ac:dyDescent="0.55000000000000004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2" hidden="1" x14ac:dyDescent="0.55000000000000004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hidden="1" x14ac:dyDescent="0.55000000000000004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8.8" hidden="1" x14ac:dyDescent="0.55000000000000004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2" hidden="1" x14ac:dyDescent="0.55000000000000004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2" hidden="1" x14ac:dyDescent="0.55000000000000004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2" hidden="1" x14ac:dyDescent="0.55000000000000004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2" hidden="1" x14ac:dyDescent="0.55000000000000004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2" hidden="1" x14ac:dyDescent="0.55000000000000004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2" hidden="1" x14ac:dyDescent="0.55000000000000004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2" hidden="1" x14ac:dyDescent="0.55000000000000004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2" hidden="1" x14ac:dyDescent="0.55000000000000004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2" hidden="1" x14ac:dyDescent="0.55000000000000004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3.2" hidden="1" x14ac:dyDescent="0.55000000000000004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3.2" hidden="1" x14ac:dyDescent="0.55000000000000004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2" hidden="1" x14ac:dyDescent="0.55000000000000004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8.8" hidden="1" x14ac:dyDescent="0.55000000000000004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2" hidden="1" x14ac:dyDescent="0.55000000000000004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3.2" hidden="1" x14ac:dyDescent="0.55000000000000004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2" hidden="1" x14ac:dyDescent="0.55000000000000004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2" hidden="1" x14ac:dyDescent="0.55000000000000004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2" hidden="1" x14ac:dyDescent="0.55000000000000004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8.8" hidden="1" x14ac:dyDescent="0.55000000000000004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.2" hidden="1" x14ac:dyDescent="0.55000000000000004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8.8" hidden="1" x14ac:dyDescent="0.55000000000000004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2" hidden="1" x14ac:dyDescent="0.55000000000000004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8.8" hidden="1" x14ac:dyDescent="0.55000000000000004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2" hidden="1" x14ac:dyDescent="0.55000000000000004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3.2" hidden="1" x14ac:dyDescent="0.55000000000000004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2" hidden="1" x14ac:dyDescent="0.55000000000000004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2" hidden="1" x14ac:dyDescent="0.55000000000000004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2" hidden="1" x14ac:dyDescent="0.55000000000000004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3.2" hidden="1" x14ac:dyDescent="0.55000000000000004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2" hidden="1" x14ac:dyDescent="0.55000000000000004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2" hidden="1" x14ac:dyDescent="0.55000000000000004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8.8" hidden="1" x14ac:dyDescent="0.55000000000000004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3.2" hidden="1" x14ac:dyDescent="0.55000000000000004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2" hidden="1" x14ac:dyDescent="0.55000000000000004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.2" hidden="1" x14ac:dyDescent="0.55000000000000004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8.8" hidden="1" x14ac:dyDescent="0.55000000000000004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28.8" hidden="1" x14ac:dyDescent="0.55000000000000004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3.2" hidden="1" x14ac:dyDescent="0.55000000000000004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2" hidden="1" x14ac:dyDescent="0.55000000000000004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8.8" hidden="1" x14ac:dyDescent="0.55000000000000004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2" hidden="1" x14ac:dyDescent="0.55000000000000004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2" hidden="1" x14ac:dyDescent="0.55000000000000004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7.6" hidden="1" x14ac:dyDescent="0.55000000000000004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2" hidden="1" x14ac:dyDescent="0.55000000000000004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2" hidden="1" x14ac:dyDescent="0.55000000000000004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3.2" hidden="1" x14ac:dyDescent="0.55000000000000004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28.8" hidden="1" x14ac:dyDescent="0.55000000000000004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3.2" hidden="1" x14ac:dyDescent="0.55000000000000004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2" hidden="1" x14ac:dyDescent="0.55000000000000004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2" hidden="1" x14ac:dyDescent="0.55000000000000004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2" hidden="1" x14ac:dyDescent="0.55000000000000004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2" hidden="1" x14ac:dyDescent="0.55000000000000004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2" hidden="1" x14ac:dyDescent="0.55000000000000004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2" hidden="1" x14ac:dyDescent="0.55000000000000004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8.8" hidden="1" x14ac:dyDescent="0.55000000000000004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2" hidden="1" x14ac:dyDescent="0.55000000000000004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2" hidden="1" x14ac:dyDescent="0.55000000000000004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2" hidden="1" x14ac:dyDescent="0.55000000000000004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2" hidden="1" x14ac:dyDescent="0.55000000000000004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2" hidden="1" x14ac:dyDescent="0.55000000000000004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2" hidden="1" x14ac:dyDescent="0.55000000000000004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3.2" hidden="1" x14ac:dyDescent="0.55000000000000004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hidden="1" x14ac:dyDescent="0.55000000000000004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2" hidden="1" x14ac:dyDescent="0.55000000000000004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28.8" hidden="1" x14ac:dyDescent="0.55000000000000004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8.8" hidden="1" x14ac:dyDescent="0.55000000000000004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2" hidden="1" x14ac:dyDescent="0.55000000000000004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2" hidden="1" x14ac:dyDescent="0.55000000000000004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2" hidden="1" x14ac:dyDescent="0.55000000000000004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2" hidden="1" x14ac:dyDescent="0.55000000000000004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2" hidden="1" x14ac:dyDescent="0.55000000000000004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2" hidden="1" x14ac:dyDescent="0.55000000000000004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3.2" hidden="1" x14ac:dyDescent="0.55000000000000004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8.8" hidden="1" x14ac:dyDescent="0.55000000000000004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2" hidden="1" x14ac:dyDescent="0.55000000000000004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2" hidden="1" x14ac:dyDescent="0.55000000000000004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7.6" hidden="1" x14ac:dyDescent="0.55000000000000004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8.8" hidden="1" x14ac:dyDescent="0.55000000000000004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7.6" hidden="1" x14ac:dyDescent="0.55000000000000004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3.2" hidden="1" x14ac:dyDescent="0.55000000000000004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2" hidden="1" x14ac:dyDescent="0.55000000000000004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2" hidden="1" x14ac:dyDescent="0.55000000000000004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2" hidden="1" x14ac:dyDescent="0.55000000000000004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2" hidden="1" x14ac:dyDescent="0.55000000000000004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3.2" hidden="1" x14ac:dyDescent="0.55000000000000004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8.8" hidden="1" x14ac:dyDescent="0.55000000000000004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3.2" hidden="1" x14ac:dyDescent="0.55000000000000004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2" hidden="1" x14ac:dyDescent="0.55000000000000004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2" hidden="1" x14ac:dyDescent="0.55000000000000004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2" hidden="1" x14ac:dyDescent="0.55000000000000004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2" hidden="1" x14ac:dyDescent="0.55000000000000004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idden="1" x14ac:dyDescent="0.55000000000000004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8.8" hidden="1" x14ac:dyDescent="0.55000000000000004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2" hidden="1" x14ac:dyDescent="0.55000000000000004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2" hidden="1" x14ac:dyDescent="0.55000000000000004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idden="1" x14ac:dyDescent="0.55000000000000004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3.2" hidden="1" x14ac:dyDescent="0.55000000000000004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2" hidden="1" x14ac:dyDescent="0.55000000000000004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2" hidden="1" x14ac:dyDescent="0.55000000000000004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2" hidden="1" x14ac:dyDescent="0.55000000000000004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2" hidden="1" x14ac:dyDescent="0.55000000000000004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2" hidden="1" x14ac:dyDescent="0.55000000000000004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2" hidden="1" x14ac:dyDescent="0.55000000000000004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3.2" hidden="1" x14ac:dyDescent="0.55000000000000004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8.8" hidden="1" x14ac:dyDescent="0.55000000000000004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2" hidden="1" x14ac:dyDescent="0.55000000000000004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2" hidden="1" x14ac:dyDescent="0.55000000000000004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2" hidden="1" x14ac:dyDescent="0.55000000000000004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3.2" hidden="1" x14ac:dyDescent="0.55000000000000004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3.2" hidden="1" x14ac:dyDescent="0.55000000000000004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7.6" hidden="1" x14ac:dyDescent="0.55000000000000004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3.2" hidden="1" x14ac:dyDescent="0.55000000000000004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2" hidden="1" x14ac:dyDescent="0.55000000000000004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2" hidden="1" x14ac:dyDescent="0.55000000000000004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2" hidden="1" x14ac:dyDescent="0.55000000000000004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3.2" hidden="1" x14ac:dyDescent="0.55000000000000004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idden="1" x14ac:dyDescent="0.55000000000000004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2" hidden="1" x14ac:dyDescent="0.55000000000000004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2" hidden="1" x14ac:dyDescent="0.55000000000000004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2" hidden="1" x14ac:dyDescent="0.55000000000000004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2" hidden="1" x14ac:dyDescent="0.55000000000000004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2" hidden="1" x14ac:dyDescent="0.55000000000000004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2" hidden="1" x14ac:dyDescent="0.55000000000000004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2" hidden="1" x14ac:dyDescent="0.55000000000000004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8.8" hidden="1" x14ac:dyDescent="0.55000000000000004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2" hidden="1" x14ac:dyDescent="0.55000000000000004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hidden="1" x14ac:dyDescent="0.55000000000000004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8.8" hidden="1" x14ac:dyDescent="0.55000000000000004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2" hidden="1" x14ac:dyDescent="0.55000000000000004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2" hidden="1" x14ac:dyDescent="0.55000000000000004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3.2" hidden="1" x14ac:dyDescent="0.55000000000000004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28.8" hidden="1" x14ac:dyDescent="0.55000000000000004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3.2" hidden="1" x14ac:dyDescent="0.55000000000000004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2" hidden="1" x14ac:dyDescent="0.55000000000000004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2" hidden="1" x14ac:dyDescent="0.55000000000000004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2" hidden="1" x14ac:dyDescent="0.55000000000000004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2" hidden="1" x14ac:dyDescent="0.55000000000000004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2" hidden="1" x14ac:dyDescent="0.55000000000000004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2" hidden="1" x14ac:dyDescent="0.55000000000000004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8.8" hidden="1" x14ac:dyDescent="0.55000000000000004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2" hidden="1" x14ac:dyDescent="0.55000000000000004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8.8" hidden="1" x14ac:dyDescent="0.55000000000000004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2" hidden="1" x14ac:dyDescent="0.55000000000000004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2" hidden="1" x14ac:dyDescent="0.55000000000000004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2" hidden="1" x14ac:dyDescent="0.55000000000000004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2" hidden="1" x14ac:dyDescent="0.55000000000000004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8.8" hidden="1" x14ac:dyDescent="0.55000000000000004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2" hidden="1" x14ac:dyDescent="0.55000000000000004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2" hidden="1" x14ac:dyDescent="0.55000000000000004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3.2" hidden="1" x14ac:dyDescent="0.55000000000000004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8.8" hidden="1" x14ac:dyDescent="0.55000000000000004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2" hidden="1" x14ac:dyDescent="0.55000000000000004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57.6" hidden="1" x14ac:dyDescent="0.55000000000000004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2" hidden="1" x14ac:dyDescent="0.55000000000000004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2" hidden="1" x14ac:dyDescent="0.55000000000000004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3.2" hidden="1" x14ac:dyDescent="0.55000000000000004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2" hidden="1" x14ac:dyDescent="0.55000000000000004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2" hidden="1" x14ac:dyDescent="0.55000000000000004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2" hidden="1" x14ac:dyDescent="0.55000000000000004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3.2" hidden="1" x14ac:dyDescent="0.55000000000000004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2" hidden="1" x14ac:dyDescent="0.55000000000000004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28.8" hidden="1" x14ac:dyDescent="0.55000000000000004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idden="1" x14ac:dyDescent="0.55000000000000004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2" hidden="1" x14ac:dyDescent="0.55000000000000004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8.8" hidden="1" x14ac:dyDescent="0.55000000000000004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8.8" hidden="1" x14ac:dyDescent="0.55000000000000004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28.8" hidden="1" x14ac:dyDescent="0.55000000000000004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3.2" hidden="1" x14ac:dyDescent="0.55000000000000004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2" hidden="1" x14ac:dyDescent="0.55000000000000004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3.2" hidden="1" x14ac:dyDescent="0.55000000000000004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2" hidden="1" x14ac:dyDescent="0.55000000000000004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2" hidden="1" x14ac:dyDescent="0.55000000000000004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57.6" hidden="1" x14ac:dyDescent="0.55000000000000004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2" hidden="1" x14ac:dyDescent="0.55000000000000004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2" hidden="1" x14ac:dyDescent="0.55000000000000004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2" hidden="1" x14ac:dyDescent="0.55000000000000004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28.8" hidden="1" x14ac:dyDescent="0.55000000000000004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8.8" hidden="1" x14ac:dyDescent="0.55000000000000004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2" hidden="1" x14ac:dyDescent="0.55000000000000004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7.6" hidden="1" x14ac:dyDescent="0.55000000000000004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2" hidden="1" x14ac:dyDescent="0.55000000000000004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2" hidden="1" x14ac:dyDescent="0.55000000000000004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2" hidden="1" x14ac:dyDescent="0.55000000000000004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2" hidden="1" x14ac:dyDescent="0.55000000000000004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3.2" hidden="1" x14ac:dyDescent="0.55000000000000004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8.8" hidden="1" x14ac:dyDescent="0.55000000000000004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2" hidden="1" x14ac:dyDescent="0.55000000000000004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2" hidden="1" x14ac:dyDescent="0.55000000000000004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2" hidden="1" x14ac:dyDescent="0.55000000000000004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2" hidden="1" x14ac:dyDescent="0.55000000000000004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hidden="1" x14ac:dyDescent="0.55000000000000004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.2" hidden="1" x14ac:dyDescent="0.55000000000000004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2" hidden="1" x14ac:dyDescent="0.55000000000000004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8.8" hidden="1" x14ac:dyDescent="0.55000000000000004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3.2" hidden="1" x14ac:dyDescent="0.55000000000000004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2" hidden="1" x14ac:dyDescent="0.55000000000000004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3.2" hidden="1" x14ac:dyDescent="0.55000000000000004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8.8" hidden="1" x14ac:dyDescent="0.55000000000000004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2" hidden="1" x14ac:dyDescent="0.55000000000000004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8.8" hidden="1" x14ac:dyDescent="0.55000000000000004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2" hidden="1" x14ac:dyDescent="0.55000000000000004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2" hidden="1" x14ac:dyDescent="0.55000000000000004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2" hidden="1" x14ac:dyDescent="0.55000000000000004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2" hidden="1" x14ac:dyDescent="0.55000000000000004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2" hidden="1" x14ac:dyDescent="0.55000000000000004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2" hidden="1" x14ac:dyDescent="0.55000000000000004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2" hidden="1" x14ac:dyDescent="0.55000000000000004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2" hidden="1" x14ac:dyDescent="0.55000000000000004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2" hidden="1" x14ac:dyDescent="0.55000000000000004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2" hidden="1" x14ac:dyDescent="0.55000000000000004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2" hidden="1" x14ac:dyDescent="0.55000000000000004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2" hidden="1" x14ac:dyDescent="0.55000000000000004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7.6" hidden="1" x14ac:dyDescent="0.55000000000000004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2" hidden="1" x14ac:dyDescent="0.55000000000000004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7.6" hidden="1" x14ac:dyDescent="0.55000000000000004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2" hidden="1" x14ac:dyDescent="0.55000000000000004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8.8" hidden="1" x14ac:dyDescent="0.55000000000000004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28.8" x14ac:dyDescent="0.55000000000000004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8.8" x14ac:dyDescent="0.55000000000000004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2" x14ac:dyDescent="0.55000000000000004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3.2" x14ac:dyDescent="0.55000000000000004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3.2" x14ac:dyDescent="0.55000000000000004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8.8" x14ac:dyDescent="0.55000000000000004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2" x14ac:dyDescent="0.55000000000000004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3.2" x14ac:dyDescent="0.55000000000000004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8.8" x14ac:dyDescent="0.55000000000000004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2" x14ac:dyDescent="0.55000000000000004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3.2" x14ac:dyDescent="0.55000000000000004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2" x14ac:dyDescent="0.55000000000000004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7.6" x14ac:dyDescent="0.55000000000000004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7.6" x14ac:dyDescent="0.55000000000000004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2" x14ac:dyDescent="0.55000000000000004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2" x14ac:dyDescent="0.55000000000000004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2" x14ac:dyDescent="0.55000000000000004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3.2" x14ac:dyDescent="0.55000000000000004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3.2" x14ac:dyDescent="0.55000000000000004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2" x14ac:dyDescent="0.55000000000000004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3.2" x14ac:dyDescent="0.55000000000000004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2" x14ac:dyDescent="0.55000000000000004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2" x14ac:dyDescent="0.55000000000000004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2" x14ac:dyDescent="0.55000000000000004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7.6" x14ac:dyDescent="0.55000000000000004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2" x14ac:dyDescent="0.55000000000000004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55000000000000004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3.2" x14ac:dyDescent="0.55000000000000004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2" x14ac:dyDescent="0.55000000000000004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2" x14ac:dyDescent="0.55000000000000004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3.2" x14ac:dyDescent="0.55000000000000004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3.2" x14ac:dyDescent="0.55000000000000004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2" x14ac:dyDescent="0.55000000000000004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2" x14ac:dyDescent="0.55000000000000004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2" x14ac:dyDescent="0.55000000000000004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2" x14ac:dyDescent="0.55000000000000004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3.2" x14ac:dyDescent="0.55000000000000004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55000000000000004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2" x14ac:dyDescent="0.55000000000000004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2" x14ac:dyDescent="0.55000000000000004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3.2" x14ac:dyDescent="0.55000000000000004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3.2" x14ac:dyDescent="0.55000000000000004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3.2" x14ac:dyDescent="0.55000000000000004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28.8" x14ac:dyDescent="0.55000000000000004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3.2" x14ac:dyDescent="0.55000000000000004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3.2" x14ac:dyDescent="0.55000000000000004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3.2" x14ac:dyDescent="0.55000000000000004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2" x14ac:dyDescent="0.55000000000000004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2" x14ac:dyDescent="0.55000000000000004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8.8" x14ac:dyDescent="0.55000000000000004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28.8" x14ac:dyDescent="0.55000000000000004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3.2" x14ac:dyDescent="0.55000000000000004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55000000000000004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2" x14ac:dyDescent="0.55000000000000004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2" x14ac:dyDescent="0.55000000000000004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3.2" x14ac:dyDescent="0.55000000000000004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7.6" x14ac:dyDescent="0.55000000000000004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2" x14ac:dyDescent="0.55000000000000004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2" x14ac:dyDescent="0.55000000000000004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7.6" x14ac:dyDescent="0.55000000000000004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3.2" x14ac:dyDescent="0.55000000000000004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2" x14ac:dyDescent="0.55000000000000004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2" x14ac:dyDescent="0.55000000000000004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2" x14ac:dyDescent="0.55000000000000004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3.2" x14ac:dyDescent="0.55000000000000004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3.2" x14ac:dyDescent="0.55000000000000004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2" x14ac:dyDescent="0.55000000000000004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57.6" x14ac:dyDescent="0.55000000000000004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2" x14ac:dyDescent="0.55000000000000004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2" x14ac:dyDescent="0.55000000000000004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2" x14ac:dyDescent="0.55000000000000004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2" x14ac:dyDescent="0.55000000000000004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2" x14ac:dyDescent="0.55000000000000004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3.2" x14ac:dyDescent="0.55000000000000004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3.2" x14ac:dyDescent="0.55000000000000004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2" x14ac:dyDescent="0.55000000000000004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7.6" x14ac:dyDescent="0.55000000000000004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.2" x14ac:dyDescent="0.55000000000000004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28.8" x14ac:dyDescent="0.55000000000000004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3.2" x14ac:dyDescent="0.55000000000000004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2" x14ac:dyDescent="0.55000000000000004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2" x14ac:dyDescent="0.55000000000000004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2" x14ac:dyDescent="0.55000000000000004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55000000000000004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2" x14ac:dyDescent="0.55000000000000004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.2" x14ac:dyDescent="0.55000000000000004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3.2" x14ac:dyDescent="0.55000000000000004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3.2" x14ac:dyDescent="0.55000000000000004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57.6" x14ac:dyDescent="0.55000000000000004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3.2" x14ac:dyDescent="0.55000000000000004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2" x14ac:dyDescent="0.55000000000000004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28.8" x14ac:dyDescent="0.55000000000000004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3.2" x14ac:dyDescent="0.55000000000000004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.2" x14ac:dyDescent="0.55000000000000004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.2" x14ac:dyDescent="0.55000000000000004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2" x14ac:dyDescent="0.55000000000000004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2" x14ac:dyDescent="0.55000000000000004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2" x14ac:dyDescent="0.55000000000000004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3.2" x14ac:dyDescent="0.55000000000000004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.2" x14ac:dyDescent="0.55000000000000004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2" x14ac:dyDescent="0.55000000000000004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55000000000000004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3.2" x14ac:dyDescent="0.55000000000000004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8.8" x14ac:dyDescent="0.55000000000000004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8.8" x14ac:dyDescent="0.55000000000000004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2" x14ac:dyDescent="0.55000000000000004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.2" x14ac:dyDescent="0.55000000000000004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2" x14ac:dyDescent="0.55000000000000004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2" x14ac:dyDescent="0.55000000000000004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2" x14ac:dyDescent="0.55000000000000004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2" x14ac:dyDescent="0.55000000000000004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55000000000000004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8.8" x14ac:dyDescent="0.55000000000000004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2" x14ac:dyDescent="0.55000000000000004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2" x14ac:dyDescent="0.55000000000000004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2" x14ac:dyDescent="0.55000000000000004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2" x14ac:dyDescent="0.55000000000000004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2" x14ac:dyDescent="0.55000000000000004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7.6" x14ac:dyDescent="0.55000000000000004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2" x14ac:dyDescent="0.55000000000000004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3.2" x14ac:dyDescent="0.55000000000000004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2" x14ac:dyDescent="0.55000000000000004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2" x14ac:dyDescent="0.55000000000000004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2" x14ac:dyDescent="0.55000000000000004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3.2" x14ac:dyDescent="0.55000000000000004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2" x14ac:dyDescent="0.55000000000000004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7.6" x14ac:dyDescent="0.55000000000000004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3.2" x14ac:dyDescent="0.55000000000000004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2" x14ac:dyDescent="0.55000000000000004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3.2" x14ac:dyDescent="0.55000000000000004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2" x14ac:dyDescent="0.55000000000000004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.2" x14ac:dyDescent="0.55000000000000004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8.8" x14ac:dyDescent="0.55000000000000004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3.2" x14ac:dyDescent="0.55000000000000004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28.8" x14ac:dyDescent="0.55000000000000004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2" x14ac:dyDescent="0.55000000000000004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2" x14ac:dyDescent="0.55000000000000004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2" x14ac:dyDescent="0.55000000000000004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2" x14ac:dyDescent="0.55000000000000004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8.8" hidden="1" x14ac:dyDescent="0.55000000000000004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3.2" hidden="1" x14ac:dyDescent="0.55000000000000004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3.2" hidden="1" x14ac:dyDescent="0.55000000000000004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3.2" hidden="1" x14ac:dyDescent="0.55000000000000004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3.2" hidden="1" x14ac:dyDescent="0.55000000000000004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3.2" hidden="1" x14ac:dyDescent="0.55000000000000004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3.2" hidden="1" x14ac:dyDescent="0.55000000000000004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8.8" hidden="1" x14ac:dyDescent="0.55000000000000004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3.2" hidden="1" x14ac:dyDescent="0.55000000000000004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3.2" hidden="1" x14ac:dyDescent="0.55000000000000004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3.2" hidden="1" x14ac:dyDescent="0.55000000000000004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3.2" hidden="1" x14ac:dyDescent="0.55000000000000004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3.2" hidden="1" x14ac:dyDescent="0.55000000000000004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3.2" hidden="1" x14ac:dyDescent="0.55000000000000004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3.2" hidden="1" x14ac:dyDescent="0.55000000000000004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3.2" hidden="1" x14ac:dyDescent="0.55000000000000004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8.8" hidden="1" x14ac:dyDescent="0.55000000000000004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3.2" hidden="1" x14ac:dyDescent="0.55000000000000004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3.2" hidden="1" x14ac:dyDescent="0.55000000000000004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3.2" hidden="1" x14ac:dyDescent="0.55000000000000004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3.2" hidden="1" x14ac:dyDescent="0.55000000000000004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3.2" hidden="1" x14ac:dyDescent="0.55000000000000004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3.2" hidden="1" x14ac:dyDescent="0.55000000000000004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3.2" hidden="1" x14ac:dyDescent="0.55000000000000004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3.2" hidden="1" x14ac:dyDescent="0.55000000000000004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hidden="1" x14ac:dyDescent="0.55000000000000004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3.2" hidden="1" x14ac:dyDescent="0.55000000000000004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3.2" hidden="1" x14ac:dyDescent="0.55000000000000004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3.2" hidden="1" x14ac:dyDescent="0.55000000000000004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3.2" hidden="1" x14ac:dyDescent="0.55000000000000004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57.6" hidden="1" x14ac:dyDescent="0.55000000000000004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3.2" hidden="1" x14ac:dyDescent="0.55000000000000004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3.2" hidden="1" x14ac:dyDescent="0.55000000000000004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3.2" hidden="1" x14ac:dyDescent="0.55000000000000004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8.8" hidden="1" x14ac:dyDescent="0.55000000000000004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3.2" hidden="1" x14ac:dyDescent="0.55000000000000004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3.2" hidden="1" x14ac:dyDescent="0.55000000000000004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3.2" hidden="1" x14ac:dyDescent="0.55000000000000004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3.2" hidden="1" x14ac:dyDescent="0.55000000000000004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3.2" hidden="1" x14ac:dyDescent="0.55000000000000004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3.2" x14ac:dyDescent="0.55000000000000004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3.2" x14ac:dyDescent="0.55000000000000004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57.6" x14ac:dyDescent="0.55000000000000004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3.2" x14ac:dyDescent="0.55000000000000004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3.2" x14ac:dyDescent="0.55000000000000004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3.2" x14ac:dyDescent="0.55000000000000004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3.2" x14ac:dyDescent="0.55000000000000004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8.8" x14ac:dyDescent="0.55000000000000004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3.2" x14ac:dyDescent="0.55000000000000004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3.2" x14ac:dyDescent="0.55000000000000004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3.2" x14ac:dyDescent="0.55000000000000004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8.8" x14ac:dyDescent="0.55000000000000004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3.2" x14ac:dyDescent="0.55000000000000004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3.2" x14ac:dyDescent="0.55000000000000004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3.2" x14ac:dyDescent="0.55000000000000004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3.2" x14ac:dyDescent="0.55000000000000004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57.6" x14ac:dyDescent="0.55000000000000004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3.2" x14ac:dyDescent="0.55000000000000004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3.2" x14ac:dyDescent="0.55000000000000004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3.2" x14ac:dyDescent="0.55000000000000004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3.2" hidden="1" x14ac:dyDescent="0.55000000000000004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28.8" hidden="1" x14ac:dyDescent="0.55000000000000004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3.2" hidden="1" x14ac:dyDescent="0.55000000000000004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3.2" hidden="1" x14ac:dyDescent="0.55000000000000004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3.2" hidden="1" x14ac:dyDescent="0.55000000000000004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3.2" hidden="1" x14ac:dyDescent="0.55000000000000004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3.2" hidden="1" x14ac:dyDescent="0.55000000000000004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3.2" hidden="1" x14ac:dyDescent="0.55000000000000004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idden="1" x14ac:dyDescent="0.55000000000000004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3.2" hidden="1" x14ac:dyDescent="0.55000000000000004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3.2" hidden="1" x14ac:dyDescent="0.55000000000000004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3.2" hidden="1" x14ac:dyDescent="0.55000000000000004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idden="1" x14ac:dyDescent="0.55000000000000004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3.2" hidden="1" x14ac:dyDescent="0.55000000000000004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3.2" hidden="1" x14ac:dyDescent="0.55000000000000004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8.8" hidden="1" x14ac:dyDescent="0.55000000000000004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3.2" hidden="1" x14ac:dyDescent="0.55000000000000004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3.2" hidden="1" x14ac:dyDescent="0.55000000000000004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3.2" hidden="1" x14ac:dyDescent="0.55000000000000004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3.2" hidden="1" x14ac:dyDescent="0.55000000000000004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3.2" hidden="1" x14ac:dyDescent="0.55000000000000004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8.8" hidden="1" x14ac:dyDescent="0.55000000000000004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3.2" hidden="1" x14ac:dyDescent="0.55000000000000004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3.2" hidden="1" x14ac:dyDescent="0.55000000000000004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3.2" hidden="1" x14ac:dyDescent="0.55000000000000004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8.8" hidden="1" x14ac:dyDescent="0.55000000000000004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28.8" hidden="1" x14ac:dyDescent="0.55000000000000004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3.2" hidden="1" x14ac:dyDescent="0.55000000000000004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3.2" hidden="1" x14ac:dyDescent="0.55000000000000004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hidden="1" x14ac:dyDescent="0.55000000000000004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3.2" hidden="1" x14ac:dyDescent="0.55000000000000004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3.2" hidden="1" x14ac:dyDescent="0.55000000000000004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3.2" hidden="1" x14ac:dyDescent="0.55000000000000004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3.2" hidden="1" x14ac:dyDescent="0.55000000000000004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3.2" hidden="1" x14ac:dyDescent="0.55000000000000004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3.2" hidden="1" x14ac:dyDescent="0.55000000000000004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3.2" hidden="1" x14ac:dyDescent="0.55000000000000004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3.2" hidden="1" x14ac:dyDescent="0.55000000000000004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3.2" hidden="1" x14ac:dyDescent="0.55000000000000004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3.2" hidden="1" x14ac:dyDescent="0.55000000000000004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3.2" hidden="1" x14ac:dyDescent="0.55000000000000004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3.2" hidden="1" x14ac:dyDescent="0.55000000000000004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3.2" hidden="1" x14ac:dyDescent="0.55000000000000004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3.2" hidden="1" x14ac:dyDescent="0.55000000000000004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3.2" hidden="1" x14ac:dyDescent="0.55000000000000004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3.2" hidden="1" x14ac:dyDescent="0.55000000000000004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3.2" hidden="1" x14ac:dyDescent="0.55000000000000004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8.8" hidden="1" x14ac:dyDescent="0.55000000000000004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3.2" hidden="1" x14ac:dyDescent="0.55000000000000004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3.2" hidden="1" x14ac:dyDescent="0.55000000000000004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2" hidden="1" x14ac:dyDescent="0.55000000000000004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3.2" hidden="1" x14ac:dyDescent="0.55000000000000004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3.2" hidden="1" x14ac:dyDescent="0.55000000000000004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57.6" hidden="1" x14ac:dyDescent="0.55000000000000004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8.8" hidden="1" x14ac:dyDescent="0.55000000000000004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3.2" hidden="1" x14ac:dyDescent="0.55000000000000004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7.6" hidden="1" x14ac:dyDescent="0.55000000000000004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3.2" hidden="1" x14ac:dyDescent="0.55000000000000004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3.2" hidden="1" x14ac:dyDescent="0.55000000000000004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3.2" hidden="1" x14ac:dyDescent="0.55000000000000004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8.8" hidden="1" x14ac:dyDescent="0.55000000000000004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3.2" hidden="1" x14ac:dyDescent="0.55000000000000004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3.2" hidden="1" x14ac:dyDescent="0.55000000000000004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3.2" hidden="1" x14ac:dyDescent="0.55000000000000004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3.2" hidden="1" x14ac:dyDescent="0.55000000000000004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3.2" hidden="1" x14ac:dyDescent="0.55000000000000004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3.2" hidden="1" x14ac:dyDescent="0.55000000000000004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3.2" hidden="1" x14ac:dyDescent="0.55000000000000004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3.2" hidden="1" x14ac:dyDescent="0.55000000000000004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8.8" hidden="1" x14ac:dyDescent="0.55000000000000004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3.2" hidden="1" x14ac:dyDescent="0.55000000000000004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28.8" hidden="1" x14ac:dyDescent="0.55000000000000004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3.2" hidden="1" x14ac:dyDescent="0.55000000000000004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3.2" hidden="1" x14ac:dyDescent="0.55000000000000004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3.2" hidden="1" x14ac:dyDescent="0.55000000000000004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3.2" hidden="1" x14ac:dyDescent="0.55000000000000004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3.2" hidden="1" x14ac:dyDescent="0.55000000000000004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3.2" hidden="1" x14ac:dyDescent="0.55000000000000004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3.2" hidden="1" x14ac:dyDescent="0.55000000000000004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8.8" hidden="1" x14ac:dyDescent="0.55000000000000004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idden="1" x14ac:dyDescent="0.55000000000000004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3.2" hidden="1" x14ac:dyDescent="0.55000000000000004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3.2" hidden="1" x14ac:dyDescent="0.55000000000000004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8.8" hidden="1" x14ac:dyDescent="0.55000000000000004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3.2" hidden="1" x14ac:dyDescent="0.55000000000000004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3.2" hidden="1" x14ac:dyDescent="0.55000000000000004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3.2" hidden="1" x14ac:dyDescent="0.55000000000000004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3.2" hidden="1" x14ac:dyDescent="0.55000000000000004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3.2" hidden="1" x14ac:dyDescent="0.55000000000000004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3.2" hidden="1" x14ac:dyDescent="0.55000000000000004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3.2" hidden="1" x14ac:dyDescent="0.55000000000000004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3.2" hidden="1" x14ac:dyDescent="0.55000000000000004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3.2" hidden="1" x14ac:dyDescent="0.55000000000000004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hidden="1" x14ac:dyDescent="0.55000000000000004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3.2" hidden="1" x14ac:dyDescent="0.55000000000000004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8.8" hidden="1" x14ac:dyDescent="0.55000000000000004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3.2" hidden="1" x14ac:dyDescent="0.55000000000000004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3.2" hidden="1" x14ac:dyDescent="0.55000000000000004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3.2" hidden="1" x14ac:dyDescent="0.55000000000000004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3.2" hidden="1" x14ac:dyDescent="0.55000000000000004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3.2" hidden="1" x14ac:dyDescent="0.55000000000000004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3.2" hidden="1" x14ac:dyDescent="0.55000000000000004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7.6" hidden="1" x14ac:dyDescent="0.55000000000000004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3.2" hidden="1" x14ac:dyDescent="0.55000000000000004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3.2" hidden="1" x14ac:dyDescent="0.55000000000000004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3.2" hidden="1" x14ac:dyDescent="0.55000000000000004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3.2" hidden="1" x14ac:dyDescent="0.55000000000000004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28.8" hidden="1" x14ac:dyDescent="0.55000000000000004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3.2" hidden="1" x14ac:dyDescent="0.55000000000000004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3.2" hidden="1" x14ac:dyDescent="0.55000000000000004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3.2" hidden="1" x14ac:dyDescent="0.55000000000000004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3.2" hidden="1" x14ac:dyDescent="0.55000000000000004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3.2" hidden="1" x14ac:dyDescent="0.55000000000000004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28.8" hidden="1" x14ac:dyDescent="0.55000000000000004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3.2" hidden="1" x14ac:dyDescent="0.55000000000000004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3.2" hidden="1" x14ac:dyDescent="0.55000000000000004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3.2" hidden="1" x14ac:dyDescent="0.55000000000000004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3.2" hidden="1" x14ac:dyDescent="0.55000000000000004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3.2" hidden="1" x14ac:dyDescent="0.55000000000000004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3.2" hidden="1" x14ac:dyDescent="0.55000000000000004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57.6" hidden="1" x14ac:dyDescent="0.55000000000000004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3.2" hidden="1" x14ac:dyDescent="0.55000000000000004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8.8" hidden="1" x14ac:dyDescent="0.55000000000000004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3.2" hidden="1" x14ac:dyDescent="0.55000000000000004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3.2" hidden="1" x14ac:dyDescent="0.55000000000000004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3.2" hidden="1" x14ac:dyDescent="0.55000000000000004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3.2" hidden="1" x14ac:dyDescent="0.55000000000000004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idden="1" x14ac:dyDescent="0.55000000000000004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3.2" hidden="1" x14ac:dyDescent="0.55000000000000004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3.2" hidden="1" x14ac:dyDescent="0.55000000000000004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28.8" hidden="1" x14ac:dyDescent="0.55000000000000004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3.2" hidden="1" x14ac:dyDescent="0.55000000000000004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3.2" hidden="1" x14ac:dyDescent="0.55000000000000004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3.2" hidden="1" x14ac:dyDescent="0.55000000000000004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3.2" hidden="1" x14ac:dyDescent="0.55000000000000004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3.2" hidden="1" x14ac:dyDescent="0.55000000000000004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3.2" hidden="1" x14ac:dyDescent="0.55000000000000004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8.8" hidden="1" x14ac:dyDescent="0.55000000000000004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3.2" hidden="1" x14ac:dyDescent="0.55000000000000004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3.2" hidden="1" x14ac:dyDescent="0.55000000000000004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8.8" hidden="1" x14ac:dyDescent="0.55000000000000004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idden="1" x14ac:dyDescent="0.55000000000000004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3.2" hidden="1" x14ac:dyDescent="0.55000000000000004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28.8" hidden="1" x14ac:dyDescent="0.55000000000000004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idden="1" x14ac:dyDescent="0.55000000000000004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2" hidden="1" x14ac:dyDescent="0.55000000000000004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3.2" hidden="1" x14ac:dyDescent="0.55000000000000004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3.2" x14ac:dyDescent="0.55000000000000004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3.2" x14ac:dyDescent="0.55000000000000004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3.2" x14ac:dyDescent="0.55000000000000004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28.8" x14ac:dyDescent="0.55000000000000004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28.8" x14ac:dyDescent="0.55000000000000004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3.2" x14ac:dyDescent="0.55000000000000004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3.2" x14ac:dyDescent="0.55000000000000004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3.2" x14ac:dyDescent="0.55000000000000004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3.2" x14ac:dyDescent="0.55000000000000004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28.8" x14ac:dyDescent="0.55000000000000004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55000000000000004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3.2" x14ac:dyDescent="0.55000000000000004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3.2" x14ac:dyDescent="0.55000000000000004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7.6" x14ac:dyDescent="0.55000000000000004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3.2" x14ac:dyDescent="0.55000000000000004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7.6" x14ac:dyDescent="0.55000000000000004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57.6" x14ac:dyDescent="0.55000000000000004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3.2" x14ac:dyDescent="0.55000000000000004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28.8" x14ac:dyDescent="0.55000000000000004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3.2" x14ac:dyDescent="0.55000000000000004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8.8" x14ac:dyDescent="0.55000000000000004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3.2" x14ac:dyDescent="0.55000000000000004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57.6" x14ac:dyDescent="0.55000000000000004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3.2" x14ac:dyDescent="0.55000000000000004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3.2" x14ac:dyDescent="0.55000000000000004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3.2" x14ac:dyDescent="0.55000000000000004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3.2" x14ac:dyDescent="0.55000000000000004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3.2" x14ac:dyDescent="0.55000000000000004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3.2" x14ac:dyDescent="0.55000000000000004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28.8" x14ac:dyDescent="0.55000000000000004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28.8" x14ac:dyDescent="0.55000000000000004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28.8" x14ac:dyDescent="0.55000000000000004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3.2" x14ac:dyDescent="0.55000000000000004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3.2" x14ac:dyDescent="0.55000000000000004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3.2" x14ac:dyDescent="0.55000000000000004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3.2" x14ac:dyDescent="0.55000000000000004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3.2" x14ac:dyDescent="0.55000000000000004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3.2" x14ac:dyDescent="0.55000000000000004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3.2" x14ac:dyDescent="0.55000000000000004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8.8" x14ac:dyDescent="0.55000000000000004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3.2" x14ac:dyDescent="0.55000000000000004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8.8" x14ac:dyDescent="0.55000000000000004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28.8" x14ac:dyDescent="0.55000000000000004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3.2" x14ac:dyDescent="0.55000000000000004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3.2" x14ac:dyDescent="0.55000000000000004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3.2" x14ac:dyDescent="0.55000000000000004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3.2" x14ac:dyDescent="0.55000000000000004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57.6" x14ac:dyDescent="0.55000000000000004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3.2" x14ac:dyDescent="0.55000000000000004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3.2" x14ac:dyDescent="0.55000000000000004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3.2" x14ac:dyDescent="0.55000000000000004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28.8" x14ac:dyDescent="0.55000000000000004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3.2" x14ac:dyDescent="0.55000000000000004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3.2" x14ac:dyDescent="0.55000000000000004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57.6" x14ac:dyDescent="0.55000000000000004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3.2" x14ac:dyDescent="0.55000000000000004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3.2" x14ac:dyDescent="0.55000000000000004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3.2" x14ac:dyDescent="0.55000000000000004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3.2" x14ac:dyDescent="0.55000000000000004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3.2" x14ac:dyDescent="0.55000000000000004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3.2" hidden="1" x14ac:dyDescent="0.55000000000000004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3.2" hidden="1" x14ac:dyDescent="0.55000000000000004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3.2" hidden="1" x14ac:dyDescent="0.55000000000000004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3.2" hidden="1" x14ac:dyDescent="0.55000000000000004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3.2" hidden="1" x14ac:dyDescent="0.55000000000000004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3.2" hidden="1" x14ac:dyDescent="0.55000000000000004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3.2" hidden="1" x14ac:dyDescent="0.55000000000000004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3.2" hidden="1" x14ac:dyDescent="0.55000000000000004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3.2" hidden="1" x14ac:dyDescent="0.55000000000000004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8.8" hidden="1" x14ac:dyDescent="0.55000000000000004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3.2" hidden="1" x14ac:dyDescent="0.55000000000000004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3.2" hidden="1" x14ac:dyDescent="0.55000000000000004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3.2" hidden="1" x14ac:dyDescent="0.55000000000000004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3.2" hidden="1" x14ac:dyDescent="0.55000000000000004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hidden="1" x14ac:dyDescent="0.55000000000000004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3.2" hidden="1" x14ac:dyDescent="0.55000000000000004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3.2" hidden="1" x14ac:dyDescent="0.55000000000000004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3.2" hidden="1" x14ac:dyDescent="0.55000000000000004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3.2" hidden="1" x14ac:dyDescent="0.55000000000000004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3.2" hidden="1" x14ac:dyDescent="0.55000000000000004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3.2" x14ac:dyDescent="0.55000000000000004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3.2" x14ac:dyDescent="0.55000000000000004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3.2" x14ac:dyDescent="0.55000000000000004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3.2" x14ac:dyDescent="0.55000000000000004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8.8" x14ac:dyDescent="0.55000000000000004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3.2" x14ac:dyDescent="0.55000000000000004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3.2" x14ac:dyDescent="0.55000000000000004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7.6" x14ac:dyDescent="0.55000000000000004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3.2" x14ac:dyDescent="0.55000000000000004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8.8" x14ac:dyDescent="0.55000000000000004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3.2" x14ac:dyDescent="0.55000000000000004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28.8" x14ac:dyDescent="0.55000000000000004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8.8" x14ac:dyDescent="0.55000000000000004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57.6" x14ac:dyDescent="0.55000000000000004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28.8" x14ac:dyDescent="0.55000000000000004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8.8" x14ac:dyDescent="0.55000000000000004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3.2" x14ac:dyDescent="0.55000000000000004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3.2" x14ac:dyDescent="0.55000000000000004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3.2" x14ac:dyDescent="0.55000000000000004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3.2" x14ac:dyDescent="0.55000000000000004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28.8" x14ac:dyDescent="0.55000000000000004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3.2" x14ac:dyDescent="0.55000000000000004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3.2" x14ac:dyDescent="0.55000000000000004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3.2" x14ac:dyDescent="0.55000000000000004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3.2" x14ac:dyDescent="0.55000000000000004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3.2" x14ac:dyDescent="0.55000000000000004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3.2" x14ac:dyDescent="0.55000000000000004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3.2" x14ac:dyDescent="0.55000000000000004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3.2" x14ac:dyDescent="0.55000000000000004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8.8" x14ac:dyDescent="0.55000000000000004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3.2" x14ac:dyDescent="0.55000000000000004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3.2" x14ac:dyDescent="0.55000000000000004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3.2" x14ac:dyDescent="0.55000000000000004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57.6" x14ac:dyDescent="0.55000000000000004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28.8" x14ac:dyDescent="0.55000000000000004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3.2" x14ac:dyDescent="0.55000000000000004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3.2" x14ac:dyDescent="0.55000000000000004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3.2" x14ac:dyDescent="0.55000000000000004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3.2" x14ac:dyDescent="0.55000000000000004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3.2" x14ac:dyDescent="0.55000000000000004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28.8" x14ac:dyDescent="0.55000000000000004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3.2" x14ac:dyDescent="0.55000000000000004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3.2" x14ac:dyDescent="0.55000000000000004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3.2" x14ac:dyDescent="0.55000000000000004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28.8" x14ac:dyDescent="0.55000000000000004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3.2" x14ac:dyDescent="0.55000000000000004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3.2" x14ac:dyDescent="0.55000000000000004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3.2" x14ac:dyDescent="0.55000000000000004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3.2" x14ac:dyDescent="0.55000000000000004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3.2" x14ac:dyDescent="0.55000000000000004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28.8" x14ac:dyDescent="0.55000000000000004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3.2" x14ac:dyDescent="0.55000000000000004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3.2" x14ac:dyDescent="0.55000000000000004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3.2" x14ac:dyDescent="0.55000000000000004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28.8" x14ac:dyDescent="0.55000000000000004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8.8" x14ac:dyDescent="0.55000000000000004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28.8" x14ac:dyDescent="0.55000000000000004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3.2" x14ac:dyDescent="0.55000000000000004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55000000000000004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3.2" x14ac:dyDescent="0.55000000000000004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3.2" x14ac:dyDescent="0.55000000000000004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3.2" x14ac:dyDescent="0.55000000000000004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3.2" x14ac:dyDescent="0.55000000000000004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x14ac:dyDescent="0.55000000000000004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3.2" x14ac:dyDescent="0.55000000000000004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3.2" x14ac:dyDescent="0.55000000000000004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3.2" x14ac:dyDescent="0.55000000000000004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3.2" x14ac:dyDescent="0.55000000000000004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3.2" x14ac:dyDescent="0.55000000000000004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3.2" x14ac:dyDescent="0.55000000000000004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3.2" x14ac:dyDescent="0.55000000000000004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3.2" x14ac:dyDescent="0.55000000000000004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3.2" x14ac:dyDescent="0.55000000000000004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8.8" x14ac:dyDescent="0.55000000000000004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3.2" x14ac:dyDescent="0.55000000000000004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3.2" x14ac:dyDescent="0.55000000000000004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3.2" x14ac:dyDescent="0.55000000000000004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55000000000000004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3.2" x14ac:dyDescent="0.55000000000000004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8.8" x14ac:dyDescent="0.55000000000000004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3.2" x14ac:dyDescent="0.55000000000000004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3.2" x14ac:dyDescent="0.55000000000000004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2" x14ac:dyDescent="0.55000000000000004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3.2" x14ac:dyDescent="0.55000000000000004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3.2" x14ac:dyDescent="0.55000000000000004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57.6" x14ac:dyDescent="0.55000000000000004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3.2" x14ac:dyDescent="0.55000000000000004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3.2" x14ac:dyDescent="0.55000000000000004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3.2" x14ac:dyDescent="0.55000000000000004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3.2" x14ac:dyDescent="0.55000000000000004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3.2" x14ac:dyDescent="0.55000000000000004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3.2" x14ac:dyDescent="0.55000000000000004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3.2" x14ac:dyDescent="0.55000000000000004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3.2" x14ac:dyDescent="0.55000000000000004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55000000000000004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3.2" x14ac:dyDescent="0.55000000000000004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3.2" x14ac:dyDescent="0.55000000000000004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3.2" x14ac:dyDescent="0.55000000000000004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3.2" x14ac:dyDescent="0.55000000000000004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3.2" x14ac:dyDescent="0.55000000000000004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3.2" x14ac:dyDescent="0.55000000000000004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28.8" x14ac:dyDescent="0.55000000000000004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28.8" x14ac:dyDescent="0.55000000000000004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3.2" x14ac:dyDescent="0.55000000000000004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3.2" x14ac:dyDescent="0.55000000000000004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3.2" x14ac:dyDescent="0.55000000000000004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3.2" x14ac:dyDescent="0.55000000000000004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3.2" x14ac:dyDescent="0.55000000000000004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2" x14ac:dyDescent="0.55000000000000004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3.2" x14ac:dyDescent="0.55000000000000004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28.8" x14ac:dyDescent="0.55000000000000004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3.2" x14ac:dyDescent="0.55000000000000004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3.2" x14ac:dyDescent="0.55000000000000004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3.2" x14ac:dyDescent="0.55000000000000004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3.2" x14ac:dyDescent="0.55000000000000004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3.2" x14ac:dyDescent="0.55000000000000004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28.8" x14ac:dyDescent="0.55000000000000004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3.2" x14ac:dyDescent="0.55000000000000004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3.2" x14ac:dyDescent="0.55000000000000004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3.2" x14ac:dyDescent="0.55000000000000004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3.2" x14ac:dyDescent="0.55000000000000004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3.2" x14ac:dyDescent="0.55000000000000004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55000000000000004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3.2" x14ac:dyDescent="0.55000000000000004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3.2" x14ac:dyDescent="0.55000000000000004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3.2" x14ac:dyDescent="0.55000000000000004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8.8" x14ac:dyDescent="0.55000000000000004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3.2" x14ac:dyDescent="0.55000000000000004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3.2" x14ac:dyDescent="0.55000000000000004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3.2" x14ac:dyDescent="0.55000000000000004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8.8" x14ac:dyDescent="0.55000000000000004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28.8" x14ac:dyDescent="0.55000000000000004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3.2" x14ac:dyDescent="0.55000000000000004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3.2" x14ac:dyDescent="0.55000000000000004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28.8" x14ac:dyDescent="0.55000000000000004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3.2" x14ac:dyDescent="0.55000000000000004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3.2" x14ac:dyDescent="0.55000000000000004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3.2" x14ac:dyDescent="0.55000000000000004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3.2" x14ac:dyDescent="0.55000000000000004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3.2" x14ac:dyDescent="0.55000000000000004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3.2" x14ac:dyDescent="0.55000000000000004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3.2" x14ac:dyDescent="0.55000000000000004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3.2" x14ac:dyDescent="0.55000000000000004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3.2" x14ac:dyDescent="0.55000000000000004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3.2" x14ac:dyDescent="0.55000000000000004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3.2" x14ac:dyDescent="0.55000000000000004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28.8" x14ac:dyDescent="0.55000000000000004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3.2" x14ac:dyDescent="0.55000000000000004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3.2" x14ac:dyDescent="0.55000000000000004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3.2" x14ac:dyDescent="0.55000000000000004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3.2" x14ac:dyDescent="0.55000000000000004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28.8" x14ac:dyDescent="0.55000000000000004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8.8" x14ac:dyDescent="0.55000000000000004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3.2" x14ac:dyDescent="0.55000000000000004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3.2" x14ac:dyDescent="0.55000000000000004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3.2" x14ac:dyDescent="0.55000000000000004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3.2" x14ac:dyDescent="0.55000000000000004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3.2" x14ac:dyDescent="0.55000000000000004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3.2" x14ac:dyDescent="0.55000000000000004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3.2" x14ac:dyDescent="0.55000000000000004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3.2" x14ac:dyDescent="0.55000000000000004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3.2" x14ac:dyDescent="0.55000000000000004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8.8" x14ac:dyDescent="0.55000000000000004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8.8" x14ac:dyDescent="0.55000000000000004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3.2" x14ac:dyDescent="0.55000000000000004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3.2" x14ac:dyDescent="0.55000000000000004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3.2" x14ac:dyDescent="0.55000000000000004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3.2" x14ac:dyDescent="0.55000000000000004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3.2" x14ac:dyDescent="0.55000000000000004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3.2" x14ac:dyDescent="0.55000000000000004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3.2" x14ac:dyDescent="0.55000000000000004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3.2" x14ac:dyDescent="0.55000000000000004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3.2" x14ac:dyDescent="0.55000000000000004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3.2" x14ac:dyDescent="0.55000000000000004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3.2" x14ac:dyDescent="0.55000000000000004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3.2" x14ac:dyDescent="0.55000000000000004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3.2" x14ac:dyDescent="0.55000000000000004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3.2" x14ac:dyDescent="0.55000000000000004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3.2" x14ac:dyDescent="0.55000000000000004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3.2" x14ac:dyDescent="0.55000000000000004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3.2" x14ac:dyDescent="0.55000000000000004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3.2" x14ac:dyDescent="0.55000000000000004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3.2" x14ac:dyDescent="0.55000000000000004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3.2" x14ac:dyDescent="0.55000000000000004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3.2" x14ac:dyDescent="0.55000000000000004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3.2" x14ac:dyDescent="0.55000000000000004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55000000000000004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8.8" x14ac:dyDescent="0.55000000000000004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3.2" x14ac:dyDescent="0.55000000000000004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8.8" x14ac:dyDescent="0.55000000000000004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3.2" x14ac:dyDescent="0.55000000000000004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3.2" x14ac:dyDescent="0.55000000000000004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3.2" x14ac:dyDescent="0.55000000000000004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3.2" x14ac:dyDescent="0.55000000000000004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3.2" x14ac:dyDescent="0.55000000000000004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3.2" x14ac:dyDescent="0.55000000000000004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3.2" x14ac:dyDescent="0.55000000000000004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3.2" x14ac:dyDescent="0.55000000000000004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28.8" x14ac:dyDescent="0.55000000000000004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57.6" x14ac:dyDescent="0.55000000000000004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3.2" x14ac:dyDescent="0.55000000000000004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3.2" x14ac:dyDescent="0.55000000000000004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3.2" x14ac:dyDescent="0.55000000000000004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3.2" x14ac:dyDescent="0.55000000000000004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3.2" x14ac:dyDescent="0.55000000000000004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3.2" x14ac:dyDescent="0.55000000000000004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3.2" x14ac:dyDescent="0.55000000000000004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28.8" x14ac:dyDescent="0.55000000000000004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57.6" x14ac:dyDescent="0.55000000000000004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3.2" x14ac:dyDescent="0.55000000000000004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3.2" x14ac:dyDescent="0.55000000000000004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57.6" x14ac:dyDescent="0.55000000000000004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3.2" x14ac:dyDescent="0.55000000000000004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3.2" x14ac:dyDescent="0.55000000000000004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3.2" x14ac:dyDescent="0.55000000000000004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3.2" x14ac:dyDescent="0.55000000000000004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3.2" x14ac:dyDescent="0.55000000000000004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3.2" x14ac:dyDescent="0.55000000000000004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3.2" x14ac:dyDescent="0.55000000000000004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3.2" x14ac:dyDescent="0.55000000000000004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3.2" x14ac:dyDescent="0.55000000000000004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3.2" x14ac:dyDescent="0.55000000000000004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3.2" x14ac:dyDescent="0.55000000000000004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3.2" x14ac:dyDescent="0.55000000000000004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3.2" x14ac:dyDescent="0.55000000000000004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3.2" x14ac:dyDescent="0.55000000000000004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3.2" x14ac:dyDescent="0.55000000000000004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3.2" x14ac:dyDescent="0.55000000000000004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3.2" x14ac:dyDescent="0.55000000000000004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3.2" x14ac:dyDescent="0.55000000000000004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3.2" x14ac:dyDescent="0.55000000000000004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8.8" x14ac:dyDescent="0.55000000000000004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3.2" x14ac:dyDescent="0.55000000000000004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3.2" x14ac:dyDescent="0.55000000000000004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3.2" x14ac:dyDescent="0.55000000000000004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3.2" x14ac:dyDescent="0.55000000000000004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3.2" x14ac:dyDescent="0.55000000000000004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3.2" x14ac:dyDescent="0.55000000000000004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3.2" x14ac:dyDescent="0.55000000000000004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28.8" x14ac:dyDescent="0.55000000000000004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3.2" x14ac:dyDescent="0.55000000000000004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3.2" x14ac:dyDescent="0.55000000000000004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3.2" x14ac:dyDescent="0.55000000000000004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3.2" x14ac:dyDescent="0.55000000000000004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3.2" x14ac:dyDescent="0.55000000000000004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3.2" x14ac:dyDescent="0.55000000000000004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3.2" x14ac:dyDescent="0.55000000000000004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3.2" x14ac:dyDescent="0.55000000000000004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3.2" x14ac:dyDescent="0.55000000000000004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28.8" x14ac:dyDescent="0.55000000000000004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55000000000000004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3.2" x14ac:dyDescent="0.55000000000000004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3.2" x14ac:dyDescent="0.55000000000000004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3.2" x14ac:dyDescent="0.55000000000000004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3.2" x14ac:dyDescent="0.55000000000000004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3.2" x14ac:dyDescent="0.55000000000000004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3.2" x14ac:dyDescent="0.55000000000000004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3.2" x14ac:dyDescent="0.55000000000000004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28.8" x14ac:dyDescent="0.55000000000000004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55000000000000004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3.2" x14ac:dyDescent="0.55000000000000004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3.2" x14ac:dyDescent="0.55000000000000004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8.8" x14ac:dyDescent="0.55000000000000004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3.2" x14ac:dyDescent="0.55000000000000004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3.2" x14ac:dyDescent="0.55000000000000004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3.2" x14ac:dyDescent="0.55000000000000004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3.2" x14ac:dyDescent="0.55000000000000004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3.2" x14ac:dyDescent="0.55000000000000004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3.2" x14ac:dyDescent="0.55000000000000004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3.2" x14ac:dyDescent="0.55000000000000004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3.2" x14ac:dyDescent="0.55000000000000004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3.2" x14ac:dyDescent="0.55000000000000004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3.2" x14ac:dyDescent="0.55000000000000004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3.2" x14ac:dyDescent="0.55000000000000004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3.2" x14ac:dyDescent="0.55000000000000004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3.2" x14ac:dyDescent="0.55000000000000004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3.2" x14ac:dyDescent="0.55000000000000004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3.2" x14ac:dyDescent="0.55000000000000004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3.2" x14ac:dyDescent="0.55000000000000004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3.2" x14ac:dyDescent="0.55000000000000004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3.2" x14ac:dyDescent="0.55000000000000004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3.2" x14ac:dyDescent="0.55000000000000004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3.2" x14ac:dyDescent="0.55000000000000004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3.2" x14ac:dyDescent="0.55000000000000004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3.2" x14ac:dyDescent="0.55000000000000004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3.2" x14ac:dyDescent="0.55000000000000004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3.2" x14ac:dyDescent="0.55000000000000004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3.2" x14ac:dyDescent="0.55000000000000004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3.2" x14ac:dyDescent="0.55000000000000004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3.2" x14ac:dyDescent="0.55000000000000004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3.2" x14ac:dyDescent="0.55000000000000004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3.2" x14ac:dyDescent="0.55000000000000004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3.2" x14ac:dyDescent="0.55000000000000004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3.2" x14ac:dyDescent="0.55000000000000004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3.2" x14ac:dyDescent="0.55000000000000004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3.2" x14ac:dyDescent="0.55000000000000004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3.2" x14ac:dyDescent="0.55000000000000004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86.4" x14ac:dyDescent="0.55000000000000004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3.2" x14ac:dyDescent="0.55000000000000004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28.8" x14ac:dyDescent="0.55000000000000004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3.2" x14ac:dyDescent="0.55000000000000004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3.2" x14ac:dyDescent="0.55000000000000004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3.2" x14ac:dyDescent="0.55000000000000004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3.2" x14ac:dyDescent="0.55000000000000004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3.2" x14ac:dyDescent="0.55000000000000004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3.2" x14ac:dyDescent="0.55000000000000004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3.2" x14ac:dyDescent="0.55000000000000004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3.2" x14ac:dyDescent="0.55000000000000004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3.2" x14ac:dyDescent="0.55000000000000004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3.2" x14ac:dyDescent="0.55000000000000004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3.2" x14ac:dyDescent="0.55000000000000004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3.2" x14ac:dyDescent="0.55000000000000004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28.8" x14ac:dyDescent="0.55000000000000004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3.2" x14ac:dyDescent="0.55000000000000004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55000000000000004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3.2" x14ac:dyDescent="0.55000000000000004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3.2" x14ac:dyDescent="0.55000000000000004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3.2" x14ac:dyDescent="0.55000000000000004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3.2" x14ac:dyDescent="0.55000000000000004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3.2" x14ac:dyDescent="0.55000000000000004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3.2" x14ac:dyDescent="0.55000000000000004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3.2" x14ac:dyDescent="0.55000000000000004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3.2" x14ac:dyDescent="0.55000000000000004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55000000000000004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3.2" x14ac:dyDescent="0.55000000000000004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3.2" x14ac:dyDescent="0.55000000000000004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28.8" x14ac:dyDescent="0.55000000000000004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3.2" x14ac:dyDescent="0.55000000000000004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3.2" x14ac:dyDescent="0.55000000000000004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3.2" x14ac:dyDescent="0.55000000000000004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3.2" x14ac:dyDescent="0.55000000000000004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3.2" x14ac:dyDescent="0.55000000000000004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57.6" x14ac:dyDescent="0.55000000000000004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3.2" x14ac:dyDescent="0.55000000000000004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3.2" x14ac:dyDescent="0.55000000000000004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3.2" x14ac:dyDescent="0.55000000000000004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8.8" x14ac:dyDescent="0.55000000000000004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3.2" x14ac:dyDescent="0.55000000000000004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3.2" x14ac:dyDescent="0.55000000000000004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3.2" x14ac:dyDescent="0.55000000000000004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3.2" x14ac:dyDescent="0.55000000000000004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3.2" x14ac:dyDescent="0.55000000000000004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3.2" x14ac:dyDescent="0.55000000000000004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3.2" x14ac:dyDescent="0.55000000000000004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3.2" x14ac:dyDescent="0.55000000000000004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3.2" x14ac:dyDescent="0.55000000000000004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3.2" x14ac:dyDescent="0.55000000000000004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3.2" x14ac:dyDescent="0.55000000000000004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3.2" x14ac:dyDescent="0.55000000000000004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3.2" x14ac:dyDescent="0.55000000000000004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3.2" x14ac:dyDescent="0.55000000000000004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3.2" x14ac:dyDescent="0.55000000000000004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3.2" x14ac:dyDescent="0.55000000000000004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00.8" x14ac:dyDescent="0.55000000000000004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3.2" x14ac:dyDescent="0.55000000000000004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3.2" x14ac:dyDescent="0.55000000000000004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28.8" x14ac:dyDescent="0.55000000000000004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3.2" x14ac:dyDescent="0.55000000000000004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3.2" x14ac:dyDescent="0.55000000000000004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3.2" x14ac:dyDescent="0.55000000000000004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3.2" x14ac:dyDescent="0.55000000000000004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3.2" x14ac:dyDescent="0.55000000000000004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3.2" x14ac:dyDescent="0.55000000000000004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3.2" x14ac:dyDescent="0.55000000000000004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28.8" x14ac:dyDescent="0.55000000000000004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28.8" x14ac:dyDescent="0.55000000000000004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3.2" x14ac:dyDescent="0.55000000000000004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3.2" x14ac:dyDescent="0.55000000000000004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3.2" x14ac:dyDescent="0.55000000000000004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3.2" x14ac:dyDescent="0.55000000000000004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3.2" x14ac:dyDescent="0.55000000000000004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3.2" x14ac:dyDescent="0.55000000000000004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3.2" x14ac:dyDescent="0.55000000000000004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3.2" x14ac:dyDescent="0.55000000000000004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3.2" x14ac:dyDescent="0.55000000000000004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3.2" x14ac:dyDescent="0.55000000000000004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86.4" x14ac:dyDescent="0.55000000000000004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3.2" x14ac:dyDescent="0.55000000000000004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55000000000000004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3.2" x14ac:dyDescent="0.55000000000000004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3.2" x14ac:dyDescent="0.55000000000000004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3.2" x14ac:dyDescent="0.55000000000000004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3.2" x14ac:dyDescent="0.55000000000000004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3.2" x14ac:dyDescent="0.55000000000000004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3.2" x14ac:dyDescent="0.55000000000000004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3.2" x14ac:dyDescent="0.55000000000000004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3.2" x14ac:dyDescent="0.55000000000000004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8.8" x14ac:dyDescent="0.55000000000000004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3.2" x14ac:dyDescent="0.55000000000000004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8.8" x14ac:dyDescent="0.55000000000000004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3.2" x14ac:dyDescent="0.55000000000000004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3.2" x14ac:dyDescent="0.55000000000000004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8.8" x14ac:dyDescent="0.55000000000000004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3.2" x14ac:dyDescent="0.55000000000000004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57.6" x14ac:dyDescent="0.55000000000000004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3.2" x14ac:dyDescent="0.55000000000000004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3.2" x14ac:dyDescent="0.55000000000000004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57.6" x14ac:dyDescent="0.55000000000000004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3.2" x14ac:dyDescent="0.55000000000000004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8.8" x14ac:dyDescent="0.55000000000000004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3.2" x14ac:dyDescent="0.55000000000000004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3.2" x14ac:dyDescent="0.55000000000000004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3.2" x14ac:dyDescent="0.55000000000000004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3.2" x14ac:dyDescent="0.55000000000000004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3.2" x14ac:dyDescent="0.55000000000000004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28.8" x14ac:dyDescent="0.55000000000000004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3.2" x14ac:dyDescent="0.55000000000000004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3.2" x14ac:dyDescent="0.55000000000000004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3.2" x14ac:dyDescent="0.55000000000000004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3.2" x14ac:dyDescent="0.55000000000000004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3.2" x14ac:dyDescent="0.55000000000000004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3.2" x14ac:dyDescent="0.55000000000000004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3.2" x14ac:dyDescent="0.55000000000000004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3.2" x14ac:dyDescent="0.55000000000000004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8.8" x14ac:dyDescent="0.55000000000000004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8.8" x14ac:dyDescent="0.55000000000000004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2" x14ac:dyDescent="0.55000000000000004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3.2" x14ac:dyDescent="0.55000000000000004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3.2" x14ac:dyDescent="0.55000000000000004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3.2" x14ac:dyDescent="0.55000000000000004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3.2" hidden="1" x14ac:dyDescent="0.55000000000000004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3.2" hidden="1" x14ac:dyDescent="0.55000000000000004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3.2" hidden="1" x14ac:dyDescent="0.55000000000000004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3.2" hidden="1" x14ac:dyDescent="0.55000000000000004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3.2" hidden="1" x14ac:dyDescent="0.55000000000000004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3.2" hidden="1" x14ac:dyDescent="0.55000000000000004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3.2" hidden="1" x14ac:dyDescent="0.55000000000000004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8.8" hidden="1" x14ac:dyDescent="0.55000000000000004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3.2" hidden="1" x14ac:dyDescent="0.55000000000000004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57.6" hidden="1" x14ac:dyDescent="0.55000000000000004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8.8" hidden="1" x14ac:dyDescent="0.55000000000000004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3.2" hidden="1" x14ac:dyDescent="0.55000000000000004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2" hidden="1" x14ac:dyDescent="0.55000000000000004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3.2" hidden="1" x14ac:dyDescent="0.55000000000000004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57.6" hidden="1" x14ac:dyDescent="0.55000000000000004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3.2" hidden="1" x14ac:dyDescent="0.55000000000000004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3.2" hidden="1" x14ac:dyDescent="0.55000000000000004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3.2" hidden="1" x14ac:dyDescent="0.55000000000000004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3.2" hidden="1" x14ac:dyDescent="0.55000000000000004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3.2" hidden="1" x14ac:dyDescent="0.55000000000000004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28.8" x14ac:dyDescent="0.55000000000000004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3.2" x14ac:dyDescent="0.55000000000000004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55000000000000004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3.2" x14ac:dyDescent="0.55000000000000004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3.2" x14ac:dyDescent="0.55000000000000004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3.2" x14ac:dyDescent="0.55000000000000004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3.2" x14ac:dyDescent="0.55000000000000004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3.2" x14ac:dyDescent="0.55000000000000004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3.2" x14ac:dyDescent="0.55000000000000004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3.2" x14ac:dyDescent="0.55000000000000004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28.8" x14ac:dyDescent="0.55000000000000004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3.2" x14ac:dyDescent="0.55000000000000004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57.6" x14ac:dyDescent="0.55000000000000004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3.2" x14ac:dyDescent="0.55000000000000004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3.2" x14ac:dyDescent="0.55000000000000004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3.2" x14ac:dyDescent="0.55000000000000004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3.2" x14ac:dyDescent="0.55000000000000004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3.2" x14ac:dyDescent="0.55000000000000004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x14ac:dyDescent="0.55000000000000004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3.2" x14ac:dyDescent="0.55000000000000004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3.2" x14ac:dyDescent="0.55000000000000004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3.2" x14ac:dyDescent="0.55000000000000004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3.2" x14ac:dyDescent="0.55000000000000004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3.2" x14ac:dyDescent="0.55000000000000004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3.2" x14ac:dyDescent="0.55000000000000004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3.2" x14ac:dyDescent="0.55000000000000004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3.2" x14ac:dyDescent="0.55000000000000004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3.2" x14ac:dyDescent="0.55000000000000004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3.2" x14ac:dyDescent="0.55000000000000004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3.2" x14ac:dyDescent="0.55000000000000004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28.8" x14ac:dyDescent="0.55000000000000004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3.2" x14ac:dyDescent="0.55000000000000004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3.2" x14ac:dyDescent="0.55000000000000004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57.6" x14ac:dyDescent="0.55000000000000004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3.2" x14ac:dyDescent="0.55000000000000004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3.2" x14ac:dyDescent="0.55000000000000004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3.2" x14ac:dyDescent="0.55000000000000004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3.2" x14ac:dyDescent="0.55000000000000004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3.2" x14ac:dyDescent="0.55000000000000004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3.2" x14ac:dyDescent="0.55000000000000004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3.2" x14ac:dyDescent="0.55000000000000004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3.2" x14ac:dyDescent="0.55000000000000004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3.2" x14ac:dyDescent="0.55000000000000004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8.8" x14ac:dyDescent="0.55000000000000004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28.8" x14ac:dyDescent="0.55000000000000004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3.2" x14ac:dyDescent="0.55000000000000004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3.2" x14ac:dyDescent="0.55000000000000004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57.6" x14ac:dyDescent="0.55000000000000004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3.2" x14ac:dyDescent="0.55000000000000004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3.2" x14ac:dyDescent="0.55000000000000004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28.8" x14ac:dyDescent="0.55000000000000004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3.2" x14ac:dyDescent="0.55000000000000004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28.8" x14ac:dyDescent="0.55000000000000004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3.2" x14ac:dyDescent="0.55000000000000004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3.2" x14ac:dyDescent="0.55000000000000004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3.2" x14ac:dyDescent="0.55000000000000004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3.2" x14ac:dyDescent="0.55000000000000004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3.2" x14ac:dyDescent="0.55000000000000004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3.2" x14ac:dyDescent="0.55000000000000004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28.8" x14ac:dyDescent="0.55000000000000004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3.2" x14ac:dyDescent="0.55000000000000004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3.2" x14ac:dyDescent="0.55000000000000004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8.8" x14ac:dyDescent="0.55000000000000004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28.8" x14ac:dyDescent="0.55000000000000004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3.2" x14ac:dyDescent="0.55000000000000004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3.2" x14ac:dyDescent="0.55000000000000004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55000000000000004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3.2" x14ac:dyDescent="0.55000000000000004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3.2" x14ac:dyDescent="0.55000000000000004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3.2" x14ac:dyDescent="0.55000000000000004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3.2" x14ac:dyDescent="0.55000000000000004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28.8" x14ac:dyDescent="0.55000000000000004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28.8" x14ac:dyDescent="0.55000000000000004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3.2" x14ac:dyDescent="0.55000000000000004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57.6" x14ac:dyDescent="0.55000000000000004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28.8" x14ac:dyDescent="0.55000000000000004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3.2" x14ac:dyDescent="0.55000000000000004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3.2" x14ac:dyDescent="0.55000000000000004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3.2" x14ac:dyDescent="0.55000000000000004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3.2" x14ac:dyDescent="0.55000000000000004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3.2" x14ac:dyDescent="0.55000000000000004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3.2" x14ac:dyDescent="0.55000000000000004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3.2" x14ac:dyDescent="0.55000000000000004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3.2" x14ac:dyDescent="0.55000000000000004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3.2" x14ac:dyDescent="0.55000000000000004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3.2" x14ac:dyDescent="0.55000000000000004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3.2" x14ac:dyDescent="0.55000000000000004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28.8" x14ac:dyDescent="0.55000000000000004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3.2" x14ac:dyDescent="0.55000000000000004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28.8" x14ac:dyDescent="0.55000000000000004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28.8" x14ac:dyDescent="0.55000000000000004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3.2" x14ac:dyDescent="0.55000000000000004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3.2" x14ac:dyDescent="0.55000000000000004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3.2" x14ac:dyDescent="0.55000000000000004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3.2" x14ac:dyDescent="0.55000000000000004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28.8" x14ac:dyDescent="0.55000000000000004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3.2" x14ac:dyDescent="0.55000000000000004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3.2" x14ac:dyDescent="0.55000000000000004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x14ac:dyDescent="0.55000000000000004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28.8" x14ac:dyDescent="0.55000000000000004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3.2" hidden="1" x14ac:dyDescent="0.55000000000000004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3.2" hidden="1" x14ac:dyDescent="0.55000000000000004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6.4" hidden="1" x14ac:dyDescent="0.55000000000000004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3.2" hidden="1" x14ac:dyDescent="0.55000000000000004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7.6" hidden="1" x14ac:dyDescent="0.55000000000000004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3.2" hidden="1" x14ac:dyDescent="0.55000000000000004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3.2" hidden="1" x14ac:dyDescent="0.55000000000000004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3.2" hidden="1" x14ac:dyDescent="0.55000000000000004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3.2" hidden="1" x14ac:dyDescent="0.55000000000000004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3.2" hidden="1" x14ac:dyDescent="0.55000000000000004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28.8" hidden="1" x14ac:dyDescent="0.55000000000000004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8.8" hidden="1" x14ac:dyDescent="0.55000000000000004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3.2" hidden="1" x14ac:dyDescent="0.55000000000000004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3.2" hidden="1" x14ac:dyDescent="0.55000000000000004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3.2" hidden="1" x14ac:dyDescent="0.55000000000000004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8.8" hidden="1" x14ac:dyDescent="0.55000000000000004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3.2" hidden="1" x14ac:dyDescent="0.55000000000000004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3.2" hidden="1" x14ac:dyDescent="0.55000000000000004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28.8" hidden="1" x14ac:dyDescent="0.55000000000000004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3.2" hidden="1" x14ac:dyDescent="0.55000000000000004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3.2" hidden="1" x14ac:dyDescent="0.55000000000000004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3.2" hidden="1" x14ac:dyDescent="0.55000000000000004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3.2" hidden="1" x14ac:dyDescent="0.55000000000000004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8.8" hidden="1" x14ac:dyDescent="0.55000000000000004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3.2" hidden="1" x14ac:dyDescent="0.55000000000000004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8.8" hidden="1" x14ac:dyDescent="0.55000000000000004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3.2" hidden="1" x14ac:dyDescent="0.55000000000000004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3.2" hidden="1" x14ac:dyDescent="0.55000000000000004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57.6" hidden="1" x14ac:dyDescent="0.55000000000000004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3.2" hidden="1" x14ac:dyDescent="0.55000000000000004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hidden="1" x14ac:dyDescent="0.55000000000000004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8.8" hidden="1" x14ac:dyDescent="0.55000000000000004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3.2" hidden="1" x14ac:dyDescent="0.55000000000000004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3.2" hidden="1" x14ac:dyDescent="0.55000000000000004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3.2" hidden="1" x14ac:dyDescent="0.55000000000000004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3.2" hidden="1" x14ac:dyDescent="0.55000000000000004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3.2" hidden="1" x14ac:dyDescent="0.55000000000000004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3.2" hidden="1" x14ac:dyDescent="0.55000000000000004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3.2" hidden="1" x14ac:dyDescent="0.55000000000000004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3.2" hidden="1" x14ac:dyDescent="0.55000000000000004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2" hidden="1" x14ac:dyDescent="0.55000000000000004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3.2" hidden="1" x14ac:dyDescent="0.55000000000000004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3.2" hidden="1" x14ac:dyDescent="0.55000000000000004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8.8" hidden="1" x14ac:dyDescent="0.55000000000000004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8.8" hidden="1" x14ac:dyDescent="0.55000000000000004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3.2" hidden="1" x14ac:dyDescent="0.55000000000000004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3.2" hidden="1" x14ac:dyDescent="0.55000000000000004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3.2" hidden="1" x14ac:dyDescent="0.55000000000000004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3.2" hidden="1" x14ac:dyDescent="0.55000000000000004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3.2" hidden="1" x14ac:dyDescent="0.55000000000000004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3.2" hidden="1" x14ac:dyDescent="0.55000000000000004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28.8" hidden="1" x14ac:dyDescent="0.55000000000000004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3.2" hidden="1" x14ac:dyDescent="0.55000000000000004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3.2" hidden="1" x14ac:dyDescent="0.55000000000000004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3.2" hidden="1" x14ac:dyDescent="0.55000000000000004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8.8" hidden="1" x14ac:dyDescent="0.55000000000000004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3.2" hidden="1" x14ac:dyDescent="0.55000000000000004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3.2" hidden="1" x14ac:dyDescent="0.55000000000000004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3.2" hidden="1" x14ac:dyDescent="0.55000000000000004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3.2" hidden="1" x14ac:dyDescent="0.55000000000000004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3.2" x14ac:dyDescent="0.55000000000000004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3.2" x14ac:dyDescent="0.55000000000000004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3.2" x14ac:dyDescent="0.55000000000000004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3.2" x14ac:dyDescent="0.55000000000000004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3.2" x14ac:dyDescent="0.55000000000000004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3.2" x14ac:dyDescent="0.55000000000000004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3.2" x14ac:dyDescent="0.55000000000000004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8.8" x14ac:dyDescent="0.55000000000000004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57.6" x14ac:dyDescent="0.55000000000000004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3.2" x14ac:dyDescent="0.55000000000000004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3.2" x14ac:dyDescent="0.55000000000000004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28.8" x14ac:dyDescent="0.55000000000000004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3.2" x14ac:dyDescent="0.55000000000000004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3.2" x14ac:dyDescent="0.55000000000000004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57.6" x14ac:dyDescent="0.55000000000000004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3.2" x14ac:dyDescent="0.55000000000000004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3.2" x14ac:dyDescent="0.55000000000000004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3.2" x14ac:dyDescent="0.55000000000000004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28.8" x14ac:dyDescent="0.55000000000000004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57.6" x14ac:dyDescent="0.55000000000000004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3.2" x14ac:dyDescent="0.55000000000000004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3.2" x14ac:dyDescent="0.55000000000000004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3.2" x14ac:dyDescent="0.55000000000000004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3.2" x14ac:dyDescent="0.55000000000000004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3.2" x14ac:dyDescent="0.55000000000000004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3.2" x14ac:dyDescent="0.55000000000000004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3.2" x14ac:dyDescent="0.55000000000000004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3.2" x14ac:dyDescent="0.55000000000000004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3.2" x14ac:dyDescent="0.55000000000000004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28.8" x14ac:dyDescent="0.55000000000000004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57.6" x14ac:dyDescent="0.55000000000000004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3.2" x14ac:dyDescent="0.55000000000000004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3.2" x14ac:dyDescent="0.55000000000000004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3.2" x14ac:dyDescent="0.55000000000000004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55000000000000004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3.2" x14ac:dyDescent="0.55000000000000004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3.2" x14ac:dyDescent="0.55000000000000004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57.6" x14ac:dyDescent="0.55000000000000004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3.2" x14ac:dyDescent="0.55000000000000004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3.2" x14ac:dyDescent="0.55000000000000004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3.2" x14ac:dyDescent="0.55000000000000004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3.2" x14ac:dyDescent="0.55000000000000004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28.8" x14ac:dyDescent="0.55000000000000004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3.2" x14ac:dyDescent="0.55000000000000004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3.2" x14ac:dyDescent="0.55000000000000004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28.8" x14ac:dyDescent="0.55000000000000004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28.8" x14ac:dyDescent="0.55000000000000004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3.2" x14ac:dyDescent="0.55000000000000004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3.2" x14ac:dyDescent="0.55000000000000004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3.2" x14ac:dyDescent="0.55000000000000004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3.2" x14ac:dyDescent="0.55000000000000004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3.2" x14ac:dyDescent="0.55000000000000004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3.2" x14ac:dyDescent="0.55000000000000004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55000000000000004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28.8" x14ac:dyDescent="0.55000000000000004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3.2" x14ac:dyDescent="0.55000000000000004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3.2" x14ac:dyDescent="0.55000000000000004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3.2" x14ac:dyDescent="0.55000000000000004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8.8" x14ac:dyDescent="0.55000000000000004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3.2" x14ac:dyDescent="0.55000000000000004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idden="1" x14ac:dyDescent="0.55000000000000004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8.8" hidden="1" x14ac:dyDescent="0.55000000000000004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3.2" hidden="1" x14ac:dyDescent="0.55000000000000004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8.8" hidden="1" x14ac:dyDescent="0.55000000000000004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3.2" hidden="1" x14ac:dyDescent="0.55000000000000004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3.2" hidden="1" x14ac:dyDescent="0.55000000000000004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3.2" hidden="1" x14ac:dyDescent="0.55000000000000004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3.2" hidden="1" x14ac:dyDescent="0.55000000000000004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3.2" hidden="1" x14ac:dyDescent="0.55000000000000004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3.2" hidden="1" x14ac:dyDescent="0.55000000000000004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3.2" hidden="1" x14ac:dyDescent="0.55000000000000004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3.2" hidden="1" x14ac:dyDescent="0.55000000000000004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3.2" hidden="1" x14ac:dyDescent="0.55000000000000004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8.8" hidden="1" x14ac:dyDescent="0.55000000000000004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3.2" hidden="1" x14ac:dyDescent="0.55000000000000004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57.6" hidden="1" x14ac:dyDescent="0.55000000000000004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3.2" hidden="1" x14ac:dyDescent="0.55000000000000004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3.2" hidden="1" x14ac:dyDescent="0.55000000000000004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idden="1" x14ac:dyDescent="0.55000000000000004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3.2" hidden="1" x14ac:dyDescent="0.55000000000000004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3.2" x14ac:dyDescent="0.55000000000000004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3.2" x14ac:dyDescent="0.55000000000000004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3.2" x14ac:dyDescent="0.55000000000000004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28.8" x14ac:dyDescent="0.55000000000000004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3.2" x14ac:dyDescent="0.55000000000000004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3.2" x14ac:dyDescent="0.55000000000000004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3.2" x14ac:dyDescent="0.55000000000000004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3.2" x14ac:dyDescent="0.55000000000000004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3.2" x14ac:dyDescent="0.55000000000000004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3.2" x14ac:dyDescent="0.55000000000000004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57.6" x14ac:dyDescent="0.55000000000000004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3.2" x14ac:dyDescent="0.55000000000000004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28.8" x14ac:dyDescent="0.55000000000000004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3.2" x14ac:dyDescent="0.55000000000000004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3.2" x14ac:dyDescent="0.55000000000000004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3.2" x14ac:dyDescent="0.55000000000000004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x14ac:dyDescent="0.55000000000000004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3.2" x14ac:dyDescent="0.55000000000000004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55000000000000004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28.8" x14ac:dyDescent="0.55000000000000004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3.2" x14ac:dyDescent="0.55000000000000004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3.2" x14ac:dyDescent="0.55000000000000004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3.2" x14ac:dyDescent="0.55000000000000004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3.2" x14ac:dyDescent="0.55000000000000004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3.2" x14ac:dyDescent="0.55000000000000004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3.2" x14ac:dyDescent="0.55000000000000004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3.2" x14ac:dyDescent="0.55000000000000004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3.2" x14ac:dyDescent="0.55000000000000004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3.2" x14ac:dyDescent="0.55000000000000004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3.2" x14ac:dyDescent="0.55000000000000004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3.2" x14ac:dyDescent="0.55000000000000004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3.2" x14ac:dyDescent="0.55000000000000004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3.2" x14ac:dyDescent="0.55000000000000004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3.2" x14ac:dyDescent="0.55000000000000004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3.2" x14ac:dyDescent="0.55000000000000004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3.2" x14ac:dyDescent="0.55000000000000004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3.2" x14ac:dyDescent="0.55000000000000004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3.2" x14ac:dyDescent="0.55000000000000004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28.8" x14ac:dyDescent="0.55000000000000004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3.2" x14ac:dyDescent="0.55000000000000004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3.2" x14ac:dyDescent="0.55000000000000004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3.2" x14ac:dyDescent="0.55000000000000004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3.2" x14ac:dyDescent="0.55000000000000004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3.2" x14ac:dyDescent="0.55000000000000004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3.2" x14ac:dyDescent="0.55000000000000004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3.2" x14ac:dyDescent="0.55000000000000004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3.2" x14ac:dyDescent="0.55000000000000004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57.6" x14ac:dyDescent="0.55000000000000004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3.2" x14ac:dyDescent="0.55000000000000004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3.2" x14ac:dyDescent="0.55000000000000004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3.2" x14ac:dyDescent="0.55000000000000004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3.2" x14ac:dyDescent="0.55000000000000004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3.2" x14ac:dyDescent="0.55000000000000004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57.6" x14ac:dyDescent="0.55000000000000004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3.2" x14ac:dyDescent="0.55000000000000004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3.2" x14ac:dyDescent="0.55000000000000004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3.2" x14ac:dyDescent="0.55000000000000004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3.2" x14ac:dyDescent="0.55000000000000004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28.8" x14ac:dyDescent="0.55000000000000004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3.2" x14ac:dyDescent="0.55000000000000004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3.2" x14ac:dyDescent="0.55000000000000004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3.2" x14ac:dyDescent="0.55000000000000004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3.2" x14ac:dyDescent="0.55000000000000004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3.2" x14ac:dyDescent="0.55000000000000004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3.2" x14ac:dyDescent="0.55000000000000004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3.2" x14ac:dyDescent="0.55000000000000004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3.2" x14ac:dyDescent="0.55000000000000004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3.2" x14ac:dyDescent="0.55000000000000004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3.2" x14ac:dyDescent="0.55000000000000004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3.2" x14ac:dyDescent="0.55000000000000004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3.2" x14ac:dyDescent="0.55000000000000004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3.2" x14ac:dyDescent="0.55000000000000004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3.2" x14ac:dyDescent="0.55000000000000004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3.2" x14ac:dyDescent="0.55000000000000004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3.2" x14ac:dyDescent="0.55000000000000004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3.2" x14ac:dyDescent="0.55000000000000004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3.2" x14ac:dyDescent="0.55000000000000004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3.2" x14ac:dyDescent="0.55000000000000004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3.2" x14ac:dyDescent="0.55000000000000004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3.2" x14ac:dyDescent="0.55000000000000004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3.2" x14ac:dyDescent="0.55000000000000004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3.2" x14ac:dyDescent="0.55000000000000004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55000000000000004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3.2" x14ac:dyDescent="0.55000000000000004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3.2" x14ac:dyDescent="0.55000000000000004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3.2" x14ac:dyDescent="0.55000000000000004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3.2" x14ac:dyDescent="0.55000000000000004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3.2" x14ac:dyDescent="0.55000000000000004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3.2" x14ac:dyDescent="0.55000000000000004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3.2" x14ac:dyDescent="0.55000000000000004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3.2" x14ac:dyDescent="0.55000000000000004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3.2" x14ac:dyDescent="0.55000000000000004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3.2" x14ac:dyDescent="0.55000000000000004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28.8" x14ac:dyDescent="0.55000000000000004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57.6" x14ac:dyDescent="0.55000000000000004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3.2" x14ac:dyDescent="0.55000000000000004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3.2" x14ac:dyDescent="0.55000000000000004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57.6" x14ac:dyDescent="0.55000000000000004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3.2" x14ac:dyDescent="0.55000000000000004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3.2" x14ac:dyDescent="0.55000000000000004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28.8" x14ac:dyDescent="0.55000000000000004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3.2" x14ac:dyDescent="0.55000000000000004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3.2" x14ac:dyDescent="0.55000000000000004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8.8" x14ac:dyDescent="0.55000000000000004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3.2" x14ac:dyDescent="0.55000000000000004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3.2" x14ac:dyDescent="0.55000000000000004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28.8" x14ac:dyDescent="0.55000000000000004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3.2" x14ac:dyDescent="0.55000000000000004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3.2" x14ac:dyDescent="0.55000000000000004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3.2" x14ac:dyDescent="0.55000000000000004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3.2" x14ac:dyDescent="0.55000000000000004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3.2" x14ac:dyDescent="0.55000000000000004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x14ac:dyDescent="0.55000000000000004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57.6" x14ac:dyDescent="0.55000000000000004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3.2" x14ac:dyDescent="0.55000000000000004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3.2" x14ac:dyDescent="0.55000000000000004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55000000000000004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3.2" x14ac:dyDescent="0.55000000000000004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3.2" x14ac:dyDescent="0.55000000000000004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3.2" x14ac:dyDescent="0.55000000000000004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3.2" x14ac:dyDescent="0.55000000000000004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3.2" x14ac:dyDescent="0.55000000000000004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3.2" x14ac:dyDescent="0.55000000000000004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3.2" x14ac:dyDescent="0.55000000000000004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57.6" x14ac:dyDescent="0.55000000000000004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3.2" x14ac:dyDescent="0.55000000000000004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3.2" x14ac:dyDescent="0.55000000000000004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3.2" x14ac:dyDescent="0.55000000000000004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3.2" x14ac:dyDescent="0.55000000000000004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3.2" x14ac:dyDescent="0.55000000000000004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28.8" x14ac:dyDescent="0.55000000000000004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3.2" x14ac:dyDescent="0.55000000000000004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3.2" x14ac:dyDescent="0.55000000000000004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3.2" x14ac:dyDescent="0.55000000000000004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8.8" x14ac:dyDescent="0.55000000000000004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3.2" x14ac:dyDescent="0.55000000000000004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3.2" x14ac:dyDescent="0.55000000000000004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3.2" x14ac:dyDescent="0.55000000000000004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3.2" x14ac:dyDescent="0.55000000000000004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3.2" x14ac:dyDescent="0.55000000000000004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3.2" x14ac:dyDescent="0.55000000000000004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3.2" x14ac:dyDescent="0.55000000000000004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3.2" x14ac:dyDescent="0.55000000000000004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3.2" x14ac:dyDescent="0.55000000000000004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3.2" x14ac:dyDescent="0.55000000000000004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3.2" x14ac:dyDescent="0.55000000000000004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55000000000000004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28.8" x14ac:dyDescent="0.55000000000000004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3.2" x14ac:dyDescent="0.55000000000000004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3.2" x14ac:dyDescent="0.55000000000000004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3.2" x14ac:dyDescent="0.55000000000000004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3.2" x14ac:dyDescent="0.55000000000000004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3.2" x14ac:dyDescent="0.55000000000000004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28.8" x14ac:dyDescent="0.55000000000000004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3.2" x14ac:dyDescent="0.55000000000000004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3.2" x14ac:dyDescent="0.55000000000000004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3.2" x14ac:dyDescent="0.55000000000000004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3.2" x14ac:dyDescent="0.55000000000000004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3.2" x14ac:dyDescent="0.55000000000000004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3.2" x14ac:dyDescent="0.55000000000000004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3.2" x14ac:dyDescent="0.55000000000000004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3.2" x14ac:dyDescent="0.55000000000000004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3.2" x14ac:dyDescent="0.55000000000000004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3.2" x14ac:dyDescent="0.55000000000000004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57.6" x14ac:dyDescent="0.55000000000000004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3.2" x14ac:dyDescent="0.55000000000000004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3.2" x14ac:dyDescent="0.55000000000000004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3.2" x14ac:dyDescent="0.55000000000000004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3.2" x14ac:dyDescent="0.55000000000000004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3.2" x14ac:dyDescent="0.55000000000000004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3.2" x14ac:dyDescent="0.55000000000000004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3.2" x14ac:dyDescent="0.55000000000000004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3.2" x14ac:dyDescent="0.55000000000000004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28.8" x14ac:dyDescent="0.55000000000000004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3.2" x14ac:dyDescent="0.55000000000000004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3.2" x14ac:dyDescent="0.55000000000000004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3.2" x14ac:dyDescent="0.55000000000000004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28.8" x14ac:dyDescent="0.55000000000000004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3.2" x14ac:dyDescent="0.55000000000000004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3.2" x14ac:dyDescent="0.55000000000000004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28.8" x14ac:dyDescent="0.55000000000000004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3.2" x14ac:dyDescent="0.55000000000000004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28.8" x14ac:dyDescent="0.55000000000000004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57.6" x14ac:dyDescent="0.55000000000000004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57.6" x14ac:dyDescent="0.55000000000000004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3.2" x14ac:dyDescent="0.55000000000000004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3.2" x14ac:dyDescent="0.55000000000000004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3.2" x14ac:dyDescent="0.55000000000000004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3.2" x14ac:dyDescent="0.55000000000000004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3.2" x14ac:dyDescent="0.55000000000000004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3.2" x14ac:dyDescent="0.55000000000000004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3.2" x14ac:dyDescent="0.55000000000000004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3.2" x14ac:dyDescent="0.55000000000000004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3.2" x14ac:dyDescent="0.55000000000000004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3.2" x14ac:dyDescent="0.55000000000000004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3.2" x14ac:dyDescent="0.55000000000000004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57.6" x14ac:dyDescent="0.55000000000000004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3.2" x14ac:dyDescent="0.55000000000000004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3.2" x14ac:dyDescent="0.55000000000000004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55000000000000004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3.2" x14ac:dyDescent="0.55000000000000004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3.2" x14ac:dyDescent="0.55000000000000004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3.2" x14ac:dyDescent="0.55000000000000004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3.2" x14ac:dyDescent="0.55000000000000004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3.2" x14ac:dyDescent="0.55000000000000004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3.2" x14ac:dyDescent="0.55000000000000004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3.2" x14ac:dyDescent="0.55000000000000004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28.8" x14ac:dyDescent="0.55000000000000004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3.2" x14ac:dyDescent="0.55000000000000004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3.2" x14ac:dyDescent="0.55000000000000004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55000000000000004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3.2" x14ac:dyDescent="0.55000000000000004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28.8" x14ac:dyDescent="0.55000000000000004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3.2" x14ac:dyDescent="0.55000000000000004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3.2" x14ac:dyDescent="0.55000000000000004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3.2" x14ac:dyDescent="0.55000000000000004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3.2" x14ac:dyDescent="0.55000000000000004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3.2" x14ac:dyDescent="0.55000000000000004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3.2" x14ac:dyDescent="0.55000000000000004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3.2" x14ac:dyDescent="0.55000000000000004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3.2" x14ac:dyDescent="0.55000000000000004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3.2" x14ac:dyDescent="0.55000000000000004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3.2" x14ac:dyDescent="0.55000000000000004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3.2" x14ac:dyDescent="0.55000000000000004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3.2" x14ac:dyDescent="0.55000000000000004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.2" x14ac:dyDescent="0.55000000000000004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2EA3E-CBA1-448E-8E7F-1BA71AB4DC60}">
  <dimension ref="A1:H13"/>
  <sheetViews>
    <sheetView tabSelected="1" workbookViewId="0">
      <selection activeCell="E13" sqref="E13"/>
    </sheetView>
  </sheetViews>
  <sheetFormatPr defaultRowHeight="14.4" x14ac:dyDescent="0.55000000000000004"/>
  <cols>
    <col min="1" max="1" width="12.9453125" customWidth="1"/>
  </cols>
  <sheetData>
    <row r="1" spans="1:8" x14ac:dyDescent="0.55000000000000004">
      <c r="A1" t="s">
        <v>8402</v>
      </c>
      <c r="B1" t="s">
        <v>8403</v>
      </c>
      <c r="C1" t="s">
        <v>8404</v>
      </c>
      <c r="D1" t="s">
        <v>8405</v>
      </c>
      <c r="E1" t="s">
        <v>8406</v>
      </c>
      <c r="F1" t="s">
        <v>8407</v>
      </c>
      <c r="G1" t="s">
        <v>8408</v>
      </c>
      <c r="H1" t="s">
        <v>8409</v>
      </c>
    </row>
    <row r="2" spans="1:8" x14ac:dyDescent="0.55000000000000004">
      <c r="A2" t="s">
        <v>8410</v>
      </c>
      <c r="B2" s="19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IFERROR(D2/E2,0)</f>
        <v>0</v>
      </c>
    </row>
    <row r="3" spans="1:8" x14ac:dyDescent="0.55000000000000004">
      <c r="A3" t="s">
        <v>8411</v>
      </c>
      <c r="B3" s="19">
        <f>COUNTIFS(Kickstarter!$D:$D,"&gt;=1000",Kickstarter!$D:$D,"&lt;=4999",Kickstarter!$F:$F,"successful",Kickstarter!$R:$R,"plays")</f>
        <v>388</v>
      </c>
      <c r="C3" s="20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IFERROR(D3/E3,0)</f>
        <v>0</v>
      </c>
    </row>
    <row r="4" spans="1:8" x14ac:dyDescent="0.55000000000000004">
      <c r="A4" t="s">
        <v>8412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55000000000000004">
      <c r="A5" t="s">
        <v>8413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55000000000000004">
      <c r="A6" t="s">
        <v>8414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55000000000000004">
      <c r="A7" t="s">
        <v>8415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55000000000000004">
      <c r="A8" t="s">
        <v>8416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55000000000000004">
      <c r="A9" t="s">
        <v>8417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55000000000000004">
      <c r="A10" t="s">
        <v>8418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55000000000000004">
      <c r="A11" t="s">
        <v>8419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55000000000000004">
      <c r="A12" t="s">
        <v>8420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55000000000000004">
      <c r="A13" t="s">
        <v>8421</v>
      </c>
      <c r="B13">
        <f>COUNTIFS(Kickstarter!$D:$D,"&gt;1000",Kickstarter!$F:$F,"successful",Kickstarter!$R:$R,"plays")</f>
        <v>506</v>
      </c>
      <c r="C13">
        <f>COUNTIFS(Kickstarter!$D:$D,"&gt;1000",Kickstarter!$F:$F,"failed",Kickstarter!$R:$R,"plays")</f>
        <v>290</v>
      </c>
      <c r="D13">
        <f>COUNTIFS(Kickstarter!$D:$D,"&gt;1000",Kickstarter!$F:$F,"canceled",Kickstarter!$R:$R,"plays")</f>
        <v>0</v>
      </c>
      <c r="E13">
        <f t="shared" si="0"/>
        <v>796</v>
      </c>
      <c r="F13" s="18">
        <f t="shared" si="1"/>
        <v>0.63567839195979903</v>
      </c>
      <c r="G13" s="18">
        <f t="shared" si="2"/>
        <v>0.36432160804020103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20DB7-8113-430F-988F-09CEA3634409}">
  <dimension ref="A1:R34"/>
  <sheetViews>
    <sheetView workbookViewId="0">
      <selection activeCell="B24" sqref="B24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10.20703125" bestFit="1" customWidth="1"/>
    <col min="6" max="6" width="10.3125" bestFit="1" customWidth="1"/>
  </cols>
  <sheetData>
    <row r="1" spans="1:5" x14ac:dyDescent="0.55000000000000004">
      <c r="A1" s="10" t="s">
        <v>8358</v>
      </c>
      <c r="B1" t="s">
        <v>8315</v>
      </c>
    </row>
    <row r="2" spans="1:5" x14ac:dyDescent="0.55000000000000004">
      <c r="A2" s="10" t="s">
        <v>8378</v>
      </c>
      <c r="B2" t="s">
        <v>8422</v>
      </c>
    </row>
    <row r="4" spans="1:5" x14ac:dyDescent="0.55000000000000004">
      <c r="A4" s="10" t="s">
        <v>8363</v>
      </c>
      <c r="B4" s="10" t="s">
        <v>8360</v>
      </c>
    </row>
    <row r="5" spans="1:5" x14ac:dyDescent="0.55000000000000004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5000000000000004">
      <c r="A6" s="14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55000000000000004">
      <c r="A7" s="14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55000000000000004">
      <c r="A8" s="14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55000000000000004">
      <c r="A9" s="14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55000000000000004">
      <c r="A10" s="14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55000000000000004">
      <c r="A11" s="14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55000000000000004">
      <c r="A12" s="14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55000000000000004">
      <c r="A13" s="14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55000000000000004">
      <c r="A14" s="14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55000000000000004">
      <c r="A15" s="14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55000000000000004">
      <c r="A16" s="14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18" x14ac:dyDescent="0.55000000000000004">
      <c r="A17" s="14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18" x14ac:dyDescent="0.55000000000000004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  <row r="20" spans="1:18" x14ac:dyDescent="0.55000000000000004">
      <c r="N20" s="14"/>
      <c r="O20" s="12"/>
      <c r="P20" s="12"/>
      <c r="Q20" s="12"/>
      <c r="R20" s="12"/>
    </row>
    <row r="21" spans="1:18" x14ac:dyDescent="0.55000000000000004">
      <c r="N21" s="14"/>
      <c r="O21" s="12"/>
      <c r="P21" s="12"/>
      <c r="Q21" s="12"/>
      <c r="R21" s="12"/>
    </row>
    <row r="22" spans="1:18" x14ac:dyDescent="0.55000000000000004">
      <c r="A22" s="14"/>
      <c r="B22" s="12"/>
      <c r="C22" s="12"/>
      <c r="D22" s="12"/>
      <c r="E22" s="12"/>
      <c r="F22" s="18"/>
      <c r="N22" s="14"/>
      <c r="O22" s="12"/>
      <c r="P22" s="12"/>
      <c r="Q22" s="12"/>
      <c r="R22" s="12"/>
    </row>
    <row r="23" spans="1:18" x14ac:dyDescent="0.55000000000000004">
      <c r="A23" s="14"/>
      <c r="B23" s="12"/>
      <c r="C23" s="12"/>
      <c r="D23" s="12"/>
      <c r="E23" s="12"/>
      <c r="F23" s="18"/>
      <c r="N23" s="14"/>
      <c r="O23" s="12"/>
      <c r="P23" s="12"/>
      <c r="Q23" s="12"/>
      <c r="R23" s="12"/>
    </row>
    <row r="24" spans="1:18" x14ac:dyDescent="0.55000000000000004">
      <c r="A24" s="14"/>
      <c r="B24" s="12"/>
      <c r="C24" s="12"/>
      <c r="D24" s="12"/>
      <c r="E24" s="12"/>
      <c r="F24" s="18"/>
      <c r="N24" s="14"/>
      <c r="O24" s="12"/>
      <c r="P24" s="12"/>
      <c r="Q24" s="12"/>
      <c r="R24" s="12"/>
    </row>
    <row r="25" spans="1:18" x14ac:dyDescent="0.55000000000000004">
      <c r="A25" s="14"/>
      <c r="B25" s="12"/>
      <c r="C25" s="12"/>
      <c r="D25" s="12"/>
      <c r="E25" s="12"/>
      <c r="F25" s="18"/>
      <c r="N25" s="14"/>
      <c r="O25" s="12"/>
      <c r="P25" s="12"/>
      <c r="Q25" s="12"/>
      <c r="R25" s="12"/>
    </row>
    <row r="26" spans="1:18" x14ac:dyDescent="0.55000000000000004">
      <c r="A26" s="14"/>
      <c r="B26" s="12"/>
      <c r="C26" s="12"/>
      <c r="D26" s="12"/>
      <c r="E26" s="12"/>
      <c r="F26" s="18"/>
      <c r="N26" s="14"/>
      <c r="O26" s="12"/>
      <c r="P26" s="12"/>
      <c r="Q26" s="12"/>
      <c r="R26" s="12"/>
    </row>
    <row r="27" spans="1:18" x14ac:dyDescent="0.55000000000000004">
      <c r="A27" s="14"/>
      <c r="B27" s="12"/>
      <c r="C27" s="12"/>
      <c r="D27" s="12"/>
      <c r="E27" s="12"/>
      <c r="F27" s="18"/>
      <c r="N27" s="14"/>
      <c r="O27" s="12"/>
      <c r="P27" s="12"/>
      <c r="Q27" s="12"/>
      <c r="R27" s="12"/>
    </row>
    <row r="28" spans="1:18" x14ac:dyDescent="0.55000000000000004">
      <c r="A28" s="14"/>
      <c r="B28" s="12"/>
      <c r="C28" s="12"/>
      <c r="D28" s="12"/>
      <c r="E28" s="12"/>
      <c r="F28" s="18"/>
      <c r="N28" s="14"/>
      <c r="O28" s="12"/>
      <c r="P28" s="12"/>
      <c r="Q28" s="12"/>
      <c r="R28" s="12"/>
    </row>
    <row r="29" spans="1:18" x14ac:dyDescent="0.55000000000000004">
      <c r="A29" s="14"/>
      <c r="B29" s="12"/>
      <c r="C29" s="12"/>
      <c r="D29" s="12"/>
      <c r="E29" s="12"/>
      <c r="F29" s="18"/>
      <c r="N29" s="14"/>
      <c r="O29" s="12"/>
      <c r="P29" s="12"/>
      <c r="Q29" s="12"/>
      <c r="R29" s="12"/>
    </row>
    <row r="30" spans="1:18" x14ac:dyDescent="0.55000000000000004">
      <c r="A30" s="14"/>
      <c r="B30" s="12"/>
      <c r="C30" s="12"/>
      <c r="D30" s="12"/>
      <c r="E30" s="12"/>
      <c r="F30" s="18"/>
      <c r="N30" s="14"/>
      <c r="O30" s="12"/>
      <c r="P30" s="12"/>
      <c r="Q30" s="12"/>
      <c r="R30" s="12"/>
    </row>
    <row r="31" spans="1:18" x14ac:dyDescent="0.55000000000000004">
      <c r="A31" s="14"/>
      <c r="B31" s="12"/>
      <c r="C31" s="12"/>
      <c r="D31" s="12"/>
      <c r="E31" s="12"/>
      <c r="F31" s="18"/>
      <c r="N31" s="21"/>
      <c r="O31" s="22"/>
      <c r="P31" s="22"/>
      <c r="Q31" s="22"/>
      <c r="R31" s="22"/>
    </row>
    <row r="32" spans="1:18" x14ac:dyDescent="0.55000000000000004">
      <c r="A32" s="14"/>
      <c r="B32" s="12"/>
      <c r="C32" s="12"/>
      <c r="D32" s="12"/>
      <c r="E32" s="12"/>
      <c r="F32" s="18"/>
    </row>
    <row r="33" spans="1:6" x14ac:dyDescent="0.55000000000000004">
      <c r="A33" s="14"/>
      <c r="B33" s="12"/>
      <c r="C33" s="12"/>
      <c r="D33" s="12"/>
      <c r="E33" s="12"/>
      <c r="F33" s="18"/>
    </row>
    <row r="34" spans="1:6" x14ac:dyDescent="0.55000000000000004">
      <c r="A34" s="21"/>
      <c r="B34" s="22"/>
      <c r="C34" s="22"/>
      <c r="D34" s="22"/>
      <c r="E34" s="22"/>
      <c r="F34" s="1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89772-6C20-4036-9D34-0D86F73E3D91}">
  <dimension ref="A6:H28"/>
  <sheetViews>
    <sheetView workbookViewId="0">
      <selection activeCell="B9" sqref="B9"/>
    </sheetView>
  </sheetViews>
  <sheetFormatPr defaultRowHeight="14.4" x14ac:dyDescent="0.55000000000000004"/>
  <cols>
    <col min="2" max="3" width="10.7890625" bestFit="1" customWidth="1"/>
    <col min="4" max="4" width="17.5234375" customWidth="1"/>
    <col min="6" max="6" width="11.1015625" customWidth="1"/>
    <col min="7" max="7" width="11" customWidth="1"/>
  </cols>
  <sheetData>
    <row r="6" spans="1:8" ht="14.7" thickBot="1" x14ac:dyDescent="0.6"/>
    <row r="7" spans="1:8" ht="14.7" thickBot="1" x14ac:dyDescent="0.6">
      <c r="A7" s="23" t="s">
        <v>8390</v>
      </c>
      <c r="B7" s="24"/>
      <c r="C7" s="25"/>
      <c r="F7" s="23" t="s">
        <v>8401</v>
      </c>
      <c r="G7" s="24"/>
      <c r="H7" s="25"/>
    </row>
    <row r="8" spans="1:8" x14ac:dyDescent="0.55000000000000004">
      <c r="B8" t="s">
        <v>8388</v>
      </c>
      <c r="C8" t="s">
        <v>8389</v>
      </c>
    </row>
    <row r="9" spans="1:8" x14ac:dyDescent="0.55000000000000004">
      <c r="A9" t="s">
        <v>8384</v>
      </c>
      <c r="B9" s="17" t="e">
        <f>AVERAGE(#REF!)</f>
        <v>#REF!</v>
      </c>
      <c r="C9" s="17" t="e">
        <f>AVERAGE(#REF!)</f>
        <v>#REF!</v>
      </c>
      <c r="F9" t="s">
        <v>8384</v>
      </c>
      <c r="G9" s="15">
        <f>AVERAGEIFS(Kickstarter!$D:$D,Kickstarter!$F:$F,"successful",Kickstarter!$G:$G,"GB",Kickstarter!$R:$R,"plays")</f>
        <v>2140.7352941176468</v>
      </c>
    </row>
    <row r="10" spans="1:8" x14ac:dyDescent="0.55000000000000004">
      <c r="A10" t="s">
        <v>8385</v>
      </c>
      <c r="B10" s="17" t="e">
        <f>MEDIAN(#REF!)</f>
        <v>#REF!</v>
      </c>
      <c r="C10" s="17" t="e">
        <f>MEDIAN(#REF!)</f>
        <v>#REF!</v>
      </c>
      <c r="F10" t="s">
        <v>8385</v>
      </c>
    </row>
    <row r="11" spans="1:8" x14ac:dyDescent="0.55000000000000004">
      <c r="A11" t="s">
        <v>8393</v>
      </c>
      <c r="B11" s="17" t="e">
        <f>_xlfn.STDEV.P(#REF!)</f>
        <v>#REF!</v>
      </c>
      <c r="C11" s="17" t="e">
        <f>_xlfn.STDEV.P(#REF!)</f>
        <v>#REF!</v>
      </c>
      <c r="D11" t="s">
        <v>8399</v>
      </c>
      <c r="E11" t="s">
        <v>8398</v>
      </c>
      <c r="F11" t="s">
        <v>8393</v>
      </c>
    </row>
    <row r="12" spans="1:8" x14ac:dyDescent="0.55000000000000004">
      <c r="A12" t="s">
        <v>8394</v>
      </c>
      <c r="B12" s="17" t="e">
        <f>_xlfn.QUARTILE.EXC(#REF!, 3)</f>
        <v>#REF!</v>
      </c>
      <c r="C12" s="17" t="e">
        <f>_xlfn.QUARTILE.EXC(#REF!, 3)</f>
        <v>#REF!</v>
      </c>
      <c r="F12" t="s">
        <v>8394</v>
      </c>
    </row>
    <row r="13" spans="1:8" x14ac:dyDescent="0.55000000000000004">
      <c r="A13" t="s">
        <v>8395</v>
      </c>
      <c r="B13" s="17" t="e">
        <f>_xlfn.QUARTILE.EXC(#REF!, 1)</f>
        <v>#REF!</v>
      </c>
      <c r="C13" s="17" t="e">
        <f>_xlfn.QUARTILE.EXC(#REF!, 1)</f>
        <v>#REF!</v>
      </c>
      <c r="F13" t="s">
        <v>8395</v>
      </c>
    </row>
    <row r="14" spans="1:8" x14ac:dyDescent="0.55000000000000004">
      <c r="A14" t="s">
        <v>8396</v>
      </c>
      <c r="B14" s="17" t="e">
        <f>B12-B13</f>
        <v>#REF!</v>
      </c>
      <c r="C14" s="17" t="e">
        <f>C12-C13</f>
        <v>#REF!</v>
      </c>
      <c r="D14" t="s">
        <v>8400</v>
      </c>
      <c r="E14" t="s">
        <v>8398</v>
      </c>
      <c r="F14" t="s">
        <v>8396</v>
      </c>
    </row>
    <row r="15" spans="1:8" x14ac:dyDescent="0.55000000000000004">
      <c r="B15" s="17"/>
      <c r="C15" s="17"/>
    </row>
    <row r="16" spans="1:8" x14ac:dyDescent="0.55000000000000004">
      <c r="B16" s="17"/>
      <c r="C16" s="17"/>
    </row>
    <row r="17" spans="1:7" x14ac:dyDescent="0.55000000000000004">
      <c r="A17" t="s">
        <v>8386</v>
      </c>
      <c r="B17" s="17" t="e">
        <f>AVERAGE(#REF!)</f>
        <v>#REF!</v>
      </c>
      <c r="C17" s="17" t="e">
        <f>AVERAGE(#REF!)</f>
        <v>#REF!</v>
      </c>
      <c r="F17" t="s">
        <v>8386</v>
      </c>
      <c r="G17" s="15">
        <f>AVERAGEIFS(Kickstarter!$E:$E,Kickstarter!$F:$F,"successful",Kickstarter!$G:$G,"GB",Kickstarter!$R:$R,"plays")</f>
        <v>2364.7213025210085</v>
      </c>
    </row>
    <row r="18" spans="1:7" x14ac:dyDescent="0.55000000000000004">
      <c r="A18" t="s">
        <v>8387</v>
      </c>
      <c r="B18" s="17" t="e">
        <f>MEDIAN(#REF!)</f>
        <v>#REF!</v>
      </c>
      <c r="C18" s="17" t="e">
        <f>MEDIAN(#REF!)</f>
        <v>#REF!</v>
      </c>
      <c r="F18" t="s">
        <v>8387</v>
      </c>
    </row>
    <row r="19" spans="1:7" x14ac:dyDescent="0.55000000000000004">
      <c r="A19" t="s">
        <v>8393</v>
      </c>
      <c r="B19" s="17" t="e">
        <f>_xlfn.STDEV.P(#REF!)</f>
        <v>#REF!</v>
      </c>
      <c r="C19" s="17" t="e">
        <f>_xlfn.STDEV.P(#REF!)</f>
        <v>#REF!</v>
      </c>
      <c r="D19" t="s">
        <v>8397</v>
      </c>
      <c r="F19" t="s">
        <v>8393</v>
      </c>
    </row>
    <row r="20" spans="1:7" x14ac:dyDescent="0.55000000000000004">
      <c r="A20" t="s">
        <v>8394</v>
      </c>
      <c r="B20" s="17" t="e">
        <f>_xlfn.QUARTILE.EXC(#REF!, 3)</f>
        <v>#REF!</v>
      </c>
      <c r="C20" s="17" t="e">
        <f>_xlfn.QUARTILE.EXC(#REF!, 3)</f>
        <v>#REF!</v>
      </c>
      <c r="F20" t="s">
        <v>8394</v>
      </c>
    </row>
    <row r="21" spans="1:7" x14ac:dyDescent="0.55000000000000004">
      <c r="A21" t="s">
        <v>8395</v>
      </c>
      <c r="B21" s="17" t="e">
        <f>_xlfn.QUARTILE.EXC(#REF!, 1)</f>
        <v>#REF!</v>
      </c>
      <c r="C21" s="17" t="e">
        <f>_xlfn.QUARTILE.EXC(#REF!, 1)</f>
        <v>#REF!</v>
      </c>
      <c r="F21" t="s">
        <v>8395</v>
      </c>
    </row>
    <row r="22" spans="1:7" x14ac:dyDescent="0.55000000000000004">
      <c r="A22" t="s">
        <v>8396</v>
      </c>
      <c r="B22" s="17" t="e">
        <f>B20-B21</f>
        <v>#REF!</v>
      </c>
      <c r="C22" s="17" t="e">
        <f>C20-C21</f>
        <v>#REF!</v>
      </c>
      <c r="F22" t="s">
        <v>8396</v>
      </c>
    </row>
    <row r="23" spans="1:7" x14ac:dyDescent="0.55000000000000004">
      <c r="B23" s="15"/>
      <c r="C23" s="15"/>
    </row>
    <row r="24" spans="1:7" ht="14.7" thickBot="1" x14ac:dyDescent="0.6"/>
    <row r="25" spans="1:7" ht="14.7" thickBot="1" x14ac:dyDescent="0.6">
      <c r="A25" s="23" t="s">
        <v>8392</v>
      </c>
      <c r="B25" s="24"/>
      <c r="C25" s="25"/>
    </row>
    <row r="26" spans="1:7" x14ac:dyDescent="0.55000000000000004">
      <c r="A26" t="s">
        <v>8384</v>
      </c>
      <c r="B26" s="15">
        <f>AVERAGEIFS(Kickstarter!$D:$D,Kickstarter!$F:$F,"successful",Kickstarter!$G:$G,"US",Kickstarter!$R:$R,"television")</f>
        <v>9494.6326530612241</v>
      </c>
      <c r="C26" s="16" t="e">
        <f>AVERAGEIFS(Kickstarter!$D:$D,Kickstarter!$F:$F,"failed",Kickstarter!$G:$G,"US",Kickstarter!$R:$R,"television")</f>
        <v>#DIV/0!</v>
      </c>
      <c r="D26" t="s">
        <v>8391</v>
      </c>
    </row>
    <row r="27" spans="1:7" x14ac:dyDescent="0.55000000000000004">
      <c r="B27" s="15"/>
    </row>
    <row r="28" spans="1:7" x14ac:dyDescent="0.55000000000000004">
      <c r="A28" t="s">
        <v>8386</v>
      </c>
      <c r="B28" s="15">
        <f>AVERAGEIFS(Kickstarter!$E:$E,Kickstarter!$F:$F,"successful",Kickstarter!$G:$G,"US",Kickstarter!$R:$R,"television")</f>
        <v>11729.071224489795</v>
      </c>
    </row>
  </sheetData>
  <mergeCells count="3">
    <mergeCell ref="A7:C7"/>
    <mergeCell ref="A25:C25"/>
    <mergeCell ref="F7:H7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719EE-E44D-4161-97A6-3EA70C8555D5}">
  <dimension ref="A2:F25"/>
  <sheetViews>
    <sheetView workbookViewId="0">
      <selection activeCell="B5" sqref="B5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  <col min="7" max="7" width="10.20703125" bestFit="1" customWidth="1"/>
  </cols>
  <sheetData>
    <row r="2" spans="1:6" x14ac:dyDescent="0.55000000000000004">
      <c r="A2" s="10" t="s">
        <v>8358</v>
      </c>
      <c r="B2" t="s">
        <v>8315</v>
      </c>
    </row>
    <row r="4" spans="1:6" x14ac:dyDescent="0.55000000000000004">
      <c r="A4" s="10" t="s">
        <v>8363</v>
      </c>
      <c r="B4" s="10" t="s">
        <v>8360</v>
      </c>
    </row>
    <row r="5" spans="1:6" x14ac:dyDescent="0.55000000000000004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1" t="s">
        <v>8238</v>
      </c>
      <c r="B6" s="12"/>
      <c r="C6" s="12">
        <v>1</v>
      </c>
      <c r="D6" s="12"/>
      <c r="E6" s="12"/>
      <c r="F6" s="12">
        <v>1</v>
      </c>
    </row>
    <row r="7" spans="1:6" x14ac:dyDescent="0.55000000000000004">
      <c r="A7" s="11" t="s">
        <v>8225</v>
      </c>
      <c r="B7" s="12">
        <v>2</v>
      </c>
      <c r="C7" s="12">
        <v>13</v>
      </c>
      <c r="D7" s="12"/>
      <c r="E7" s="12">
        <v>6</v>
      </c>
      <c r="F7" s="12">
        <v>21</v>
      </c>
    </row>
    <row r="8" spans="1:6" x14ac:dyDescent="0.55000000000000004">
      <c r="A8" s="11" t="s">
        <v>8228</v>
      </c>
      <c r="B8" s="12">
        <v>1</v>
      </c>
      <c r="C8" s="12">
        <v>15</v>
      </c>
      <c r="D8" s="12"/>
      <c r="E8" s="12">
        <v>28</v>
      </c>
      <c r="F8" s="12">
        <v>44</v>
      </c>
    </row>
    <row r="9" spans="1:6" x14ac:dyDescent="0.55000000000000004">
      <c r="A9" s="11" t="s">
        <v>8239</v>
      </c>
      <c r="B9" s="12"/>
      <c r="C9" s="12"/>
      <c r="D9" s="12"/>
      <c r="E9" s="12">
        <v>1</v>
      </c>
      <c r="F9" s="12">
        <v>1</v>
      </c>
    </row>
    <row r="10" spans="1:6" x14ac:dyDescent="0.55000000000000004">
      <c r="A10" s="11" t="s">
        <v>8235</v>
      </c>
      <c r="B10" s="12"/>
      <c r="C10" s="12">
        <v>2</v>
      </c>
      <c r="D10" s="12"/>
      <c r="E10" s="12">
        <v>4</v>
      </c>
      <c r="F10" s="12">
        <v>6</v>
      </c>
    </row>
    <row r="11" spans="1:6" x14ac:dyDescent="0.55000000000000004">
      <c r="A11" s="11" t="s">
        <v>8231</v>
      </c>
      <c r="B11" s="12">
        <v>1</v>
      </c>
      <c r="C11" s="12">
        <v>2</v>
      </c>
      <c r="D11" s="12"/>
      <c r="E11" s="12">
        <v>1</v>
      </c>
      <c r="F11" s="12">
        <v>4</v>
      </c>
    </row>
    <row r="12" spans="1:6" x14ac:dyDescent="0.55000000000000004">
      <c r="A12" s="11" t="s">
        <v>8226</v>
      </c>
      <c r="B12" s="12"/>
      <c r="C12" s="12"/>
      <c r="D12" s="12"/>
      <c r="E12" s="12">
        <v>2</v>
      </c>
      <c r="F12" s="12">
        <v>2</v>
      </c>
    </row>
    <row r="13" spans="1:6" x14ac:dyDescent="0.55000000000000004">
      <c r="A13" s="11" t="s">
        <v>8229</v>
      </c>
      <c r="B13" s="12"/>
      <c r="C13" s="12">
        <v>3</v>
      </c>
      <c r="D13" s="12">
        <v>1</v>
      </c>
      <c r="E13" s="12">
        <v>2</v>
      </c>
      <c r="F13" s="12">
        <v>6</v>
      </c>
    </row>
    <row r="14" spans="1:6" x14ac:dyDescent="0.55000000000000004">
      <c r="A14" s="11" t="s">
        <v>8224</v>
      </c>
      <c r="B14" s="12">
        <v>6</v>
      </c>
      <c r="C14" s="12">
        <v>89</v>
      </c>
      <c r="D14" s="12">
        <v>6</v>
      </c>
      <c r="E14" s="12">
        <v>258</v>
      </c>
      <c r="F14" s="12">
        <v>359</v>
      </c>
    </row>
    <row r="15" spans="1:6" x14ac:dyDescent="0.55000000000000004">
      <c r="A15" s="11" t="s">
        <v>8240</v>
      </c>
      <c r="B15" s="12"/>
      <c r="C15" s="12">
        <v>3</v>
      </c>
      <c r="D15" s="12">
        <v>1</v>
      </c>
      <c r="E15" s="12">
        <v>5</v>
      </c>
      <c r="F15" s="12">
        <v>9</v>
      </c>
    </row>
    <row r="16" spans="1:6" x14ac:dyDescent="0.55000000000000004">
      <c r="A16" s="11" t="s">
        <v>8236</v>
      </c>
      <c r="B16" s="12"/>
      <c r="C16" s="12">
        <v>3</v>
      </c>
      <c r="D16" s="12"/>
      <c r="E16" s="12">
        <v>1</v>
      </c>
      <c r="F16" s="12">
        <v>4</v>
      </c>
    </row>
    <row r="17" spans="1:6" x14ac:dyDescent="0.55000000000000004">
      <c r="A17" s="11" t="s">
        <v>8242</v>
      </c>
      <c r="B17" s="12"/>
      <c r="C17" s="12"/>
      <c r="D17" s="12"/>
      <c r="E17" s="12">
        <v>1</v>
      </c>
      <c r="F17" s="12">
        <v>1</v>
      </c>
    </row>
    <row r="18" spans="1:6" x14ac:dyDescent="0.55000000000000004">
      <c r="A18" s="11" t="s">
        <v>8237</v>
      </c>
      <c r="B18" s="12"/>
      <c r="C18" s="12">
        <v>4</v>
      </c>
      <c r="D18" s="12">
        <v>3</v>
      </c>
      <c r="E18" s="12"/>
      <c r="F18" s="12">
        <v>7</v>
      </c>
    </row>
    <row r="19" spans="1:6" x14ac:dyDescent="0.55000000000000004">
      <c r="A19" s="11" t="s">
        <v>8232</v>
      </c>
      <c r="B19" s="12"/>
      <c r="C19" s="12">
        <v>3</v>
      </c>
      <c r="D19" s="12">
        <v>1</v>
      </c>
      <c r="E19" s="12"/>
      <c r="F19" s="12">
        <v>4</v>
      </c>
    </row>
    <row r="20" spans="1:6" x14ac:dyDescent="0.55000000000000004">
      <c r="A20" s="11" t="s">
        <v>8233</v>
      </c>
      <c r="B20" s="12"/>
      <c r="C20" s="12">
        <v>1</v>
      </c>
      <c r="D20" s="12"/>
      <c r="E20" s="12">
        <v>1</v>
      </c>
      <c r="F20" s="12">
        <v>2</v>
      </c>
    </row>
    <row r="21" spans="1:6" x14ac:dyDescent="0.55000000000000004">
      <c r="A21" s="11" t="s">
        <v>8227</v>
      </c>
      <c r="B21" s="12">
        <v>1</v>
      </c>
      <c r="C21" s="12">
        <v>2</v>
      </c>
      <c r="D21" s="12"/>
      <c r="E21" s="12">
        <v>2</v>
      </c>
      <c r="F21" s="12">
        <v>5</v>
      </c>
    </row>
    <row r="22" spans="1:6" x14ac:dyDescent="0.55000000000000004">
      <c r="A22" s="11" t="s">
        <v>8234</v>
      </c>
      <c r="B22" s="12"/>
      <c r="C22" s="12">
        <v>3</v>
      </c>
      <c r="D22" s="12"/>
      <c r="E22" s="12">
        <v>1</v>
      </c>
      <c r="F22" s="12">
        <v>4</v>
      </c>
    </row>
    <row r="23" spans="1:6" x14ac:dyDescent="0.55000000000000004">
      <c r="A23" s="11" t="s">
        <v>8243</v>
      </c>
      <c r="B23" s="12"/>
      <c r="C23" s="12"/>
      <c r="D23" s="12"/>
      <c r="E23" s="12">
        <v>1</v>
      </c>
      <c r="F23" s="12">
        <v>1</v>
      </c>
    </row>
    <row r="24" spans="1:6" x14ac:dyDescent="0.55000000000000004">
      <c r="A24" s="11" t="s">
        <v>8223</v>
      </c>
      <c r="B24" s="12">
        <v>26</v>
      </c>
      <c r="C24" s="12">
        <v>349</v>
      </c>
      <c r="D24" s="12">
        <v>12</v>
      </c>
      <c r="E24" s="12">
        <v>525</v>
      </c>
      <c r="F24" s="12">
        <v>912</v>
      </c>
    </row>
    <row r="25" spans="1:6" x14ac:dyDescent="0.55000000000000004">
      <c r="A25" s="11" t="s">
        <v>8361</v>
      </c>
      <c r="B25" s="12">
        <v>37</v>
      </c>
      <c r="C25" s="12">
        <v>493</v>
      </c>
      <c r="D25" s="12">
        <v>24</v>
      </c>
      <c r="E25" s="12">
        <v>839</v>
      </c>
      <c r="F25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50960-D5B1-4B97-AEA5-3F35DB3421F4}">
  <dimension ref="A1:F9"/>
  <sheetViews>
    <sheetView workbookViewId="0">
      <selection activeCell="B8" sqref="B8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  <col min="7" max="7" width="7.83984375" bestFit="1" customWidth="1"/>
    <col min="8" max="8" width="8.1015625" bestFit="1" customWidth="1"/>
    <col min="9" max="9" width="5.578125" bestFit="1" customWidth="1"/>
    <col min="10" max="10" width="9.15625" bestFit="1" customWidth="1"/>
    <col min="11" max="11" width="7.578125" bestFit="1" customWidth="1"/>
    <col min="12" max="12" width="9.15625" bestFit="1" customWidth="1"/>
    <col min="13" max="13" width="7.578125" bestFit="1" customWidth="1"/>
    <col min="14" max="14" width="5.578125" bestFit="1" customWidth="1"/>
    <col min="15" max="15" width="9.15625" bestFit="1" customWidth="1"/>
    <col min="16" max="16" width="7.41796875" bestFit="1" customWidth="1"/>
    <col min="17" max="17" width="8.1015625" bestFit="1" customWidth="1"/>
    <col min="18" max="18" width="5.578125" bestFit="1" customWidth="1"/>
    <col min="19" max="19" width="9.15625" bestFit="1" customWidth="1"/>
    <col min="20" max="20" width="7.578125" bestFit="1" customWidth="1"/>
    <col min="21" max="21" width="9.15625" bestFit="1" customWidth="1"/>
    <col min="22" max="22" width="7.15625" bestFit="1" customWidth="1"/>
    <col min="23" max="23" width="5.578125" bestFit="1" customWidth="1"/>
    <col min="24" max="24" width="3.89453125" bestFit="1" customWidth="1"/>
    <col min="25" max="25" width="9.15625" bestFit="1" customWidth="1"/>
    <col min="26" max="26" width="7.3125" bestFit="1" customWidth="1"/>
    <col min="27" max="27" width="8.1015625" bestFit="1" customWidth="1"/>
    <col min="28" max="28" width="5.578125" bestFit="1" customWidth="1"/>
    <col min="29" max="29" width="3.89453125" bestFit="1" customWidth="1"/>
    <col min="30" max="30" width="9.15625" bestFit="1" customWidth="1"/>
    <col min="31" max="31" width="7.68359375" bestFit="1" customWidth="1"/>
    <col min="32" max="32" width="5.578125" bestFit="1" customWidth="1"/>
    <col min="33" max="33" width="3.89453125" bestFit="1" customWidth="1"/>
    <col min="34" max="34" width="9.15625" bestFit="1" customWidth="1"/>
    <col min="35" max="35" width="6.7890625" bestFit="1" customWidth="1"/>
    <col min="36" max="36" width="5.578125" bestFit="1" customWidth="1"/>
    <col min="37" max="37" width="9.15625" bestFit="1" customWidth="1"/>
    <col min="38" max="38" width="6.7890625" bestFit="1" customWidth="1"/>
    <col min="39" max="39" width="9.15625" bestFit="1" customWidth="1"/>
    <col min="40" max="40" width="7.41796875" bestFit="1" customWidth="1"/>
    <col min="41" max="41" width="5.578125" bestFit="1" customWidth="1"/>
    <col min="42" max="42" width="3.89453125" bestFit="1" customWidth="1"/>
    <col min="43" max="43" width="8.1015625" bestFit="1" customWidth="1"/>
    <col min="44" max="44" width="5.578125" bestFit="1" customWidth="1"/>
    <col min="45" max="45" width="3.89453125" bestFit="1" customWidth="1"/>
    <col min="46" max="46" width="7.41796875" bestFit="1" customWidth="1"/>
    <col min="47" max="47" width="5.578125" bestFit="1" customWidth="1"/>
    <col min="48" max="48" width="9.15625" bestFit="1" customWidth="1"/>
    <col min="49" max="49" width="7.9453125" bestFit="1" customWidth="1"/>
    <col min="50" max="50" width="8.1015625" bestFit="1" customWidth="1"/>
    <col min="51" max="51" width="5.578125" bestFit="1" customWidth="1"/>
    <col min="52" max="52" width="9.15625" bestFit="1" customWidth="1"/>
    <col min="53" max="53" width="7.578125" bestFit="1" customWidth="1"/>
    <col min="54" max="54" width="5.578125" bestFit="1" customWidth="1"/>
    <col min="55" max="55" width="9.15625" bestFit="1" customWidth="1"/>
    <col min="56" max="56" width="7.15625" bestFit="1" customWidth="1"/>
    <col min="57" max="57" width="9.15625" bestFit="1" customWidth="1"/>
    <col min="58" max="58" width="7.578125" bestFit="1" customWidth="1"/>
    <col min="59" max="59" width="8.1015625" bestFit="1" customWidth="1"/>
    <col min="60" max="60" width="5.578125" bestFit="1" customWidth="1"/>
    <col min="61" max="61" width="3.89453125" bestFit="1" customWidth="1"/>
    <col min="62" max="62" width="9.15625" bestFit="1" customWidth="1"/>
    <col min="63" max="63" width="7.578125" bestFit="1" customWidth="1"/>
    <col min="64" max="64" width="10.3125" bestFit="1" customWidth="1"/>
  </cols>
  <sheetData>
    <row r="1" spans="1:6" x14ac:dyDescent="0.55000000000000004">
      <c r="A1" s="10" t="s">
        <v>8222</v>
      </c>
      <c r="B1" t="s">
        <v>8224</v>
      </c>
    </row>
    <row r="2" spans="1:6" x14ac:dyDescent="0.55000000000000004">
      <c r="A2" s="10" t="s">
        <v>8358</v>
      </c>
      <c r="B2" t="s">
        <v>8315</v>
      </c>
    </row>
    <row r="4" spans="1:6" x14ac:dyDescent="0.55000000000000004">
      <c r="A4" s="10" t="s">
        <v>8363</v>
      </c>
      <c r="B4" s="10" t="s">
        <v>8360</v>
      </c>
    </row>
    <row r="5" spans="1:6" x14ac:dyDescent="0.55000000000000004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1" t="s">
        <v>8357</v>
      </c>
      <c r="B6" s="12">
        <v>5</v>
      </c>
      <c r="C6" s="12">
        <v>11</v>
      </c>
      <c r="D6" s="12"/>
      <c r="E6" s="12">
        <v>10</v>
      </c>
      <c r="F6" s="12">
        <v>26</v>
      </c>
    </row>
    <row r="7" spans="1:6" x14ac:dyDescent="0.55000000000000004">
      <c r="A7" s="11" t="s">
        <v>8316</v>
      </c>
      <c r="B7" s="12"/>
      <c r="C7" s="12">
        <v>70</v>
      </c>
      <c r="D7" s="12">
        <v>6</v>
      </c>
      <c r="E7" s="12">
        <v>238</v>
      </c>
      <c r="F7" s="12">
        <v>314</v>
      </c>
    </row>
    <row r="8" spans="1:6" x14ac:dyDescent="0.55000000000000004">
      <c r="A8" s="11" t="s">
        <v>8355</v>
      </c>
      <c r="B8" s="12">
        <v>1</v>
      </c>
      <c r="C8" s="12">
        <v>8</v>
      </c>
      <c r="D8" s="12"/>
      <c r="E8" s="12">
        <v>10</v>
      </c>
      <c r="F8" s="12">
        <v>19</v>
      </c>
    </row>
    <row r="9" spans="1:6" x14ac:dyDescent="0.55000000000000004">
      <c r="A9" s="11" t="s">
        <v>8361</v>
      </c>
      <c r="B9" s="12">
        <v>6</v>
      </c>
      <c r="C9" s="12">
        <v>89</v>
      </c>
      <c r="D9" s="12">
        <v>6</v>
      </c>
      <c r="E9" s="12">
        <v>258</v>
      </c>
      <c r="F9" s="12">
        <v>359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FF2BF-8033-4D8C-9FE6-D64E6403F79B}">
  <dimension ref="A2:F34"/>
  <sheetViews>
    <sheetView workbookViewId="0">
      <selection activeCell="F35" sqref="F35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8.1015625" bestFit="1" customWidth="1"/>
    <col min="5" max="6" width="10.3125" bestFit="1" customWidth="1"/>
  </cols>
  <sheetData>
    <row r="2" spans="1:5" x14ac:dyDescent="0.55000000000000004">
      <c r="A2" s="10" t="s">
        <v>8358</v>
      </c>
      <c r="B2" t="s">
        <v>8315</v>
      </c>
    </row>
    <row r="4" spans="1:5" x14ac:dyDescent="0.55000000000000004">
      <c r="A4" s="10" t="s">
        <v>8363</v>
      </c>
      <c r="B4" s="10" t="s">
        <v>8360</v>
      </c>
    </row>
    <row r="5" spans="1:5" x14ac:dyDescent="0.55000000000000004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5000000000000004">
      <c r="A6" s="14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55000000000000004">
      <c r="A7" s="14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55000000000000004">
      <c r="A8" s="14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55000000000000004">
      <c r="A9" s="14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55000000000000004">
      <c r="A10" s="14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55000000000000004">
      <c r="A11" s="14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55000000000000004">
      <c r="A12" s="14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55000000000000004">
      <c r="A13" s="14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55000000000000004">
      <c r="A14" s="14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55000000000000004">
      <c r="A15" s="14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55000000000000004">
      <c r="A16" s="14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6" x14ac:dyDescent="0.55000000000000004">
      <c r="A17" s="14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6" x14ac:dyDescent="0.55000000000000004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  <row r="22" spans="1:6" x14ac:dyDescent="0.55000000000000004">
      <c r="A22" s="14" t="s">
        <v>8372</v>
      </c>
      <c r="B22" s="12">
        <v>56</v>
      </c>
      <c r="C22" s="12">
        <v>33</v>
      </c>
      <c r="D22" s="12">
        <v>7</v>
      </c>
      <c r="E22" s="12">
        <v>96</v>
      </c>
      <c r="F22">
        <f>B22/E22</f>
        <v>0.58333333333333337</v>
      </c>
    </row>
    <row r="23" spans="1:6" x14ac:dyDescent="0.55000000000000004">
      <c r="A23" s="14" t="s">
        <v>8373</v>
      </c>
      <c r="B23" s="12">
        <v>71</v>
      </c>
      <c r="C23" s="12">
        <v>39</v>
      </c>
      <c r="D23" s="12">
        <v>3</v>
      </c>
      <c r="E23" s="12">
        <v>113</v>
      </c>
      <c r="F23">
        <f t="shared" ref="F23:F33" si="0">B23/E23</f>
        <v>0.62831858407079644</v>
      </c>
    </row>
    <row r="24" spans="1:6" x14ac:dyDescent="0.55000000000000004">
      <c r="A24" s="14" t="s">
        <v>8374</v>
      </c>
      <c r="B24" s="12">
        <v>56</v>
      </c>
      <c r="C24" s="12">
        <v>33</v>
      </c>
      <c r="D24" s="12">
        <v>3</v>
      </c>
      <c r="E24" s="12">
        <v>92</v>
      </c>
      <c r="F24">
        <f t="shared" si="0"/>
        <v>0.60869565217391308</v>
      </c>
    </row>
    <row r="25" spans="1:6" x14ac:dyDescent="0.55000000000000004">
      <c r="A25" s="14" t="s">
        <v>8375</v>
      </c>
      <c r="B25" s="12">
        <v>71</v>
      </c>
      <c r="C25" s="12">
        <v>40</v>
      </c>
      <c r="D25" s="12">
        <v>2</v>
      </c>
      <c r="E25" s="12">
        <v>113</v>
      </c>
      <c r="F25">
        <f t="shared" si="0"/>
        <v>0.62831858407079644</v>
      </c>
    </row>
    <row r="26" spans="1:6" x14ac:dyDescent="0.55000000000000004">
      <c r="A26" s="14" t="s">
        <v>8366</v>
      </c>
      <c r="B26" s="12">
        <v>111</v>
      </c>
      <c r="C26" s="12">
        <v>52</v>
      </c>
      <c r="D26" s="12">
        <v>3</v>
      </c>
      <c r="E26" s="12">
        <v>166</v>
      </c>
      <c r="F26">
        <f t="shared" si="0"/>
        <v>0.66867469879518071</v>
      </c>
    </row>
    <row r="27" spans="1:6" x14ac:dyDescent="0.55000000000000004">
      <c r="A27" s="14" t="s">
        <v>8376</v>
      </c>
      <c r="B27" s="12">
        <v>100</v>
      </c>
      <c r="C27" s="12">
        <v>49</v>
      </c>
      <c r="D27" s="12">
        <v>4</v>
      </c>
      <c r="E27" s="12">
        <v>153</v>
      </c>
      <c r="F27">
        <f t="shared" si="0"/>
        <v>0.65359477124183007</v>
      </c>
    </row>
    <row r="28" spans="1:6" x14ac:dyDescent="0.55000000000000004">
      <c r="A28" s="14" t="s">
        <v>8367</v>
      </c>
      <c r="B28" s="12">
        <v>87</v>
      </c>
      <c r="C28" s="12">
        <v>50</v>
      </c>
      <c r="D28" s="12">
        <v>1</v>
      </c>
      <c r="E28" s="12">
        <v>138</v>
      </c>
      <c r="F28">
        <f t="shared" si="0"/>
        <v>0.63043478260869568</v>
      </c>
    </row>
    <row r="29" spans="1:6" x14ac:dyDescent="0.55000000000000004">
      <c r="A29" s="14" t="s">
        <v>8368</v>
      </c>
      <c r="B29" s="12">
        <v>72</v>
      </c>
      <c r="C29" s="12">
        <v>47</v>
      </c>
      <c r="D29" s="12">
        <v>4</v>
      </c>
      <c r="E29" s="12">
        <v>123</v>
      </c>
      <c r="F29">
        <f t="shared" si="0"/>
        <v>0.58536585365853655</v>
      </c>
    </row>
    <row r="30" spans="1:6" x14ac:dyDescent="0.55000000000000004">
      <c r="A30" s="14" t="s">
        <v>8369</v>
      </c>
      <c r="B30" s="12">
        <v>59</v>
      </c>
      <c r="C30" s="12">
        <v>34</v>
      </c>
      <c r="D30" s="12">
        <v>4</v>
      </c>
      <c r="E30" s="12">
        <v>97</v>
      </c>
      <c r="F30">
        <f t="shared" si="0"/>
        <v>0.60824742268041232</v>
      </c>
    </row>
    <row r="31" spans="1:6" x14ac:dyDescent="0.55000000000000004">
      <c r="A31" s="14" t="s">
        <v>8370</v>
      </c>
      <c r="B31" s="12">
        <v>65</v>
      </c>
      <c r="C31" s="12">
        <v>50</v>
      </c>
      <c r="D31" s="12"/>
      <c r="E31" s="12">
        <v>115</v>
      </c>
      <c r="F31">
        <f t="shared" si="0"/>
        <v>0.56521739130434778</v>
      </c>
    </row>
    <row r="32" spans="1:6" x14ac:dyDescent="0.55000000000000004">
      <c r="A32" s="14" t="s">
        <v>8371</v>
      </c>
      <c r="B32" s="12">
        <v>54</v>
      </c>
      <c r="C32" s="12">
        <v>31</v>
      </c>
      <c r="D32" s="12">
        <v>3</v>
      </c>
      <c r="E32" s="12">
        <v>88</v>
      </c>
      <c r="F32">
        <f t="shared" si="0"/>
        <v>0.61363636363636365</v>
      </c>
    </row>
    <row r="33" spans="1:6" x14ac:dyDescent="0.55000000000000004">
      <c r="A33" s="14" t="s">
        <v>8377</v>
      </c>
      <c r="B33" s="12">
        <v>37</v>
      </c>
      <c r="C33" s="12">
        <v>35</v>
      </c>
      <c r="D33" s="12">
        <v>3</v>
      </c>
      <c r="E33" s="12">
        <v>75</v>
      </c>
      <c r="F33">
        <f t="shared" si="0"/>
        <v>0.49333333333333335</v>
      </c>
    </row>
    <row r="34" spans="1:6" x14ac:dyDescent="0.55000000000000004">
      <c r="B34">
        <v>839</v>
      </c>
      <c r="C34">
        <v>493</v>
      </c>
      <c r="D34">
        <v>37</v>
      </c>
      <c r="E34">
        <v>1369</v>
      </c>
      <c r="F34">
        <f>B34/E34</f>
        <v>0.61285609934258578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F9550-9404-4F86-8D80-A0C3E957ECEB}">
  <dimension ref="A1:F7"/>
  <sheetViews>
    <sheetView workbookViewId="0">
      <selection activeCell="E7" sqref="E7"/>
    </sheetView>
  </sheetViews>
  <sheetFormatPr defaultRowHeight="14.4" x14ac:dyDescent="0.55000000000000004"/>
  <cols>
    <col min="1" max="1" width="16.3671875" customWidth="1"/>
    <col min="2" max="2" width="30.20703125" customWidth="1"/>
    <col min="5" max="5" width="14.26171875" customWidth="1"/>
  </cols>
  <sheetData>
    <row r="1" spans="1:6" x14ac:dyDescent="0.55000000000000004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ht="41.4" customHeight="1" x14ac:dyDescent="0.55000000000000004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3">
        <f>VLOOKUP(A2, Kickstarter!B:P, 15, FALSE)</f>
        <v>51.79</v>
      </c>
      <c r="F2" s="3">
        <f>VLOOKUP(A2, Kickstarter!B:Q, 11, FALSE)</f>
        <v>39</v>
      </c>
    </row>
    <row r="3" spans="1:6" ht="41.4" customHeight="1" x14ac:dyDescent="0.55000000000000004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VLOOKUP(A3, Kickstarter!B:P, 15, FALSE)</f>
        <v>36.07</v>
      </c>
      <c r="F3" s="3">
        <f>VLOOKUP(A3, Kickstarter!B:Q, 11, FALSE)</f>
        <v>56</v>
      </c>
    </row>
    <row r="4" spans="1:6" ht="41.4" customHeight="1" x14ac:dyDescent="0.55000000000000004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VLOOKUP(A4, Kickstarter!B:P, 15, FALSE)</f>
        <v>33.03</v>
      </c>
      <c r="F4" s="3">
        <f>VLOOKUP(A4, Kickstarter!B:Q, 11, FALSE)</f>
        <v>78</v>
      </c>
    </row>
    <row r="5" spans="1:6" ht="41.4" customHeight="1" x14ac:dyDescent="0.55000000000000004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3">
        <f>VLOOKUP(A5, Kickstarter!B:P, 15, FALSE)</f>
        <v>44.92</v>
      </c>
      <c r="F5" s="3">
        <f>VLOOKUP(A5, Kickstarter!B:Q, 11, FALSE)</f>
        <v>26</v>
      </c>
    </row>
    <row r="6" spans="1:6" ht="41.4" customHeight="1" x14ac:dyDescent="0.55000000000000004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VLOOKUP(A6, Kickstarter!B:P, 15, FALSE)</f>
        <v>36.61</v>
      </c>
      <c r="F6" s="3">
        <f>VLOOKUP(A6, Kickstarter!B:Q, 11, FALSE)</f>
        <v>113</v>
      </c>
    </row>
    <row r="7" spans="1:6" ht="28.8" x14ac:dyDescent="0.55000000000000004">
      <c r="A7" s="9" t="s">
        <v>3934</v>
      </c>
      <c r="C7" s="3">
        <f>VLOOKUP(A7, Kickstarter!B:E, 3, FALSE)</f>
        <v>2885</v>
      </c>
      <c r="D7" s="3">
        <f>VLOOKUP(A7, Kickstarter!B:E, 4, FALSE)</f>
        <v>2485</v>
      </c>
      <c r="E7" s="3">
        <f>VLOOKUP(A7, Kickstarter!B:P, 15, FALSE)</f>
        <v>248.5</v>
      </c>
      <c r="F7" s="3">
        <f>VLOOKUP(A7, Kickstarter!B:Q, 11, FALSE)</f>
        <v>10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Parent Category Outcomes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jill</cp:lastModifiedBy>
  <dcterms:created xsi:type="dcterms:W3CDTF">2017-04-20T15:17:24Z</dcterms:created>
  <dcterms:modified xsi:type="dcterms:W3CDTF">2021-08-22T21:22:13Z</dcterms:modified>
</cp:coreProperties>
</file>