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ll\Desktop\Bootcamp\"/>
    </mc:Choice>
  </mc:AlternateContent>
  <xr:revisionPtr revIDLastSave="0" documentId="13_ncr:1_{F13CEB03-0959-4513-9560-1072CE5CF6CF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Box Chart" sheetId="11" r:id="rId1"/>
    <sheet name="Kickstarter" sheetId="1" r:id="rId2"/>
    <sheet name="Failed US Kickstarters" sheetId="9" r:id="rId3"/>
    <sheet name="Descriptive Statistics" sheetId="10" r:id="rId4"/>
    <sheet name="Successful US Kickstarters" sheetId="8" r:id="rId5"/>
    <sheet name="Parent Category Outcomes" sheetId="2" r:id="rId6"/>
    <sheet name="Subcategory Statistics" sheetId="4" r:id="rId7"/>
    <sheet name="Outcomes Based on Launch Date" sheetId="6" r:id="rId8"/>
    <sheet name="Edinburgh Research" sheetId="7" r:id="rId9"/>
  </sheets>
  <definedNames>
    <definedName name="_xlnm._FilterDatabase" localSheetId="1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2" i="10" l="1"/>
  <c r="C21" i="10"/>
  <c r="C20" i="10"/>
  <c r="C19" i="10"/>
  <c r="B22" i="10"/>
  <c r="B21" i="10"/>
  <c r="B20" i="10"/>
  <c r="B19" i="10"/>
  <c r="C14" i="10"/>
  <c r="C13" i="10"/>
  <c r="C12" i="10"/>
  <c r="B12" i="10"/>
  <c r="B13" i="10"/>
  <c r="C11" i="10"/>
  <c r="B11" i="10"/>
  <c r="B28" i="10"/>
  <c r="C26" i="10"/>
  <c r="B26" i="10"/>
  <c r="C18" i="10"/>
  <c r="B18" i="10"/>
  <c r="C17" i="10"/>
  <c r="B17" i="10"/>
  <c r="C10" i="10"/>
  <c r="B10" i="10"/>
  <c r="C9" i="10"/>
  <c r="B9" i="10"/>
  <c r="B14" i="10" l="1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<sst xmlns="http://schemas.openxmlformats.org/spreadsheetml/2006/main" count="38351" uniqueCount="8402">
  <si>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</si>
  <si>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</si>
  <si>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</si>
  <si>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</si>
  <si>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</si>
  <si>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</si>
  <si>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</si>
  <si>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</si>
  <si>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</si>
  <si>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</si>
  <si>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</si>
  <si>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</si>
  <si>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</si>
  <si>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</si>
  <si>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</si>
  <si>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</si>
  <si>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</si>
  <si>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</si>
  <si>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</si>
  <si>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</si>
  <si>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</si>
  <si>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</si>
  <si>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</si>
  <si>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</si>
  <si>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</si>
  <si>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</si>
  <si>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</si>
  <si>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</si>
  <si>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</si>
  <si>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</si>
  <si>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</si>
  <si>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</si>
  <si>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</si>
  <si>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</si>
  <si>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</si>
  <si>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</si>
  <si>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</si>
  <si>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</si>
  <si>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</si>
  <si>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</si>
  <si>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</si>
  <si>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</si>
  <si>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</si>
  <si>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</si>
  <si>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</si>
  <si>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</si>
  <si>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</si>
  <si>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</si>
  <si>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</si>
  <si>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</si>
  <si>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</si>
  <si>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</si>
  <si>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</si>
  <si>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</si>
  <si>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</si>
  <si>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</si>
  <si>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</si>
  <si>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</si>
  <si>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</si>
  <si>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</si>
  <si>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</si>
  <si>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</si>
  <si>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</si>
  <si>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</si>
  <si>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</si>
  <si>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</si>
  <si>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</si>
  <si>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</si>
  <si>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</si>
  <si>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</si>
  <si>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</si>
  <si>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</si>
  <si>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</si>
  <si>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</si>
  <si>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</si>
  <si>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</si>
  <si>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</si>
  <si>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</si>
  <si>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</si>
  <si>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</si>
  <si>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</si>
  <si>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</si>
  <si>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</si>
  <si>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</si>
  <si>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</si>
  <si>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</si>
  <si>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</si>
  <si>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</si>
  <si>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</si>
  <si>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</si>
  <si>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</si>
  <si>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</si>
  <si>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</si>
  <si>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</si>
  <si>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</si>
  <si>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</si>
  <si>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</si>
  <si>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</si>
  <si>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</si>
  <si>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</si>
  <si>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</si>
  <si>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</si>
  <si>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</si>
  <si>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</si>
  <si>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</si>
  <si>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</si>
  <si>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</si>
  <si>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</si>
  <si>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</si>
  <si>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</si>
  <si>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</si>
  <si>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</si>
  <si>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</si>
  <si>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</si>
  <si>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</si>
  <si>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</si>
  <si>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</si>
  <si>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</si>
  <si>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</si>
  <si>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</si>
  <si>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</si>
  <si>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</si>
  <si>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</si>
  <si>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</si>
  <si>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</si>
  <si>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</si>
  <si>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</si>
  <si>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</si>
  <si>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</si>
  <si>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</si>
  <si>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</si>
  <si>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</si>
  <si>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</si>
  <si>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</si>
  <si>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</si>
  <si>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</si>
  <si>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</si>
  <si>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</si>
  <si>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</si>
  <si>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</si>
  <si>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</si>
  <si>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</si>
  <si>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</si>
  <si>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</si>
  <si>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</si>
  <si>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</si>
  <si>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</si>
  <si>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</si>
  <si>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</si>
  <si>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</si>
  <si>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</si>
  <si>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</si>
  <si>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</si>
  <si>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</si>
  <si>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</si>
  <si>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</si>
  <si>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</si>
  <si>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</si>
  <si>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</si>
  <si>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</si>
  <si>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</si>
  <si>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</si>
  <si>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</si>
  <si>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</si>
  <si>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</si>
  <si>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</si>
  <si>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</si>
  <si>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</si>
  <si>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</si>
  <si>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</si>
  <si>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</si>
  <si>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</si>
  <si>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</si>
  <si>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</si>
  <si>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</si>
  <si>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</si>
  <si>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</si>
  <si>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</si>
  <si>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</si>
  <si>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</si>
  <si>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</si>
  <si>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</si>
  <si>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</si>
  <si>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</si>
  <si>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</si>
  <si>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</si>
  <si>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</si>
  <si>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</si>
  <si>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</si>
  <si>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</si>
  <si>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</si>
  <si>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</si>
  <si>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</si>
  <si>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</si>
  <si>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</si>
  <si>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</si>
  <si>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</si>
  <si>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</si>
  <si>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</si>
  <si>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</si>
  <si>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</si>
  <si>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</si>
  <si>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</si>
  <si>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</si>
  <si>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</si>
  <si>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</si>
  <si>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</si>
  <si>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</si>
  <si>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</si>
  <si>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</si>
  <si>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</si>
  <si>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</si>
  <si>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</si>
  <si>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</si>
  <si>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</si>
  <si>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</si>
  <si>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</si>
  <si>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</si>
  <si>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</si>
  <si>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</si>
  <si>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</si>
  <si>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</si>
  <si>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</si>
  <si>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</si>
  <si>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</si>
  <si>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</si>
  <si>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</si>
  <si>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</si>
  <si>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</si>
  <si>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</si>
  <si>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</si>
  <si>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</si>
  <si>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</si>
  <si>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</si>
  <si>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</si>
  <si>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</si>
  <si>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</si>
  <si>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</si>
  <si>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</si>
  <si>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</si>
  <si>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</si>
  <si>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</si>
  <si>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</si>
  <si>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</si>
  <si>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</si>
  <si>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</si>
  <si>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</si>
  <si>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</si>
  <si>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</si>
  <si>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</si>
  <si>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</si>
  <si>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</si>
  <si>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</si>
  <si>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</si>
  <si>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</si>
  <si>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</si>
  <si>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</si>
  <si>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</si>
  <si>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</si>
  <si>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</si>
  <si>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</si>
  <si>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</si>
  <si>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</si>
  <si>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</si>
  <si>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</si>
  <si>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</si>
  <si>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</si>
  <si>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</si>
  <si>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</si>
  <si>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</si>
  <si>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</si>
  <si>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</si>
  <si>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</si>
  <si>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</si>
  <si>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</si>
  <si>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</si>
  <si>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</si>
  <si>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</si>
  <si>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</si>
  <si>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</si>
  <si>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</si>
  <si>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</si>
  <si>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</si>
  <si>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</si>
  <si>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</si>
  <si>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</si>
  <si>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</si>
  <si>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</si>
  <si>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</si>
  <si>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</si>
  <si>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</si>
  <si>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</si>
  <si>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</si>
  <si>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</si>
  <si>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</si>
  <si>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</si>
  <si>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</si>
  <si>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</si>
  <si>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</si>
  <si>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</si>
  <si>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</si>
  <si>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</si>
  <si>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</si>
  <si>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</si>
  <si>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</si>
  <si>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</si>
  <si>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</si>
  <si>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</si>
  <si>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</si>
  <si>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</si>
  <si>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</si>
  <si>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</si>
  <si>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</si>
  <si>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</si>
  <si>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</si>
  <si>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</si>
  <si>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</si>
  <si>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</si>
  <si>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</si>
  <si>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</si>
  <si>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</si>
  <si>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</si>
  <si>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</si>
  <si>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</si>
  <si>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</si>
  <si>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</si>
  <si>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</si>
  <si>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</si>
  <si>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</si>
  <si>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</si>
  <si>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</si>
  <si>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</si>
  <si>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</si>
  <si>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</si>
  <si>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</si>
  <si>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</si>
  <si>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</si>
  <si>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</si>
  <si>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</si>
  <si>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</si>
  <si>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</si>
  <si>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</si>
  <si>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</si>
  <si>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</si>
  <si>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</si>
  <si>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</si>
  <si>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</si>
  <si>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</si>
  <si>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</si>
  <si>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</si>
  <si>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</si>
  <si>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</si>
  <si>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</si>
  <si>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</si>
  <si>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</si>
  <si>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</si>
  <si>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</si>
  <si>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</si>
  <si>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</si>
  <si>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</si>
  <si>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</si>
  <si>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</si>
  <si>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</si>
  <si>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</si>
  <si>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</si>
  <si>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</si>
  <si>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</si>
  <si>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</si>
  <si>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</si>
  <si>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</si>
  <si>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</si>
  <si>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</si>
  <si>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</si>
  <si>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</si>
  <si>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</si>
  <si>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</si>
  <si>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</si>
  <si>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</si>
  <si>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</si>
  <si>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</si>
  <si>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</si>
  <si>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</si>
  <si>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</si>
  <si>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</si>
  <si>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</si>
  <si>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</si>
  <si>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</si>
  <si>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</si>
  <si>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</si>
  <si>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</si>
  <si>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</si>
  <si>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</si>
  <si>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</si>
  <si>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</si>
  <si>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</si>
  <si>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</si>
  <si>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</si>
  <si>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</si>
  <si>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</si>
  <si>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</si>
  <si>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</si>
  <si>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</si>
  <si>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</si>
  <si>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</si>
  <si>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</si>
  <si>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</si>
  <si>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</si>
  <si>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</si>
  <si>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</si>
  <si>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</si>
  <si>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</si>
  <si>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</si>
  <si>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</si>
  <si>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</si>
  <si>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</si>
  <si>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</si>
  <si>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</si>
  <si>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</si>
  <si>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</si>
  <si>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</si>
  <si>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</si>
  <si>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</si>
  <si>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</si>
  <si>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</si>
  <si>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</si>
  <si>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</si>
  <si>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</si>
  <si>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</si>
  <si>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</si>
  <si>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</si>
  <si>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</si>
  <si>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</si>
  <si>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</si>
  <si>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</si>
  <si>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</si>
  <si>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</si>
  <si>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</si>
  <si>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</si>
  <si>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</si>
  <si>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</si>
  <si>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</si>
  <si>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</si>
  <si>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</si>
  <si>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</si>
  <si>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</si>
  <si>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</si>
  <si>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</si>
  <si>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</si>
  <si>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</si>
  <si>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</si>
  <si>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</si>
  <si>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</si>
  <si>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</si>
  <si>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</si>
  <si>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</si>
  <si>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</si>
  <si>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</si>
  <si>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</si>
  <si>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</si>
  <si>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</si>
  <si>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</si>
  <si>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</si>
  <si>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</si>
  <si>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</si>
  <si>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</si>
  <si>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</si>
  <si>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</si>
  <si>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</si>
  <si>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</si>
  <si>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</si>
  <si>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</si>
  <si>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</si>
  <si>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</si>
  <si>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</si>
  <si>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</si>
  <si>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</si>
  <si>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</si>
  <si>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</si>
  <si>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</si>
  <si>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</si>
  <si>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</si>
  <si>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</si>
  <si>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</si>
  <si>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</si>
  <si>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</si>
  <si>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</si>
  <si>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</si>
  <si>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</si>
  <si>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</si>
  <si>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</si>
  <si>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</si>
  <si>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</si>
  <si>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</si>
  <si>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</si>
  <si>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</si>
  <si>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</si>
  <si>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</si>
  <si>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</si>
  <si>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</si>
  <si>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</si>
  <si>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</si>
  <si>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</si>
  <si>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</si>
  <si>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</si>
  <si>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</si>
  <si>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</si>
  <si>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</si>
  <si>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</si>
  <si>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</si>
  <si>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</si>
  <si>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</si>
  <si>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</si>
  <si>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</si>
  <si>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</si>
  <si>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</si>
  <si>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</si>
  <si>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</si>
  <si>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</si>
  <si>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</si>
  <si>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</si>
  <si>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</si>
  <si>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</si>
  <si>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</si>
  <si>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</si>
  <si>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</si>
  <si>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</si>
  <si>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</si>
  <si>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</si>
  <si>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</si>
  <si>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</si>
  <si>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</si>
  <si>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</si>
  <si>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</si>
  <si>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</si>
  <si>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</si>
  <si>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</si>
  <si>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</si>
  <si>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</si>
  <si>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</si>
  <si>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</si>
  <si>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</si>
  <si>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</si>
  <si>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</si>
  <si>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</si>
  <si>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</si>
  <si>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</si>
  <si>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</si>
  <si>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</si>
  <si>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</si>
  <si>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</si>
  <si>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</si>
  <si>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</si>
  <si>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</si>
  <si>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</si>
  <si>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</si>
  <si>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</si>
  <si>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</si>
  <si>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</si>
  <si>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</si>
  <si>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</si>
  <si>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</si>
  <si>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</si>
  <si>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</si>
  <si>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</si>
  <si>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</si>
  <si>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</si>
  <si>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</si>
  <si>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</si>
  <si>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</si>
  <si>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</si>
  <si>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</si>
  <si>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</si>
  <si>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</si>
  <si>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</si>
  <si>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</si>
  <si>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</si>
  <si>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</si>
  <si>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</si>
  <si>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</si>
  <si>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</si>
  <si>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</si>
  <si>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</si>
  <si>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</si>
  <si>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</si>
  <si>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</si>
  <si>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</si>
  <si>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</si>
  <si>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</si>
  <si>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</si>
  <si>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</si>
  <si>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</si>
  <si>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</si>
  <si>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</si>
  <si>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</si>
  <si>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</si>
  <si>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</si>
  <si>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</si>
  <si>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</si>
  <si>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</si>
  <si>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</si>
  <si>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</si>
  <si>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</si>
  <si>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</si>
  <si>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</si>
  <si>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</si>
  <si>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</si>
  <si>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</si>
  <si>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</si>
  <si>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</si>
  <si>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</si>
  <si>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</si>
  <si>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</si>
  <si>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</si>
  <si>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</si>
  <si>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</si>
  <si>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</si>
  <si>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</si>
  <si>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</si>
  <si>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</si>
  <si>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</si>
  <si>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</si>
  <si>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</si>
  <si>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</si>
  <si>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</si>
  <si>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</si>
  <si>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</si>
  <si>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</si>
  <si>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</si>
  <si>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</si>
  <si>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</si>
  <si>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</si>
  <si>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</si>
  <si>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</si>
  <si>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</si>
  <si>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</si>
  <si>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</si>
  <si>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</si>
  <si>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</si>
  <si>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</si>
  <si>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</si>
  <si>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</si>
  <si>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</si>
  <si>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</si>
  <si>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</si>
  <si>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</si>
  <si>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</si>
  <si>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</si>
  <si>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</si>
  <si>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</si>
  <si>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</si>
  <si>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</si>
  <si>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</si>
  <si>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</si>
  <si>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</si>
  <si>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</si>
  <si>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</si>
  <si>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</si>
  <si>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</si>
  <si>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</si>
  <si>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</si>
  <si>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</si>
  <si>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</si>
  <si>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</si>
  <si>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</si>
  <si>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</si>
  <si>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</si>
  <si>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</si>
  <si>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</si>
  <si>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</si>
  <si>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</si>
  <si>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</si>
  <si>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</si>
  <si>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</si>
  <si>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</si>
  <si>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</si>
  <si>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</si>
  <si>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</si>
  <si>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</si>
  <si>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</si>
  <si>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</si>
  <si>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</si>
  <si>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</si>
  <si>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</si>
  <si>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</si>
  <si>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</si>
  <si>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</si>
  <si>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</si>
  <si>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</si>
  <si>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</si>
  <si>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</si>
  <si>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</si>
  <si>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</si>
  <si>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</si>
  <si>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</si>
  <si>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</si>
  <si>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</si>
  <si>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</si>
  <si>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</si>
  <si>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</si>
  <si>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</si>
  <si>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</si>
  <si>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</si>
  <si>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</si>
  <si>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</si>
  <si>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</si>
  <si>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</si>
  <si>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</si>
  <si>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</si>
  <si>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</si>
  <si>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</si>
  <si>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</si>
  <si>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</si>
  <si>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</si>
  <si>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</si>
  <si>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</si>
  <si>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</si>
  <si>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</si>
  <si>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</si>
  <si>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</si>
  <si>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</si>
  <si>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</si>
  <si>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</si>
  <si>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</si>
  <si>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</si>
  <si>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</si>
  <si>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</si>
  <si>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</si>
  <si>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</si>
  <si>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</si>
  <si>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</si>
  <si>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</si>
  <si>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</si>
  <si>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</si>
  <si>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</si>
  <si>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</si>
  <si>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</si>
  <si>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</si>
  <si>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</si>
  <si>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</si>
  <si>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</si>
  <si>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</si>
  <si>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</si>
  <si>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</si>
  <si>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</si>
  <si>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</si>
  <si>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</si>
  <si>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</si>
  <si>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</si>
  <si>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</si>
  <si>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</si>
  <si>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</si>
  <si>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</si>
  <si>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</si>
  <si>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</si>
  <si>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</si>
  <si>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</si>
  <si>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</si>
  <si>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</si>
  <si>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</si>
  <si>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</si>
  <si>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</si>
  <si>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</si>
  <si>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</si>
  <si>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</si>
  <si>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</si>
  <si>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</si>
  <si>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</si>
  <si>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</si>
  <si>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</si>
  <si>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</si>
  <si>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</si>
  <si>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</si>
  <si>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</si>
  <si>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</si>
  <si>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</si>
  <si>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</si>
  <si>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</si>
  <si>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</si>
  <si>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</si>
  <si>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</si>
  <si>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</si>
  <si>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</si>
  <si>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</si>
  <si>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</si>
  <si>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</si>
  <si>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</si>
  <si>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</si>
  <si>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</si>
  <si>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</si>
  <si>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</si>
  <si>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</si>
  <si>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</si>
  <si>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</si>
  <si>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</si>
  <si>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</si>
  <si>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</si>
  <si>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</si>
  <si>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</si>
  <si>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</si>
  <si>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</si>
  <si>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</si>
  <si>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</si>
  <si>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</si>
  <si>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</si>
  <si>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</si>
  <si>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</si>
  <si>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</si>
  <si>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</si>
  <si>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</si>
  <si>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</si>
  <si>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</si>
  <si>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</si>
  <si>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</si>
  <si>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</si>
  <si>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</si>
  <si>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</si>
  <si>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</si>
  <si>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</si>
  <si>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</si>
  <si>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</si>
  <si>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</si>
  <si>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</si>
  <si>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</si>
  <si>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</si>
  <si>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</si>
  <si>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</si>
  <si>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</si>
  <si>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</si>
  <si>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</si>
  <si>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</si>
  <si>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</si>
  <si>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</si>
  <si>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</si>
  <si>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</si>
  <si>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</si>
  <si>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</si>
  <si>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</si>
  <si>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</si>
  <si>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</si>
  <si>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</si>
  <si>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</si>
  <si>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</si>
  <si>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</si>
  <si>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</si>
  <si>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</si>
  <si>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</si>
  <si>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</si>
  <si>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</si>
  <si>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</si>
  <si>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</si>
  <si>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</si>
  <si>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</si>
  <si>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</si>
  <si>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</si>
  <si>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</si>
  <si>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</si>
  <si>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</si>
  <si>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</si>
  <si>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</si>
  <si>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</si>
  <si>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</si>
  <si>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</si>
  <si>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</si>
  <si>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</si>
  <si>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</si>
  <si>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</si>
  <si>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</si>
  <si>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</si>
  <si>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</si>
  <si>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</si>
  <si>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</si>
  <si>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</si>
  <si>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</si>
  <si>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</si>
  <si>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</si>
  <si>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</si>
  <si>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</si>
  <si>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</si>
  <si>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</si>
  <si>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</si>
  <si>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</si>
  <si>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</si>
  <si>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</si>
  <si>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</si>
  <si>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</si>
  <si>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</si>
  <si>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</si>
  <si>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</si>
  <si>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</si>
  <si>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</si>
  <si>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</si>
  <si>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</si>
  <si>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</si>
  <si>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</si>
  <si>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</si>
  <si>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</si>
  <si>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</si>
  <si>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</si>
  <si>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</si>
  <si>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</si>
  <si>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</si>
  <si>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</si>
  <si>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</si>
  <si>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</si>
  <si>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</si>
  <si>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</si>
  <si>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</si>
  <si>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</si>
  <si>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</si>
  <si>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</si>
  <si>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</si>
  <si>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</si>
  <si>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</si>
  <si>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</si>
  <si>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</si>
  <si>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</si>
  <si>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</si>
  <si>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</si>
  <si>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</si>
  <si>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</si>
  <si>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</si>
  <si>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</si>
  <si>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</si>
  <si>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</si>
  <si>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</si>
  <si>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</si>
  <si>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</si>
  <si>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</si>
  <si>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</si>
  <si>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</si>
  <si>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</si>
  <si>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</si>
  <si>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</si>
  <si>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</si>
  <si>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</si>
  <si>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</si>
  <si>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</si>
  <si>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</si>
  <si>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</si>
  <si>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</si>
  <si>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</si>
  <si>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</si>
  <si>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</si>
  <si>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</si>
  <si>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</si>
  <si>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</si>
  <si>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</si>
  <si>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</si>
  <si>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</si>
  <si>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</si>
  <si>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</si>
  <si>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</si>
  <si>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</si>
  <si>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</si>
  <si>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</si>
  <si>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</si>
  <si>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</si>
  <si>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</si>
  <si>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</si>
  <si>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</si>
  <si>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</si>
  <si>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</si>
  <si>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</si>
  <si>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</si>
  <si>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</si>
  <si>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</si>
  <si>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</si>
  <si>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</si>
  <si>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</si>
  <si>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</si>
  <si>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</si>
  <si>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</si>
  <si>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</si>
  <si>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</si>
  <si>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</si>
  <si>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</si>
  <si>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</si>
  <si>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</si>
  <si>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</si>
  <si>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</si>
  <si>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</si>
  <si>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</si>
  <si>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</si>
  <si>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</si>
  <si>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</si>
  <si>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</si>
  <si>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</si>
  <si>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</si>
  <si>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</si>
  <si>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</si>
  <si>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</si>
  <si>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</si>
  <si>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</si>
  <si>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</si>
  <si>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</si>
  <si>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</si>
  <si>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</si>
  <si>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</si>
  <si>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</si>
  <si>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</si>
  <si>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</si>
  <si>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</si>
  <si>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</si>
  <si>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</si>
  <si>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</si>
  <si>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</si>
  <si>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</si>
  <si>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</si>
  <si>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</si>
  <si>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</si>
  <si>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</si>
  <si>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</si>
  <si>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</si>
  <si>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</si>
  <si>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</si>
  <si>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</si>
  <si>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</si>
  <si>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</si>
  <si>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</si>
  <si>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</si>
  <si>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</si>
  <si>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</si>
  <si>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</si>
  <si>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</si>
  <si>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</si>
  <si>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</si>
  <si>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</si>
  <si>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</si>
  <si>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</si>
  <si>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</si>
  <si>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</si>
  <si>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</si>
  <si>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</si>
  <si>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</si>
  <si>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</si>
  <si>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</si>
  <si>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</si>
  <si>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</si>
  <si>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</si>
  <si>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</si>
  <si>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</si>
  <si>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</si>
  <si>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</si>
  <si>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</si>
  <si>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</si>
  <si>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</si>
  <si>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</si>
  <si>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</si>
  <si>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</si>
  <si>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</si>
  <si>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</si>
  <si>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</si>
  <si>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</si>
  <si>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</si>
  <si>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</si>
  <si>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</si>
  <si>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</si>
  <si>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</si>
  <si>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</si>
  <si>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</si>
  <si>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</si>
  <si>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</si>
  <si>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</si>
  <si>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</si>
  <si>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</si>
  <si>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</si>
  <si>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</si>
  <si>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</si>
  <si>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</si>
  <si>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</si>
  <si>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</si>
  <si>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</si>
  <si>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</si>
  <si>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</si>
  <si>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</si>
  <si>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</si>
  <si>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</si>
  <si>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</si>
  <si>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</si>
  <si>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</si>
  <si>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</si>
  <si>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</si>
  <si>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</si>
  <si>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</si>
  <si>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</si>
  <si>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</si>
  <si>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</si>
  <si>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</si>
  <si>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</si>
  <si>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</si>
  <si>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</si>
  <si>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</si>
  <si>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</si>
  <si>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</si>
  <si>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</si>
  <si>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</si>
  <si>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</si>
  <si>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</si>
  <si>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</si>
  <si>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</si>
  <si>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</si>
  <si>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</si>
  <si>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</si>
  <si>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</si>
  <si>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</si>
  <si>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</si>
  <si>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</si>
  <si>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</si>
  <si>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</si>
  <si>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</si>
  <si>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</si>
  <si>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</si>
  <si>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</si>
  <si>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</si>
  <si>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</si>
  <si>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</si>
  <si>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</si>
  <si>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</si>
  <si>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</si>
  <si>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</si>
  <si>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</si>
  <si>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</si>
  <si>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</si>
  <si>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</si>
  <si>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</si>
  <si>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</si>
  <si>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</si>
  <si>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</si>
  <si>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</si>
  <si>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</si>
  <si>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</si>
  <si>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</si>
  <si>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</si>
  <si>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</si>
  <si>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</si>
  <si>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</si>
  <si>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</si>
  <si>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</si>
  <si>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</si>
  <si>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</si>
  <si>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</si>
  <si>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</si>
  <si>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</si>
  <si>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</si>
  <si>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</si>
  <si>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</si>
  <si>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</si>
  <si>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</si>
  <si>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</si>
  <si>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</si>
  <si>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</si>
  <si>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</si>
  <si>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</si>
  <si>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</si>
  <si>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</si>
  <si>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</si>
  <si>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</si>
  <si>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</si>
  <si>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</si>
  <si>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</si>
  <si>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</si>
  <si>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</si>
  <si>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</si>
  <si>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</si>
  <si>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</si>
  <si>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</si>
  <si>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</si>
  <si>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</si>
  <si>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</si>
  <si>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</si>
  <si>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</si>
  <si>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</si>
  <si>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</si>
  <si>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</si>
  <si>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</si>
  <si>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</si>
  <si>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</si>
  <si>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</si>
  <si>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</si>
  <si>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</si>
  <si>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</si>
  <si>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</si>
  <si>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</si>
  <si>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</si>
  <si>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</si>
  <si>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</si>
  <si>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</si>
  <si>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</si>
  <si>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</si>
  <si>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</si>
  <si>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</si>
  <si>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</si>
  <si>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</si>
  <si>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</si>
  <si>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</si>
  <si>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</si>
  <si>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</si>
  <si>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</si>
  <si>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</si>
  <si>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</si>
  <si>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</si>
  <si>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</si>
  <si>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</si>
  <si>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</si>
  <si>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</si>
  <si>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</si>
  <si>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</si>
  <si>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</si>
  <si>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</si>
  <si>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</si>
  <si>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</si>
  <si>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</si>
  <si>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</si>
  <si>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</si>
  <si>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</si>
  <si>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</si>
  <si>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</si>
  <si>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</si>
  <si>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</si>
  <si>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</si>
  <si>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</si>
  <si>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</si>
  <si>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</si>
  <si>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</si>
  <si>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</si>
  <si>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</si>
  <si>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</si>
  <si>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</si>
  <si>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</si>
  <si>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</si>
  <si>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</si>
  <si>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</si>
  <si>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</si>
  <si>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</si>
  <si>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</si>
  <si>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</si>
  <si>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</si>
  <si>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</si>
  <si>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</si>
  <si>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</si>
  <si>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</si>
  <si>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</si>
  <si>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</si>
  <si>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</si>
  <si>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</si>
  <si>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</si>
  <si>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</si>
  <si>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</si>
  <si>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</si>
  <si>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</si>
  <si>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</si>
  <si>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</si>
  <si>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</si>
  <si>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</si>
  <si>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</si>
  <si>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</si>
  <si>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</si>
  <si>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</si>
  <si>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</si>
  <si>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</si>
  <si>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</si>
  <si>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</si>
  <si>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</si>
  <si>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</si>
  <si>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</si>
  <si>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</si>
  <si>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</si>
  <si>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</si>
  <si>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</si>
  <si>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</si>
  <si>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</si>
  <si>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</si>
  <si>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</si>
  <si>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</si>
  <si>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</si>
  <si>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</si>
  <si>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</si>
  <si>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</si>
  <si>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</si>
  <si>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</si>
  <si>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</si>
  <si>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</si>
  <si>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</si>
  <si>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</si>
  <si>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</si>
  <si>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</si>
  <si>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</si>
  <si>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</si>
  <si>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</si>
  <si>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</si>
  <si>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</si>
  <si>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</si>
  <si>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</si>
  <si>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</si>
  <si>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</si>
  <si>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</si>
  <si>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</si>
  <si>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</si>
  <si>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</si>
  <si>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</si>
  <si>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</si>
  <si>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</si>
  <si>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</si>
  <si>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</si>
  <si>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</si>
  <si>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</si>
  <si>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</si>
  <si>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</si>
  <si>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</si>
  <si>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</si>
  <si>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</si>
  <si>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</si>
  <si>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</si>
  <si>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</si>
  <si>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</si>
  <si>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</si>
  <si>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</si>
  <si>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</si>
  <si>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</si>
  <si>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</si>
  <si>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</si>
  <si>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</si>
  <si>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</si>
  <si>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</si>
  <si>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</si>
  <si>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</si>
  <si>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</si>
  <si>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</si>
  <si>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</si>
  <si>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</si>
  <si>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</si>
  <si>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</si>
  <si>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</si>
  <si>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</si>
  <si>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</si>
  <si>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</si>
  <si>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</si>
  <si>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</si>
  <si>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</si>
  <si>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</si>
  <si>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</si>
  <si>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</si>
  <si>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</si>
  <si>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</si>
  <si>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</si>
  <si>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</si>
  <si>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</si>
  <si>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</si>
  <si>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</si>
  <si>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</si>
  <si>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</si>
  <si>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</si>
  <si>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</si>
  <si>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</si>
  <si>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</si>
  <si>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</si>
  <si>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</si>
  <si>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</si>
  <si>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</si>
  <si>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</si>
  <si>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</si>
  <si>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</si>
  <si>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</si>
  <si>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</si>
  <si>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</si>
  <si>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</si>
  <si>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</si>
  <si>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</si>
  <si>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</si>
  <si>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</si>
  <si>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</si>
  <si>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</si>
  <si>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</si>
  <si>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</si>
  <si>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</si>
  <si>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</si>
  <si>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</si>
  <si>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</si>
  <si>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</si>
  <si>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</si>
  <si>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</si>
  <si>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</si>
  <si>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</si>
  <si>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</si>
  <si>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</si>
  <si>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</si>
  <si>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</si>
  <si>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</si>
  <si>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</si>
  <si>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</si>
  <si>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</si>
  <si>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</si>
  <si>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</si>
  <si>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</si>
  <si>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</si>
  <si>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</si>
  <si>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</si>
  <si>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</si>
  <si>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</si>
  <si>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</si>
  <si>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</si>
  <si>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</si>
  <si>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</si>
  <si>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</si>
  <si>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</si>
  <si>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</si>
  <si>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</si>
  <si>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</si>
  <si>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</si>
  <si>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</si>
  <si>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</si>
  <si>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</si>
  <si>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</si>
  <si>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</si>
  <si>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</si>
  <si>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</si>
  <si>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</si>
  <si>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</si>
  <si>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</si>
  <si>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</si>
  <si>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</si>
  <si>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</si>
  <si>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</si>
  <si>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</si>
  <si>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</si>
  <si>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</si>
  <si>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</si>
  <si>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</si>
  <si>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</si>
  <si>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</si>
  <si>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</si>
  <si>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</si>
  <si>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</si>
  <si>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</si>
  <si>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</si>
  <si>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</si>
  <si>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</si>
  <si>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</si>
  <si>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</si>
  <si>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</si>
  <si>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</si>
  <si>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</si>
  <si>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</si>
  <si>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</si>
  <si>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</si>
  <si>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</si>
  <si>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</si>
  <si>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</si>
  <si>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</si>
  <si>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</si>
  <si>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</si>
  <si>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</si>
  <si>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</si>
  <si>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</si>
  <si>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</si>
  <si>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</si>
  <si>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</si>
  <si>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</si>
  <si>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</si>
  <si>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</si>
  <si>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</si>
  <si>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</si>
  <si>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</si>
  <si>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</si>
  <si>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</si>
  <si>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</si>
  <si>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</si>
  <si>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</si>
  <si>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</si>
  <si>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</si>
  <si>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</si>
  <si>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</si>
  <si>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</si>
  <si>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</si>
  <si>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</si>
  <si>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</si>
  <si>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</si>
  <si>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</si>
  <si>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</si>
  <si>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</si>
  <si>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</si>
  <si>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</si>
  <si>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</si>
  <si>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</si>
  <si>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</si>
  <si>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</si>
  <si>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</si>
  <si>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</si>
  <si>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</si>
  <si>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</si>
  <si>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</si>
  <si>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</si>
  <si>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</si>
  <si>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</si>
  <si>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</si>
  <si>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</si>
  <si>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</si>
  <si>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</si>
  <si>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</si>
  <si>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</si>
  <si>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</si>
  <si>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</si>
  <si>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</si>
  <si>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</si>
  <si>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</si>
  <si>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</si>
  <si>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</si>
  <si>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</si>
  <si>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</si>
  <si>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</si>
  <si>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</si>
  <si>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</si>
  <si>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</si>
  <si>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</si>
  <si>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</si>
  <si>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</si>
  <si>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</si>
  <si>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</si>
  <si>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</si>
  <si>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</si>
  <si>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</si>
  <si>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</si>
  <si>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</si>
  <si>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</si>
  <si>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</si>
  <si>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</si>
  <si>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</si>
  <si>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</si>
  <si>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</si>
  <si>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</si>
  <si>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</si>
  <si>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</si>
  <si>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</si>
  <si>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</si>
  <si>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</si>
  <si>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</si>
  <si>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</si>
  <si>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</si>
  <si>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</si>
  <si>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</si>
  <si>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</si>
  <si>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</si>
  <si>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</si>
  <si>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</si>
  <si>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</si>
  <si>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</si>
  <si>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</si>
  <si>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</si>
  <si>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</si>
  <si>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</si>
  <si>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</si>
  <si>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</si>
  <si>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</si>
  <si>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</si>
  <si>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</si>
  <si>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</si>
  <si>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</si>
  <si>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</si>
  <si>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</si>
  <si>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</si>
  <si>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</si>
  <si>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</si>
  <si>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</si>
  <si>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</si>
  <si>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</si>
  <si>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</si>
  <si>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</si>
  <si>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</si>
  <si>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</si>
  <si>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</si>
  <si>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</si>
  <si>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</si>
  <si>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</si>
  <si>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</si>
  <si>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</si>
  <si>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</si>
  <si>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</si>
  <si>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</si>
  <si>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</si>
  <si>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</si>
  <si>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</si>
  <si>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</si>
  <si>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</si>
  <si>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</si>
  <si>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</si>
  <si>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</si>
  <si>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</si>
  <si>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</si>
  <si>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</si>
  <si>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</si>
  <si>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</si>
  <si>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</si>
  <si>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</si>
  <si>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</si>
  <si>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</si>
  <si>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</si>
  <si>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</si>
  <si>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</si>
  <si>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</si>
  <si>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</si>
  <si>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</si>
  <si>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</si>
  <si>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</si>
  <si>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</si>
  <si>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</si>
  <si>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</si>
  <si>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</si>
  <si>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</si>
  <si>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</si>
  <si>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</si>
  <si>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</si>
  <si>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</si>
  <si>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</si>
  <si>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</si>
  <si>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</si>
  <si>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</si>
  <si>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</si>
  <si>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</si>
  <si>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</si>
  <si>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</si>
  <si>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</si>
  <si>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</si>
  <si>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</si>
  <si>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</si>
  <si>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</si>
  <si>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</si>
  <si>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</si>
  <si>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</si>
  <si>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</si>
  <si>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</si>
  <si>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</si>
  <si>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</si>
  <si>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</si>
  <si>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</si>
  <si>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</si>
  <si>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</si>
  <si>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</si>
  <si>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</si>
  <si>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</si>
  <si>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</si>
  <si>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</si>
  <si>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</si>
  <si>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</si>
  <si>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</si>
  <si>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</si>
  <si>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</si>
  <si>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</si>
  <si>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</si>
  <si>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</si>
  <si>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</si>
  <si>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</si>
  <si>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</si>
  <si>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</si>
  <si>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</si>
  <si>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</si>
  <si>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</si>
  <si>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</si>
  <si>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</si>
  <si>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</si>
  <si>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</si>
  <si>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</si>
  <si>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</si>
  <si>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</si>
  <si>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</si>
  <si>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</si>
  <si>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</si>
  <si>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</si>
  <si>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</si>
  <si>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</si>
  <si>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</si>
  <si>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</si>
  <si>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</si>
  <si>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</si>
  <si>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</si>
  <si>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</si>
  <si>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</si>
  <si>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</si>
  <si>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</si>
  <si>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</si>
  <si>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</si>
  <si>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</si>
  <si>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</si>
  <si>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</si>
  <si>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</si>
  <si>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</si>
  <si>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</si>
  <si>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</si>
  <si>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</si>
  <si>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</si>
  <si>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</si>
  <si>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</si>
  <si>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</si>
  <si>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</si>
  <si>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</si>
  <si>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</si>
  <si>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</si>
  <si>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</si>
  <si>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</si>
  <si>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</si>
  <si>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</si>
  <si>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</si>
  <si>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</si>
  <si>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</si>
  <si>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</si>
  <si>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</si>
  <si>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</si>
  <si>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</si>
  <si>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</si>
  <si>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</si>
  <si>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</si>
  <si>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</si>
  <si>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</si>
  <si>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</si>
  <si>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</si>
  <si>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</si>
  <si>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</si>
  <si>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</si>
  <si>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</si>
  <si>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</si>
  <si>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</si>
  <si>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</si>
  <si>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</si>
  <si>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</si>
  <si>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</si>
  <si>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</si>
  <si>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</si>
  <si>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</si>
  <si>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</si>
  <si>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</si>
  <si>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</si>
  <si>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</si>
  <si>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</si>
  <si>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</si>
  <si>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</si>
  <si>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</si>
  <si>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</si>
  <si>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</si>
  <si>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</si>
  <si>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</si>
  <si>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</si>
  <si>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</si>
  <si>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</si>
  <si>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</si>
  <si>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</si>
  <si>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</si>
  <si>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</si>
  <si>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</si>
  <si>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</si>
  <si>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</si>
  <si>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</si>
  <si>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</si>
  <si>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</si>
  <si>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</si>
  <si>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</si>
  <si>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</si>
  <si>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</si>
  <si>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</si>
  <si>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</si>
  <si>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</si>
  <si>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</si>
  <si>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</si>
  <si>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</si>
  <si>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</si>
  <si>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</si>
  <si>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</si>
  <si>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</si>
  <si>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</si>
  <si>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</si>
  <si>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</si>
  <si>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</si>
  <si>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</si>
  <si>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</si>
  <si>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</si>
  <si>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</si>
  <si>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</si>
  <si>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</si>
  <si>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</si>
  <si>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</si>
  <si>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</si>
  <si>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</si>
  <si>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</si>
  <si>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</si>
  <si>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</si>
  <si>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</si>
  <si>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</si>
  <si>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</si>
  <si>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</si>
  <si>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</si>
  <si>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</si>
  <si>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</si>
  <si>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</si>
  <si>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</si>
  <si>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</si>
  <si>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</si>
  <si>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</si>
  <si>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</si>
  <si>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</si>
  <si>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</si>
  <si>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</si>
  <si>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</si>
  <si>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</si>
  <si>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</si>
  <si>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</si>
  <si>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</si>
  <si>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</si>
  <si>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</si>
  <si>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</si>
  <si>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</si>
  <si>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</si>
  <si>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</si>
  <si>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</si>
  <si>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</si>
  <si>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</si>
  <si>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</si>
  <si>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</si>
  <si>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</si>
  <si>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</si>
  <si>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</si>
  <si>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</si>
  <si>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</si>
  <si>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</si>
  <si>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</si>
  <si>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</si>
  <si>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</si>
  <si>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</si>
  <si>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</si>
  <si>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</si>
  <si>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</si>
  <si>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</si>
  <si>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</si>
  <si>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</si>
  <si>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</si>
  <si>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</si>
  <si>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</si>
  <si>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</si>
  <si>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</si>
  <si>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</si>
  <si>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</si>
  <si>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</si>
  <si>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</si>
  <si>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</si>
  <si>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</si>
  <si>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</si>
  <si>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</si>
  <si>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</si>
  <si>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</si>
  <si>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</si>
  <si>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</si>
  <si>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</si>
  <si>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</si>
  <si>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</si>
  <si>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</si>
  <si>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</si>
  <si>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</si>
  <si>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</si>
  <si>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</si>
  <si>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</si>
  <si>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</si>
  <si>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</si>
  <si>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</si>
  <si>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</si>
  <si>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</si>
  <si>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</si>
  <si>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</si>
  <si>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</si>
  <si>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</si>
  <si>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</si>
  <si>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</si>
  <si>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</si>
  <si>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</si>
  <si>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</si>
  <si>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</si>
  <si>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</si>
  <si>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</si>
  <si>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</si>
  <si>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</si>
  <si>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</si>
  <si>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</si>
  <si>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</si>
  <si>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</si>
  <si>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</si>
  <si>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</si>
  <si>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</si>
  <si>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</si>
  <si>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</si>
  <si>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</si>
  <si>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</si>
  <si>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</si>
  <si>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</si>
  <si>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</si>
  <si>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</si>
  <si>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</si>
  <si>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</si>
  <si>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</si>
  <si>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</si>
  <si>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</si>
  <si>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</si>
  <si>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</si>
  <si>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</si>
  <si>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</si>
  <si>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</si>
  <si>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</si>
  <si>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</si>
  <si>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</si>
  <si>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</si>
  <si>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</si>
  <si>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</si>
  <si>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</si>
  <si>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</si>
  <si>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</si>
  <si>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</si>
  <si>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</si>
  <si>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</si>
  <si>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</si>
  <si>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</si>
  <si>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</si>
  <si>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</si>
  <si>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</si>
  <si>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</si>
  <si>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</si>
  <si>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</si>
  <si>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</si>
  <si>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</si>
  <si>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</si>
  <si>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</si>
  <si>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</si>
  <si>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</si>
  <si>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</si>
  <si>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</si>
  <si>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</si>
  <si>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</si>
  <si>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</si>
  <si>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</si>
  <si>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</si>
  <si>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</si>
  <si>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</si>
  <si>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</si>
  <si>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</si>
  <si>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</si>
  <si>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</si>
  <si>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</si>
  <si>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</si>
  <si>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</si>
  <si>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</si>
  <si>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</si>
  <si>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</si>
  <si>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</si>
  <si>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</si>
  <si>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</si>
  <si>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</si>
  <si>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</si>
  <si>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</si>
  <si>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</si>
  <si>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</si>
  <si>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</si>
  <si>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</si>
  <si>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</si>
  <si>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</si>
  <si>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</si>
  <si>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</si>
  <si>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</si>
  <si>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</si>
  <si>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</si>
  <si>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</si>
  <si>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</si>
  <si>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</si>
  <si>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</si>
  <si>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</si>
  <si>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</si>
  <si>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</si>
  <si>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</si>
  <si>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</si>
  <si>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</si>
  <si>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</si>
  <si>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</si>
  <si>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</si>
  <si>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</si>
  <si>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</si>
  <si>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</si>
  <si>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</si>
  <si>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</si>
  <si>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</si>
  <si>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</si>
  <si>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</si>
  <si>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</si>
  <si>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</si>
  <si>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</si>
  <si>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</si>
  <si>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</si>
  <si>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</si>
  <si>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</si>
  <si>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</si>
  <si>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</si>
  <si>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</si>
  <si>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</si>
  <si>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</si>
  <si>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</si>
  <si>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</si>
  <si>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</si>
  <si>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</si>
  <si>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</si>
  <si>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</si>
  <si>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</si>
  <si>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</si>
  <si>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</si>
  <si>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</si>
  <si>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</si>
  <si>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</si>
  <si>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</si>
  <si>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</si>
  <si>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</si>
  <si>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</si>
  <si>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</si>
  <si>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</si>
  <si>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</si>
  <si>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</si>
  <si>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</si>
  <si>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</si>
  <si>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</si>
  <si>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</si>
  <si>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</si>
  <si>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</si>
  <si>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</si>
  <si>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</si>
  <si>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</si>
  <si>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</si>
  <si>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</si>
  <si>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</si>
  <si>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</si>
  <si>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</si>
  <si>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</si>
  <si>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</si>
  <si>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</si>
  <si>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</si>
  <si>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</si>
  <si>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</si>
  <si>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</si>
  <si>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</si>
  <si>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</si>
  <si>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</si>
  <si>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</si>
  <si>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</si>
  <si>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</si>
  <si>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</si>
  <si>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</si>
  <si>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</si>
  <si>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</si>
  <si>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</si>
  <si>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</si>
  <si>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</si>
  <si>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</si>
  <si>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</si>
  <si>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</si>
  <si>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</si>
  <si>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</si>
  <si>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</si>
  <si>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</si>
  <si>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</si>
  <si>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</si>
  <si>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</si>
  <si>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</si>
  <si>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</si>
  <si>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</si>
  <si>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</si>
  <si>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</si>
  <si>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</si>
  <si>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</si>
  <si>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</si>
  <si>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</si>
  <si>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</si>
  <si>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</si>
  <si>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</si>
  <si>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</si>
  <si>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</si>
  <si>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</si>
  <si>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</si>
  <si>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</si>
  <si>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</si>
  <si>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</si>
  <si>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</si>
  <si>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</si>
  <si>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</si>
  <si>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</si>
  <si>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</si>
  <si>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</si>
  <si>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</si>
  <si>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</si>
  <si>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</si>
  <si>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</si>
  <si>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</si>
  <si>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</si>
  <si>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</si>
  <si>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</si>
  <si>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</si>
  <si>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</si>
  <si>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</si>
  <si>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</si>
  <si>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</si>
  <si>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</si>
  <si>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</si>
  <si>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</si>
  <si>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</si>
  <si>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</si>
  <si>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</si>
  <si>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</si>
  <si>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</si>
  <si>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</si>
  <si>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</si>
  <si>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</si>
  <si>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</si>
  <si>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</si>
  <si>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</si>
  <si>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</si>
  <si>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</si>
  <si>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</si>
  <si>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</si>
  <si>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</si>
  <si>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</si>
  <si>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</si>
  <si>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</si>
  <si>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</si>
  <si>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</si>
  <si>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</si>
  <si>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</si>
  <si>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</si>
  <si>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</si>
  <si>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</si>
  <si>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</si>
  <si>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</si>
  <si>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</si>
  <si>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</si>
  <si>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</si>
  <si>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</si>
  <si>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</si>
  <si>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</si>
  <si>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</si>
  <si>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</si>
  <si>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</si>
  <si>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</si>
  <si>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</si>
  <si>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</si>
  <si>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</si>
  <si>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</si>
  <si>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</si>
  <si>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</si>
  <si>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</si>
  <si>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</si>
  <si>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</si>
  <si>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</si>
  <si>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</si>
  <si>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</si>
  <si>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</si>
  <si>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</si>
  <si>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</si>
  <si>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</si>
  <si>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</si>
  <si>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</si>
  <si>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</si>
  <si>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</si>
  <si>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</si>
  <si>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</si>
  <si>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</si>
  <si>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</si>
  <si>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</si>
  <si>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</si>
  <si>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</si>
  <si>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</si>
  <si>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</si>
  <si>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</si>
  <si>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</si>
  <si>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</si>
  <si>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</si>
  <si>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</si>
  <si>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</si>
  <si>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</si>
  <si>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</si>
  <si>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</si>
  <si>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</si>
  <si>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</si>
  <si>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</si>
  <si>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</si>
  <si>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</si>
  <si>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</si>
  <si>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</si>
  <si>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</si>
  <si>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</si>
  <si>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</si>
  <si>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</si>
  <si>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</si>
  <si>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</si>
  <si>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</si>
  <si>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</si>
  <si>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</si>
  <si>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</si>
  <si>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</si>
  <si>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</si>
  <si>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</si>
  <si>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</si>
  <si>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</si>
  <si>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</si>
  <si>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</si>
  <si>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</si>
  <si>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</si>
  <si>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</si>
  <si>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</si>
  <si>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</si>
  <si>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</si>
  <si>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</si>
  <si>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</si>
  <si>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</si>
  <si>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</si>
  <si>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</si>
  <si>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</si>
  <si>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</si>
  <si>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</si>
  <si>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</si>
  <si>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</si>
  <si>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</si>
  <si>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</si>
  <si>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</si>
  <si>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</si>
  <si>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</si>
  <si>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</si>
  <si>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</si>
  <si>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</si>
  <si>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</si>
  <si>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</si>
  <si>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</si>
  <si>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</si>
  <si>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</si>
  <si>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</si>
  <si>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</si>
  <si>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</si>
  <si>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</si>
  <si>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</si>
  <si>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</si>
  <si>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</si>
  <si>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</si>
  <si>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</si>
  <si>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</si>
  <si>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</si>
  <si>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</si>
  <si>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</si>
  <si>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</si>
  <si>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</si>
  <si>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</si>
  <si>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</si>
  <si>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</si>
  <si>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</si>
  <si>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</si>
  <si>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</si>
  <si>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</si>
  <si>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</si>
  <si>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</si>
  <si>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</si>
  <si>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</si>
  <si>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</si>
  <si>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</si>
  <si>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</si>
  <si>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</si>
  <si>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</si>
  <si>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</si>
  <si>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</si>
  <si>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</si>
  <si>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</si>
  <si>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</si>
  <si>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</si>
  <si>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</si>
  <si>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</si>
  <si>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</si>
  <si>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</si>
  <si>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</si>
  <si>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</si>
  <si>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</si>
  <si>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</si>
  <si>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</si>
  <si>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</si>
  <si>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</si>
  <si>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</si>
  <si>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</si>
  <si>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</si>
  <si>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</si>
  <si>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</si>
  <si>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</si>
  <si>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</si>
  <si>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</si>
  <si>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</si>
  <si>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</si>
  <si>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</si>
  <si>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</si>
  <si>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</si>
  <si>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</si>
  <si>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</si>
  <si>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</si>
  <si>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</si>
  <si>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</si>
  <si>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</si>
  <si>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</si>
  <si>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</si>
  <si>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</si>
  <si>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</si>
  <si>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</si>
  <si>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</si>
  <si>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</si>
  <si>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</si>
  <si>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</si>
  <si>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</si>
  <si>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</si>
  <si>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</si>
  <si>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</si>
  <si>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</si>
  <si>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</si>
  <si>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</si>
  <si>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</si>
  <si>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</si>
  <si>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</si>
  <si>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</si>
  <si>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</si>
  <si>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</si>
  <si>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</si>
  <si>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</si>
  <si>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</si>
  <si>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</si>
  <si>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</si>
  <si>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</si>
  <si>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</si>
  <si>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</si>
  <si>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</si>
  <si>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</si>
  <si>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</si>
  <si>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</si>
  <si>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</si>
  <si>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</si>
  <si>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</si>
  <si>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</si>
  <si>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</si>
  <si>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</si>
  <si>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</si>
  <si>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</si>
  <si>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</si>
  <si>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</si>
  <si>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</si>
  <si>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</si>
  <si>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</si>
  <si>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</si>
  <si>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</si>
  <si>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</si>
  <si>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</si>
  <si>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</si>
  <si>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</si>
  <si>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</si>
  <si>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</si>
  <si>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</si>
  <si>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</si>
  <si>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</si>
  <si>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</si>
  <si>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</si>
  <si>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</si>
  <si>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</si>
  <si>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</si>
  <si>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</si>
  <si>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</si>
  <si>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</si>
  <si>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</si>
  <si>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</si>
  <si>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</si>
  <si>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</si>
  <si>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</si>
  <si>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</si>
  <si>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</si>
  <si>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</si>
  <si>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</si>
  <si>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</si>
  <si>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</si>
  <si>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</si>
  <si>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</si>
  <si>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</si>
  <si>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</si>
  <si>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</si>
  <si>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</si>
  <si>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</si>
  <si>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</si>
  <si>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</si>
  <si>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</si>
  <si>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</si>
  <si>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</si>
  <si>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</si>
  <si>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</si>
  <si>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</si>
  <si>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</si>
  <si>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</si>
  <si>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</si>
  <si>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</si>
  <si>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</si>
  <si>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</si>
  <si>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</si>
  <si>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</si>
  <si>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</si>
  <si>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</si>
  <si>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</si>
  <si>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</si>
  <si>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</si>
  <si>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</si>
  <si>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</si>
  <si>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</si>
  <si>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</si>
  <si>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</si>
  <si>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</si>
  <si>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</si>
  <si>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</si>
  <si>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</si>
  <si>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</si>
  <si>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</si>
  <si>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</si>
  <si>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</si>
  <si>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</si>
  <si>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</si>
  <si>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</si>
  <si>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</si>
  <si>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</si>
  <si>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</si>
  <si>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</si>
  <si>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</si>
  <si>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</si>
  <si>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</si>
  <si>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</si>
  <si>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</si>
  <si>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</si>
  <si>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</si>
  <si>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</si>
  <si>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</si>
  <si>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</si>
  <si>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</si>
  <si>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</si>
  <si>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</si>
  <si>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</si>
  <si>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</si>
  <si>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</si>
  <si>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</si>
  <si>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</si>
  <si>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</si>
  <si>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</si>
  <si>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</si>
  <si>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</si>
  <si>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</si>
  <si>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</si>
  <si>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</si>
  <si>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</si>
  <si>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</si>
  <si>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</si>
  <si>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</si>
  <si>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</si>
  <si>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</si>
  <si>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</si>
  <si>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</si>
  <si>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</si>
  <si>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</si>
  <si>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</si>
  <si>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</si>
  <si>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</si>
  <si>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</si>
  <si>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</si>
  <si>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</si>
  <si>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</si>
  <si>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</si>
  <si>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</si>
  <si>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</si>
  <si>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</si>
  <si>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</si>
  <si>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</si>
  <si>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</si>
  <si>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</si>
  <si>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</si>
  <si>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</si>
  <si>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</si>
  <si>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</si>
  <si>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</si>
  <si>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</si>
  <si>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</si>
  <si>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</si>
  <si>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</si>
  <si>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</si>
  <si>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</si>
  <si>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</si>
  <si>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</si>
  <si>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</si>
  <si>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</si>
  <si>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</si>
  <si>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</si>
  <si>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</si>
  <si>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</si>
  <si>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</si>
  <si>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</si>
  <si>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</si>
  <si>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</si>
  <si>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</si>
  <si>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</si>
  <si>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</si>
  <si>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</si>
  <si>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</si>
  <si>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</si>
  <si>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</si>
  <si>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</si>
  <si>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</si>
  <si>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</si>
  <si>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</si>
  <si>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</si>
  <si>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</si>
  <si>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</si>
  <si>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</si>
  <si>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</si>
  <si>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</si>
  <si>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</si>
  <si>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</si>
  <si>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</si>
  <si>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</si>
  <si>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</si>
  <si>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</si>
  <si>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</si>
  <si>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</si>
  <si>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</si>
  <si>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</si>
  <si>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</si>
  <si>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</si>
  <si>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</si>
  <si>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</si>
  <si>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</si>
  <si>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</si>
  <si>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</si>
  <si>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</si>
  <si>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</si>
  <si>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</si>
  <si>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</si>
  <si>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</si>
  <si>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</si>
  <si>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</si>
  <si>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</si>
  <si>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</si>
  <si>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</si>
  <si>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</si>
  <si>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</si>
  <si>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</si>
  <si>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</si>
  <si>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</si>
  <si>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</si>
  <si>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</si>
  <si>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</si>
  <si>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</si>
  <si>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</si>
  <si>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</si>
  <si>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</si>
  <si>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</si>
  <si>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</si>
  <si>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</si>
  <si>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</si>
  <si>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</si>
  <si>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</si>
  <si>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</si>
  <si>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</si>
  <si>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</si>
  <si>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</si>
  <si>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</si>
  <si>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</si>
  <si>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</si>
  <si>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</si>
  <si>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</si>
  <si>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</si>
  <si>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</si>
  <si>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</si>
  <si>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</si>
  <si>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</si>
  <si>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</si>
  <si>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</si>
  <si>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</si>
  <si>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</si>
  <si>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</si>
  <si>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</si>
  <si>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</si>
  <si>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</si>
  <si>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</si>
  <si>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</si>
  <si>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</si>
  <si>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</si>
  <si>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</si>
  <si>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</si>
  <si>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</si>
  <si>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</si>
  <si>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</si>
  <si>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</si>
  <si>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</si>
  <si>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</si>
  <si>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</si>
  <si>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</si>
  <si>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</si>
  <si>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</si>
  <si>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</si>
  <si>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</si>
  <si>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</si>
  <si>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</si>
  <si>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</si>
  <si>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</si>
  <si>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</si>
  <si>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</si>
  <si>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</si>
  <si>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</si>
  <si>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</si>
  <si>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</si>
  <si>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</si>
  <si>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</si>
  <si>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</si>
  <si>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</si>
  <si>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</si>
  <si>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</si>
  <si>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</si>
  <si>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</si>
  <si>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</si>
  <si>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</si>
  <si>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</si>
  <si>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</si>
  <si>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</si>
  <si>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</si>
  <si>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</si>
  <si>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</si>
  <si>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</si>
  <si>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</si>
  <si>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</si>
  <si>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</si>
  <si>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</si>
  <si>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</si>
  <si>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</si>
  <si>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</si>
  <si>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</si>
  <si>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</si>
  <si>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</si>
  <si>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</si>
  <si>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</si>
  <si>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</si>
  <si>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</si>
  <si>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</si>
  <si>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</si>
  <si>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</si>
  <si>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</si>
  <si>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</si>
  <si>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</si>
  <si>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</si>
  <si>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</si>
  <si>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</si>
  <si>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</si>
  <si>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</si>
  <si>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</si>
  <si>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</si>
  <si>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</si>
  <si>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</si>
  <si>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</si>
  <si>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</si>
  <si>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</si>
  <si>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</si>
  <si>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</si>
  <si>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</si>
  <si>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</si>
  <si>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</si>
  <si>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</si>
  <si>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</si>
  <si>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</si>
  <si>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</si>
  <si>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</si>
  <si>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</si>
  <si>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</si>
  <si>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</si>
  <si>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</si>
  <si>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</si>
  <si>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</si>
  <si>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</si>
  <si>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</si>
  <si>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</si>
  <si>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</si>
  <si>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</si>
  <si>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</si>
  <si>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</si>
  <si>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</si>
  <si>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</si>
  <si>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</si>
  <si>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</si>
  <si>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</si>
  <si>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</si>
  <si>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</si>
  <si>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</si>
  <si>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</si>
  <si>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</si>
  <si>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</si>
  <si>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</si>
  <si>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</si>
  <si>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</si>
  <si>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</si>
  <si>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</si>
  <si>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</si>
  <si>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</si>
  <si>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</si>
  <si>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</si>
  <si>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</si>
  <si>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</si>
  <si>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</si>
  <si>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</si>
  <si>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</si>
  <si>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</si>
  <si>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</si>
  <si>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</si>
  <si>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</si>
  <si>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</si>
  <si>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</si>
  <si>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</si>
  <si>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</si>
  <si>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</si>
  <si>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</si>
  <si>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</si>
  <si>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</si>
  <si>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</si>
  <si>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</si>
  <si>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</si>
  <si>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</si>
  <si>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</si>
  <si>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</si>
  <si>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</si>
  <si>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</si>
  <si>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</si>
  <si>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</si>
  <si>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</si>
  <si>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</si>
  <si>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</si>
  <si>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</si>
  <si>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</si>
  <si>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</si>
  <si>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</si>
  <si>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</si>
  <si>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</si>
  <si>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</si>
  <si>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</si>
  <si>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</si>
  <si>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</si>
  <si>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</si>
  <si>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</si>
  <si>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</si>
  <si>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</si>
  <si>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</si>
  <si>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</si>
  <si>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</si>
  <si>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</si>
  <si>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</si>
  <si>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</si>
  <si>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</si>
  <si>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</si>
  <si>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</si>
  <si>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</si>
  <si>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</si>
  <si>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</si>
  <si>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</si>
  <si>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</si>
  <si>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</si>
  <si>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</si>
  <si>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</si>
  <si>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</si>
  <si>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</si>
  <si>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</si>
  <si>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</si>
  <si>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</si>
  <si>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</si>
  <si>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</si>
  <si>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</si>
  <si>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</si>
  <si>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</si>
  <si>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</si>
  <si>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</si>
  <si>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</si>
  <si>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</si>
  <si>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</si>
  <si>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</si>
  <si>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</si>
  <si>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</si>
  <si>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</si>
  <si>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</si>
  <si>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</si>
  <si>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</si>
  <si>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</si>
  <si>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</si>
  <si>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</si>
  <si>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</si>
  <si>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</si>
  <si>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</si>
  <si>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</si>
  <si>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</si>
  <si>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</si>
  <si>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</si>
  <si>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</si>
  <si>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</si>
  <si>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</si>
  <si>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</si>
  <si>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</si>
  <si>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</si>
  <si>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</si>
  <si>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</si>
  <si>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</si>
  <si>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</si>
  <si>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</si>
  <si>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</si>
  <si>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</si>
  <si>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</si>
  <si>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</si>
  <si>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</si>
  <si>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</si>
  <si>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</si>
  <si>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</si>
  <si>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</si>
  <si>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</si>
  <si>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</si>
  <si>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</si>
  <si>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</si>
  <si>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</si>
  <si>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</si>
  <si>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</si>
  <si>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</si>
  <si>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</si>
  <si>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</si>
  <si>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</si>
  <si>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</si>
  <si>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</si>
  <si>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</si>
  <si>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</si>
  <si>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</si>
  <si>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</si>
  <si>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</si>
  <si>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</si>
  <si>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</si>
  <si>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</si>
  <si>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</si>
  <si>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</si>
  <si>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</si>
  <si>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</si>
  <si>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</si>
  <si>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</si>
  <si>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</si>
  <si>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</si>
  <si>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</si>
  <si>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</si>
  <si>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</si>
  <si>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</si>
  <si>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</si>
  <si>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</si>
  <si>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</si>
  <si>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</si>
  <si>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</si>
  <si>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</si>
  <si>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</si>
  <si>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</si>
  <si>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</si>
  <si>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</si>
  <si>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</si>
  <si>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</si>
  <si>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</si>
  <si>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</si>
  <si>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</si>
  <si>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</si>
  <si>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</si>
  <si>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</si>
  <si>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</si>
  <si>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</si>
  <si>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</si>
  <si>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</si>
  <si>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</si>
  <si>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</si>
  <si>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</si>
  <si>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</si>
  <si>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</si>
  <si>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</si>
  <si>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</si>
  <si>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</si>
  <si>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</si>
  <si>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</si>
  <si>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</si>
  <si>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</si>
  <si>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</si>
  <si>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</si>
  <si>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</si>
  <si>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</si>
  <si>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</si>
  <si>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</si>
  <si>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</si>
  <si>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</si>
  <si>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</si>
  <si>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</si>
  <si>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</si>
  <si>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</si>
  <si>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</si>
  <si>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</si>
  <si>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</si>
  <si>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</si>
  <si>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</si>
  <si>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</si>
  <si>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</si>
  <si>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</si>
  <si>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</si>
  <si>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</si>
  <si>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</si>
  <si>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</si>
  <si>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</si>
  <si>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</si>
  <si>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</si>
  <si>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</si>
  <si>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</si>
  <si>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</si>
  <si>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</si>
  <si>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</si>
  <si>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</si>
  <si>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</si>
  <si>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</si>
  <si>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</si>
  <si>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</si>
  <si>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</si>
  <si>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</si>
  <si>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</si>
  <si>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</si>
  <si>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</si>
  <si>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</si>
  <si>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</si>
  <si>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</si>
  <si>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</si>
  <si>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</si>
  <si>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</si>
  <si>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</si>
  <si>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</si>
  <si>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</si>
  <si>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</si>
  <si>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</si>
  <si>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</si>
  <si>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</si>
  <si>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</si>
  <si>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</si>
  <si>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</si>
  <si>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</si>
  <si>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</si>
  <si>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</si>
  <si>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</si>
  <si>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</si>
  <si>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</si>
  <si>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</si>
  <si>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</si>
  <si>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</si>
  <si>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</si>
  <si>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</si>
  <si>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</si>
  <si>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</si>
  <si>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</si>
  <si>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</si>
  <si>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</si>
  <si>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</si>
  <si>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</si>
  <si>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</si>
  <si>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</si>
  <si>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</si>
  <si>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</si>
  <si>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</si>
  <si>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</si>
  <si>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</si>
  <si>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</si>
  <si>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</si>
  <si>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</si>
  <si>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</si>
  <si>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</si>
  <si>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</si>
  <si>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</si>
  <si>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</si>
  <si>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</si>
  <si>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</si>
  <si>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</si>
  <si>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</si>
  <si>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</si>
  <si>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</si>
  <si>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</si>
  <si>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</si>
  <si>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</si>
  <si>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</si>
  <si>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</si>
  <si>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</si>
  <si>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</si>
  <si>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</si>
  <si>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</si>
  <si>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</si>
  <si>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</si>
  <si>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</si>
  <si>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</si>
  <si>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</si>
  <si>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</si>
  <si>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</si>
  <si>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</si>
  <si>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</si>
  <si>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</si>
  <si>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</si>
  <si>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</si>
  <si>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</si>
  <si>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</si>
  <si>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</si>
  <si>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</si>
  <si>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</si>
  <si>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</si>
  <si>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</si>
  <si>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</si>
  <si>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</si>
  <si>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</si>
  <si>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</si>
  <si>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</si>
  <si>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</si>
  <si>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</si>
  <si>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</si>
  <si>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</si>
  <si>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</si>
  <si>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</si>
  <si>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</si>
  <si>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</si>
  <si>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</si>
  <si>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</si>
  <si>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</si>
  <si>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</si>
  <si>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</si>
  <si>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</si>
  <si>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</si>
  <si>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</si>
  <si>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</si>
  <si>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</si>
  <si>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</si>
  <si>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</si>
  <si>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</si>
  <si>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</si>
  <si>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</si>
  <si>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</si>
  <si>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</si>
  <si>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</si>
  <si>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</si>
  <si>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</si>
  <si>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</si>
  <si>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</si>
  <si>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</si>
  <si>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</si>
  <si>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</si>
  <si>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</si>
  <si>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</si>
  <si>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</si>
  <si>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</si>
  <si>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</si>
  <si>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</si>
  <si>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</si>
  <si>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</si>
  <si>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</si>
  <si>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</si>
  <si>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</si>
  <si>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</si>
  <si>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</si>
  <si>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</si>
  <si>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</si>
  <si>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</si>
  <si>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</si>
  <si>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</si>
  <si>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</si>
  <si>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</si>
  <si>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</si>
  <si>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</si>
  <si>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</si>
  <si>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</si>
  <si>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</si>
  <si>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</si>
  <si>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</si>
  <si>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</si>
  <si>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</si>
  <si>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</si>
  <si>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</si>
  <si>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</si>
  <si>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</si>
  <si>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</si>
  <si>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</si>
  <si>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</si>
  <si>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</si>
  <si>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</si>
  <si>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</si>
  <si>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</si>
  <si>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</si>
  <si>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</si>
  <si>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</si>
  <si>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</si>
  <si>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</si>
  <si>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</si>
  <si>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</si>
  <si>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</si>
  <si>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</si>
  <si>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</si>
  <si>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</si>
  <si>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</si>
  <si>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</si>
  <si>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</si>
  <si>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</si>
  <si>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</si>
  <si>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</si>
  <si>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</si>
  <si>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</si>
  <si>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</si>
  <si>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</si>
  <si>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</si>
  <si>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</si>
  <si>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</si>
  <si>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</si>
  <si>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</si>
  <si>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</si>
  <si>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</si>
  <si>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</si>
  <si>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</si>
  <si>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</si>
  <si>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</si>
  <si>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</si>
  <si>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</si>
  <si>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</si>
  <si>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</si>
  <si>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</si>
  <si>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</si>
  <si>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</si>
  <si>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</si>
  <si>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</si>
  <si>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</si>
  <si>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</si>
  <si>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</si>
  <si>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</si>
  <si>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</si>
  <si>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</si>
  <si>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</si>
  <si>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</si>
  <si>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</si>
  <si>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</si>
  <si>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</si>
  <si>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</si>
  <si>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</si>
  <si>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</si>
  <si>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</si>
  <si>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</si>
  <si>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</si>
  <si>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</si>
  <si>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</si>
  <si>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</si>
  <si>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</si>
  <si>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</si>
  <si>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</si>
  <si>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</si>
  <si>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</si>
  <si>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</si>
  <si>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</si>
  <si>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</si>
  <si>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</si>
  <si>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</si>
  <si>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</si>
  <si>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</si>
  <si>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</si>
  <si>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</si>
  <si>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</si>
  <si>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</si>
  <si>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</si>
  <si>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</si>
  <si>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</si>
  <si>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</si>
  <si>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</si>
  <si>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</si>
  <si>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</si>
  <si>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</si>
  <si>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</si>
  <si>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</si>
  <si>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</si>
  <si>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</si>
  <si>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</si>
  <si>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</si>
  <si>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</si>
  <si>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</si>
  <si>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</si>
  <si>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</si>
  <si>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</si>
  <si>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</si>
  <si>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</si>
  <si>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</si>
  <si>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</si>
  <si>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</si>
  <si>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</si>
  <si>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</si>
  <si>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</si>
  <si>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</si>
  <si>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</si>
  <si>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</si>
  <si>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</si>
  <si>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</si>
  <si>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</si>
  <si>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</si>
  <si>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</si>
  <si>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</si>
  <si>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</si>
  <si>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</si>
  <si>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</si>
  <si>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</si>
  <si>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</si>
  <si>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</si>
  <si>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</si>
  <si>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</si>
  <si>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</si>
  <si>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</si>
  <si>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</si>
  <si>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</si>
  <si>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</si>
  <si>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</si>
  <si>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</si>
  <si>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</si>
  <si>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</si>
  <si>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</si>
  <si>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</si>
  <si>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</si>
  <si>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</si>
  <si>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</si>
  <si>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</si>
  <si>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</si>
  <si>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</si>
  <si>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</si>
  <si>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</si>
  <si>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</si>
  <si>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</si>
  <si>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</si>
  <si>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</si>
  <si>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</si>
  <si>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</si>
  <si>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</si>
  <si>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</si>
  <si>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</si>
  <si>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</si>
  <si>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</si>
  <si>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</si>
  <si>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</si>
  <si>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</si>
  <si>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</si>
  <si>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</si>
  <si>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</si>
  <si>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</si>
  <si>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</si>
  <si>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</si>
  <si>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</si>
  <si>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</si>
  <si>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</si>
  <si>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</si>
  <si>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</si>
  <si>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</si>
  <si>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</si>
  <si>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</si>
  <si>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</si>
  <si>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</si>
  <si>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</si>
  <si>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</si>
  <si>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</si>
  <si>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</si>
  <si>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</si>
  <si>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</si>
  <si>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</si>
  <si>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</si>
  <si>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</si>
  <si>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</si>
  <si>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</si>
  <si>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</si>
  <si>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</si>
  <si>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</si>
  <si>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</si>
  <si>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</si>
  <si>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</si>
  <si>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</si>
  <si>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</si>
  <si>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</si>
  <si>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</si>
  <si>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</si>
  <si>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</si>
  <si>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</si>
  <si>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</si>
  <si>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</si>
  <si>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</si>
  <si>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</si>
  <si>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</si>
  <si>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</si>
  <si>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</si>
  <si>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</si>
  <si>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</si>
  <si>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</si>
  <si>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</si>
  <si>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</si>
  <si>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</si>
  <si>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</si>
  <si>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</si>
  <si>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</si>
  <si>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</si>
  <si>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</si>
  <si>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</si>
  <si>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</si>
  <si>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</si>
  <si>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</si>
  <si>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</si>
  <si>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</si>
  <si>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</si>
  <si>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</si>
  <si>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</si>
  <si>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</si>
  <si>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</si>
  <si>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</si>
  <si>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</si>
  <si>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</si>
  <si>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</si>
  <si>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</si>
  <si>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</si>
  <si>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</si>
  <si>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</si>
  <si>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</si>
  <si>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</si>
  <si>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</si>
  <si>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</si>
  <si>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</si>
  <si>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</si>
  <si>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</si>
  <si>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</si>
  <si>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</si>
  <si>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</si>
  <si>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</si>
  <si>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</si>
  <si>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</si>
  <si>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</si>
  <si>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</si>
  <si>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</si>
  <si>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</si>
  <si>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</si>
  <si>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</si>
  <si>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</si>
  <si>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</si>
  <si>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</si>
  <si>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</si>
  <si>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</si>
  <si>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</si>
  <si>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</si>
  <si>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</si>
  <si>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</si>
  <si>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</si>
  <si>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</si>
  <si>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</si>
  <si>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</si>
  <si>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</si>
  <si>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</si>
  <si>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</si>
  <si>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</si>
  <si>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</si>
  <si>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</si>
  <si>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</si>
  <si>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</si>
  <si>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</si>
  <si>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</si>
  <si>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</si>
  <si>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</si>
  <si>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</si>
  <si>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</si>
  <si>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</si>
  <si>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</si>
  <si>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</si>
  <si>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</si>
  <si>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</si>
  <si>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</si>
  <si>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</si>
  <si>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</si>
  <si>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</si>
  <si>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</si>
  <si>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</si>
  <si>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</si>
  <si>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</si>
  <si>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</si>
  <si>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</si>
  <si>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</si>
  <si>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</si>
  <si>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</si>
  <si>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</si>
  <si>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</si>
  <si>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</si>
  <si>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</si>
  <si>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</si>
  <si>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</si>
  <si>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</si>
  <si>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</si>
  <si>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</si>
  <si>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</si>
  <si>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</si>
  <si>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</si>
  <si>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</si>
  <si>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</si>
  <si>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</si>
  <si>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</si>
  <si>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</si>
  <si>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</si>
  <si>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</si>
  <si>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</si>
  <si>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</si>
  <si>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</si>
  <si>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</si>
  <si>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</si>
  <si>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</si>
  <si>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</si>
  <si>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</si>
  <si>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</si>
  <si>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</si>
  <si>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</si>
  <si>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</si>
  <si>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</si>
  <si>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</si>
  <si>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</si>
  <si>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</si>
  <si>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</si>
  <si>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</si>
  <si>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</si>
  <si>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</si>
  <si>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</si>
  <si>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</si>
  <si>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</si>
  <si>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</si>
  <si>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</si>
  <si>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</si>
  <si>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</si>
  <si>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</si>
  <si>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</si>
  <si>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</si>
  <si>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</si>
  <si>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</si>
  <si>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</si>
  <si>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</si>
  <si>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</si>
  <si>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</si>
  <si>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</si>
  <si>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</si>
  <si>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</si>
  <si>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</si>
  <si>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</si>
  <si>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</si>
  <si>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</si>
  <si>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</si>
  <si>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</si>
  <si>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</si>
  <si>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</si>
  <si>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</si>
  <si>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</si>
  <si>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</si>
  <si>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</si>
  <si>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</si>
  <si>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</si>
  <si>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</si>
  <si>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</si>
  <si>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</si>
  <si>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</si>
  <si>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</si>
  <si>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</si>
  <si>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</si>
  <si>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</si>
  <si>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</si>
  <si>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</si>
  <si>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</si>
  <si>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</si>
  <si>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</si>
  <si>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</si>
  <si>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</si>
  <si>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</si>
  <si>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</si>
  <si>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</si>
  <si>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</si>
  <si>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</si>
  <si>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</si>
  <si>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</si>
  <si>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</si>
  <si>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</si>
  <si>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</si>
  <si>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</si>
  <si>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</si>
  <si>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</si>
  <si>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</si>
  <si>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</si>
  <si>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</si>
  <si>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</si>
  <si>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</si>
  <si>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</si>
  <si>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</si>
  <si>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</si>
  <si>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</si>
  <si>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</si>
  <si>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</si>
  <si>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</si>
  <si>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</si>
  <si>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</si>
  <si>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</si>
  <si>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</si>
  <si>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</si>
  <si>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</si>
  <si>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</si>
  <si>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</si>
  <si>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</si>
  <si>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</si>
  <si>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</si>
  <si>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</si>
  <si>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</si>
  <si>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</si>
  <si>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</si>
  <si>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</si>
  <si>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</si>
  <si>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</si>
  <si>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</si>
  <si>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</si>
  <si>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</si>
  <si>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</si>
  <si>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</si>
  <si>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</si>
  <si>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</si>
  <si>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</si>
  <si>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</si>
  <si>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</si>
  <si>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</si>
  <si>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</si>
  <si>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</si>
  <si>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</si>
  <si>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</si>
  <si>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</si>
  <si>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</si>
  <si>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</si>
  <si>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</si>
  <si>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</si>
  <si>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</si>
  <si>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</si>
  <si>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</si>
  <si>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</si>
  <si>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</si>
  <si>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</si>
  <si>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</si>
  <si>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</si>
  <si>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</si>
  <si>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</si>
  <si>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</si>
  <si>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</si>
  <si>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</si>
  <si>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</si>
  <si>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</si>
  <si>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</si>
  <si>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</si>
  <si>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</si>
  <si>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</si>
  <si>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</si>
  <si>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</si>
  <si>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</si>
  <si>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</si>
  <si>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</si>
  <si>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</si>
  <si>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</si>
  <si>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</si>
  <si>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</si>
  <si>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</si>
  <si>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</si>
  <si>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</si>
  <si>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</si>
  <si>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</si>
  <si>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</si>
  <si>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</si>
  <si>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</si>
  <si>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</si>
  <si>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</si>
  <si>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</si>
  <si>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</si>
  <si>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</si>
  <si>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</si>
  <si>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</si>
  <si>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</si>
  <si>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</si>
  <si>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</si>
  <si>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</si>
  <si>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</si>
  <si>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</si>
  <si>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</si>
  <si>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</si>
  <si>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</si>
  <si>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</si>
  <si>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</si>
  <si>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</si>
  <si>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</si>
  <si>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</si>
  <si>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</si>
  <si>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</si>
  <si>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</si>
  <si>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</si>
  <si>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</si>
  <si>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</si>
  <si>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</si>
  <si>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</si>
  <si>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</si>
  <si>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</si>
  <si>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</si>
  <si>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</si>
  <si>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</si>
  <si>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</si>
  <si>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</si>
  <si>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</si>
  <si>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</si>
  <si>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</si>
  <si>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</si>
  <si>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</si>
  <si>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</si>
  <si>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</si>
  <si>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</si>
  <si>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</si>
  <si>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</si>
  <si>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</si>
  <si>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</si>
  <si>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</si>
  <si>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</si>
  <si>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</si>
  <si>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</si>
  <si>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</si>
  <si>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</si>
  <si>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</si>
  <si>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</si>
  <si>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</si>
  <si>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</si>
  <si>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</si>
  <si>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</si>
  <si>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</si>
  <si>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</si>
  <si>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</si>
  <si>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</si>
  <si>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</si>
  <si>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</si>
  <si>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</si>
  <si>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</si>
  <si>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</si>
  <si>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</si>
  <si>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</si>
  <si>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</si>
  <si>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</si>
  <si>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</si>
  <si>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</si>
  <si>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</si>
  <si>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</si>
  <si>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</si>
  <si>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</si>
  <si>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</si>
  <si>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</si>
  <si>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</si>
  <si>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</si>
  <si>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</si>
  <si>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</si>
  <si>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</si>
  <si>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</si>
  <si>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</si>
  <si>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</si>
  <si>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</si>
  <si>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</si>
  <si>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</si>
  <si>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</si>
  <si>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</si>
  <si>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</si>
  <si>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</si>
  <si>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</si>
  <si>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</si>
  <si>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</si>
  <si>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</si>
  <si>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</si>
  <si>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</si>
  <si>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</si>
  <si>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</si>
  <si>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</si>
  <si>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</si>
  <si>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</si>
  <si>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</si>
  <si>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</si>
  <si>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</si>
  <si>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</si>
  <si>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</si>
  <si>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</si>
  <si>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</si>
  <si>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</si>
  <si>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</si>
  <si>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</si>
  <si>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</si>
  <si>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</si>
  <si>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</si>
  <si>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</si>
  <si>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</si>
  <si>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</si>
  <si>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</si>
  <si>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</si>
  <si>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</si>
  <si>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</si>
  <si>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</si>
  <si>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</si>
  <si>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</si>
  <si>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</si>
  <si>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</si>
  <si>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</si>
  <si>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</si>
  <si>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</si>
  <si>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</si>
  <si>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</si>
  <si>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</si>
  <si>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</si>
  <si>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</si>
  <si>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</si>
  <si>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</si>
  <si>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</si>
  <si>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</si>
  <si>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</si>
  <si>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</si>
  <si>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</si>
  <si>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</si>
  <si>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</si>
  <si>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</si>
  <si>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</si>
  <si>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</si>
  <si>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</si>
  <si>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</si>
  <si>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</si>
  <si>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</si>
  <si>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</si>
  <si>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</si>
  <si>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</si>
  <si>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</si>
  <si>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</si>
  <si>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</si>
  <si>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</si>
  <si>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</si>
  <si>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</si>
  <si>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</si>
  <si>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</si>
  <si>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</si>
  <si>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</si>
  <si>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</si>
  <si>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</si>
  <si>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</si>
  <si>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</si>
  <si>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</si>
  <si>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</si>
  <si>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</si>
  <si>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</si>
  <si>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</si>
  <si>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</si>
  <si>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</si>
  <si>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</si>
  <si>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</si>
  <si>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</si>
  <si>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</si>
  <si>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</si>
  <si>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</si>
  <si>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</si>
  <si>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</si>
  <si>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</si>
  <si>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</si>
  <si>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</si>
  <si>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</si>
  <si>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</si>
  <si>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</si>
  <si>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</si>
  <si>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</si>
  <si>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</si>
  <si>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</si>
  <si>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</si>
  <si>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</si>
  <si>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</si>
  <si>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</si>
  <si>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</si>
  <si>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</si>
  <si>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</si>
  <si>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</si>
  <si>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</si>
  <si>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</si>
  <si>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</si>
  <si>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</si>
  <si>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</si>
  <si>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</si>
  <si>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</si>
  <si>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</si>
  <si>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</si>
  <si>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</si>
  <si>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</si>
  <si>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</si>
  <si>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</si>
  <si>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</si>
  <si>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</si>
  <si>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</si>
  <si>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</si>
  <si>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</si>
  <si>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</si>
  <si>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</si>
  <si>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</si>
  <si>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</si>
  <si>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</si>
  <si>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</si>
  <si>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</si>
  <si>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</si>
  <si>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</si>
  <si>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</si>
  <si>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</si>
  <si>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</si>
  <si>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</si>
  <si>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</si>
  <si>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</si>
  <si>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</si>
  <si>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</si>
  <si>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</si>
  <si>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</si>
  <si>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</si>
  <si>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</si>
  <si>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</si>
  <si>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</si>
  <si>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</si>
  <si>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</si>
  <si>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</si>
  <si>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</si>
  <si>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</si>
  <si>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</si>
  <si>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</si>
  <si>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</si>
  <si>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</si>
  <si>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</si>
  <si>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</si>
  <si>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</si>
  <si>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</si>
  <si>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</si>
  <si>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</si>
  <si>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</si>
  <si>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</si>
  <si>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</si>
  <si>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</si>
  <si>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</si>
  <si>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</si>
  <si>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</si>
  <si>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</si>
  <si>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</si>
  <si>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</si>
  <si>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</si>
  <si>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</si>
  <si>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</si>
  <si>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</si>
  <si>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</si>
  <si>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</si>
  <si>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</si>
  <si>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</si>
  <si>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</si>
  <si>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</si>
  <si>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</si>
  <si>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</si>
  <si>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</si>
  <si>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</si>
  <si>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</si>
  <si>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</si>
  <si>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</si>
  <si>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</si>
  <si>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</si>
  <si>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</si>
  <si>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</si>
  <si>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</si>
  <si>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</si>
  <si>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</si>
  <si>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</si>
  <si>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</si>
  <si>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</si>
  <si>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</si>
  <si>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</si>
  <si>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</si>
  <si>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</si>
  <si>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</si>
  <si>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</si>
  <si>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</si>
  <si>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</si>
  <si>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</si>
  <si>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</si>
  <si>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</si>
  <si>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</si>
  <si>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</si>
  <si>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</si>
  <si>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</si>
  <si>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</si>
  <si>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</si>
  <si>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</si>
  <si>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</si>
  <si>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</si>
  <si>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</si>
  <si>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</si>
  <si>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</si>
  <si>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</si>
  <si>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</si>
  <si>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</si>
  <si>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</si>
  <si>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</si>
  <si>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</si>
  <si>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</si>
  <si>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</si>
  <si>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</si>
  <si>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</si>
  <si>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</si>
  <si>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</si>
  <si>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</si>
  <si>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</si>
  <si>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</si>
  <si>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</si>
  <si>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</si>
  <si>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</si>
  <si>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</si>
  <si>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</si>
  <si>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</si>
  <si>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</si>
  <si>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</si>
  <si>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</si>
  <si>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</si>
  <si>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</si>
  <si>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</si>
  <si>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</si>
  <si>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</si>
  <si>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</si>
  <si>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</si>
  <si>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</si>
  <si>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</si>
  <si>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</si>
  <si>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</si>
  <si>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</si>
  <si>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</si>
  <si>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</si>
  <si>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</si>
  <si>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</si>
  <si>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</si>
  <si>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</si>
  <si>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</si>
  <si>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</si>
  <si>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</si>
  <si>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</si>
  <si>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</si>
  <si>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</si>
  <si>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</si>
  <si>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</si>
  <si>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</si>
  <si>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</si>
  <si>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</si>
  <si>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</si>
  <si>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</si>
  <si>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</si>
  <si>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</si>
  <si>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</si>
  <si>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</si>
  <si>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</si>
  <si>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</si>
  <si>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</si>
  <si>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</si>
  <si>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</si>
  <si>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</si>
  <si>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</si>
  <si>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</si>
  <si>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</si>
  <si>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</si>
  <si>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</si>
  <si>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</si>
  <si>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</si>
  <si>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</si>
  <si>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</si>
  <si>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</si>
  <si>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</si>
  <si>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</si>
  <si>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</si>
  <si>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</si>
  <si>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</si>
  <si>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</si>
  <si>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</si>
  <si>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</si>
  <si>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</si>
  <si>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</si>
  <si>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</si>
  <si>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</si>
  <si>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</si>
  <si>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</si>
  <si>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</si>
  <si>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</si>
  <si>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</si>
  <si>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</si>
  <si>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</si>
  <si>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</si>
  <si>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</si>
  <si>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</si>
  <si>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</si>
  <si>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</si>
  <si>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</si>
  <si>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</si>
  <si>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</si>
  <si>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</si>
  <si>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</si>
  <si>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</si>
  <si>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</si>
  <si>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</si>
  <si>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</si>
  <si>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</si>
  <si>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</si>
  <si>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</si>
  <si>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</si>
  <si>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</si>
  <si>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</si>
  <si>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</si>
  <si>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</si>
  <si>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</si>
  <si>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</si>
  <si>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</si>
  <si>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</si>
  <si>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</si>
  <si>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</si>
  <si>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</si>
  <si>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</si>
  <si>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</si>
  <si>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</si>
  <si>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</si>
  <si>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</si>
  <si>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</si>
  <si>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</si>
  <si>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</si>
  <si>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</si>
  <si>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</si>
  <si>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</si>
  <si>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</si>
  <si>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</si>
  <si>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</si>
  <si>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</si>
  <si>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</si>
  <si>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</si>
  <si>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</si>
  <si>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</si>
  <si>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</si>
  <si>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</si>
  <si>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</si>
  <si>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</si>
  <si>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</si>
  <si>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</si>
  <si>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</si>
  <si>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</si>
  <si>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</si>
  <si>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</si>
  <si>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</si>
  <si>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</si>
  <si>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</si>
  <si>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</si>
  <si>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</si>
  <si>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</si>
  <si>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</si>
  <si>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</si>
  <si>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</si>
  <si>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</si>
  <si>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</si>
  <si>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</si>
  <si>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</si>
  <si>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</si>
  <si>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</si>
  <si>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</si>
  <si>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</si>
  <si>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</si>
  <si>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</si>
  <si>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</si>
  <si>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</si>
  <si>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</si>
  <si>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</si>
  <si>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</si>
  <si>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</si>
  <si>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</si>
  <si>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</si>
  <si>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</si>
  <si>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</si>
  <si>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</si>
  <si>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</si>
  <si>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</si>
  <si>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</si>
  <si>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</si>
  <si>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</si>
  <si>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</si>
  <si>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</si>
  <si>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</si>
  <si>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</si>
  <si>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</si>
  <si>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</si>
  <si>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</si>
  <si>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</si>
  <si>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</si>
  <si>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</si>
  <si>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</si>
  <si>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</si>
  <si>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</si>
  <si>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</si>
  <si>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</si>
  <si>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</si>
  <si>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</si>
  <si>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</si>
  <si>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</si>
  <si>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</si>
  <si>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</si>
  <si>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</si>
  <si>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</si>
  <si>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</si>
  <si>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</si>
  <si>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</si>
  <si>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</si>
  <si>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</si>
  <si>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</si>
  <si>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</si>
  <si>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</si>
  <si>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</si>
  <si>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</si>
  <si>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</si>
  <si>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</si>
  <si>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</si>
  <si>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</si>
  <si>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</si>
  <si>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</si>
  <si>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</si>
  <si>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</si>
  <si>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</si>
  <si>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</si>
  <si>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</si>
  <si>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</si>
  <si>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</si>
  <si>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</si>
  <si>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</si>
  <si>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</si>
  <si>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</si>
  <si>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</si>
  <si>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</si>
  <si>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</si>
  <si>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</si>
  <si>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</si>
  <si>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</si>
  <si>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</si>
  <si>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</si>
  <si>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</si>
  <si>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</si>
  <si>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</si>
  <si>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</si>
  <si>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</si>
  <si>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</si>
  <si>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</si>
  <si>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</si>
  <si>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</si>
  <si>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</si>
  <si>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</si>
  <si>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</si>
  <si>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</si>
  <si>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</si>
  <si>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</si>
  <si>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</si>
  <si>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</si>
  <si>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</si>
  <si>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</si>
  <si>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</si>
  <si>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</si>
  <si>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</si>
  <si>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</si>
  <si>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</si>
  <si>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</si>
  <si>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</si>
  <si>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</si>
  <si>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</si>
  <si>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</si>
  <si>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</si>
  <si>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</si>
  <si>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</si>
  <si>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</si>
  <si>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</si>
  <si>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</si>
  <si>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</si>
  <si>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</si>
  <si>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</si>
  <si>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</si>
  <si>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</si>
  <si>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</si>
  <si>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</si>
  <si>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</si>
  <si>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</si>
  <si>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</si>
  <si>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</si>
  <si>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</si>
  <si>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</si>
  <si>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</si>
  <si>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</si>
  <si>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</si>
  <si>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</si>
  <si>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</si>
  <si>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</si>
  <si>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</si>
  <si>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</si>
  <si>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</si>
  <si>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</si>
  <si>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</si>
  <si>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</si>
  <si>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</si>
  <si>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</si>
  <si>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</si>
  <si>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</si>
  <si>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</si>
  <si>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</si>
  <si>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</si>
  <si>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</si>
  <si>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</si>
  <si>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</si>
  <si>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</si>
  <si>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</si>
  <si>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</si>
  <si>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</si>
  <si>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</si>
  <si>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</si>
  <si>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</si>
  <si>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</si>
  <si>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</si>
  <si>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</si>
  <si>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</si>
  <si>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</si>
  <si>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</si>
  <si>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</si>
  <si>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</si>
  <si>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</si>
  <si>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</si>
  <si>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</si>
  <si>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</si>
  <si>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</si>
  <si>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</si>
  <si>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</si>
  <si>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</si>
  <si>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</si>
  <si>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</si>
  <si>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</si>
  <si>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</si>
  <si>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</si>
  <si>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</si>
  <si>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</si>
  <si>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</si>
  <si>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</si>
  <si>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</si>
  <si>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</si>
  <si>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</si>
  <si>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</si>
  <si>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</si>
  <si>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</si>
  <si>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</si>
  <si>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</si>
  <si>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</si>
  <si>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</si>
  <si>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</si>
  <si>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</si>
  <si>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</si>
  <si>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</si>
  <si>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</si>
  <si>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</si>
  <si>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</si>
  <si>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</si>
  <si>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</si>
  <si>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</si>
  <si>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</si>
  <si>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</si>
  <si>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</si>
  <si>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</si>
  <si>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</si>
  <si>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</si>
  <si>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</si>
  <si>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</si>
  <si>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</si>
  <si>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</si>
  <si>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</si>
  <si>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</si>
  <si>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</si>
  <si>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</si>
  <si>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</si>
  <si>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</si>
  <si>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</si>
  <si>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</si>
  <si>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</si>
  <si>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</si>
  <si>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</si>
  <si>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</si>
  <si>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</si>
  <si>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</si>
  <si>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</si>
  <si>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</si>
  <si>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</si>
  <si>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</si>
  <si>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</si>
  <si>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</si>
  <si>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</si>
  <si>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</si>
  <si>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</si>
  <si>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</si>
  <si>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</si>
  <si>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</si>
  <si>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</si>
  <si>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</si>
  <si>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</si>
  <si>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</si>
  <si>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</si>
  <si>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</si>
  <si>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</si>
  <si>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</si>
  <si>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</si>
  <si>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</si>
  <si>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</si>
  <si>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</si>
  <si>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</si>
  <si>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</si>
  <si>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</si>
  <si>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</si>
  <si>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</si>
  <si>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</si>
  <si>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</si>
  <si>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</si>
  <si>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</si>
  <si>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</si>
  <si>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</si>
  <si>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</si>
  <si>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</si>
  <si>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</si>
  <si>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</si>
  <si>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</si>
  <si>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</si>
  <si>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</si>
  <si>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</si>
  <si>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</si>
  <si>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</si>
  <si>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</si>
  <si>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</si>
  <si>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</si>
  <si>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</si>
  <si>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</si>
  <si>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</si>
  <si>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</si>
  <si>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</si>
  <si>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</si>
  <si>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</si>
  <si>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</si>
  <si>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</si>
  <si>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</si>
  <si>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</si>
  <si>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</si>
  <si>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</si>
  <si>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</si>
  <si>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</si>
  <si>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</si>
  <si>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</si>
  <si>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</si>
  <si>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</si>
  <si>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</si>
  <si>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</si>
  <si>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</si>
  <si>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</si>
  <si>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</si>
  <si>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</si>
  <si>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</si>
  <si>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</si>
  <si>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</si>
  <si>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</si>
  <si>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</si>
  <si>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</si>
  <si>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</si>
  <si>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</si>
  <si>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</si>
  <si>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</si>
  <si>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</si>
  <si>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</si>
  <si>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</si>
  <si>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</si>
  <si>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</si>
  <si>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</si>
  <si>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</si>
  <si>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</si>
  <si>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</si>
  <si>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</si>
  <si>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</si>
  <si>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</si>
  <si>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</si>
  <si>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</si>
  <si>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</si>
  <si>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</si>
  <si>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</si>
  <si>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</si>
  <si>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</si>
  <si>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</si>
  <si>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</si>
  <si>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</si>
  <si>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</si>
  <si>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</si>
  <si>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</si>
  <si>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</si>
  <si>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</si>
  <si>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</si>
  <si>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</si>
  <si>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</si>
  <si>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</si>
  <si>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</si>
  <si>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</si>
  <si>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</si>
  <si>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</si>
  <si>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</si>
  <si>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</si>
  <si>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</si>
  <si>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</si>
  <si>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</si>
  <si>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</si>
  <si>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</si>
  <si>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</si>
  <si>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</si>
  <si>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</si>
  <si>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</si>
  <si>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</si>
  <si>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</si>
  <si>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</si>
  <si>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</si>
  <si>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</si>
  <si>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</si>
  <si>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</si>
  <si>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</si>
  <si>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</si>
  <si>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</si>
  <si>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</si>
  <si>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</si>
  <si>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</si>
  <si>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</si>
  <si>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</si>
  <si>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</si>
  <si>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</si>
  <si>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</si>
  <si>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</si>
  <si>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</si>
  <si>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</si>
  <si>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</si>
  <si>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</si>
  <si>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</si>
  <si>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</si>
  <si>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</si>
  <si>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</si>
  <si>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</si>
  <si>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</si>
  <si>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</si>
  <si>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</si>
  <si>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</si>
  <si>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</si>
  <si>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</si>
  <si>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</si>
  <si>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</si>
  <si>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</si>
  <si>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</si>
  <si>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</si>
  <si>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</si>
  <si>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</si>
  <si>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</si>
  <si>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</si>
  <si>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</si>
  <si>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</si>
  <si>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</si>
  <si>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</si>
  <si>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</si>
  <si>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</si>
  <si>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</si>
  <si>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</si>
  <si>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</si>
  <si>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</si>
  <si>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</si>
  <si>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</si>
  <si>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</si>
  <si>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</si>
  <si>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</si>
  <si>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</si>
  <si>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</si>
  <si>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</si>
  <si>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</si>
  <si>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</si>
  <si>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</si>
  <si>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</si>
  <si>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</si>
  <si>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</si>
  <si>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</si>
  <si>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</si>
  <si>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</si>
  <si>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</si>
  <si>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</si>
  <si>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</si>
  <si>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</si>
  <si>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</si>
  <si>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</si>
  <si>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</si>
  <si>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</si>
  <si>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</si>
  <si>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</si>
  <si>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</si>
  <si>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</si>
  <si>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</si>
  <si>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</si>
  <si>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</si>
  <si>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</si>
  <si>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</si>
  <si>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</si>
  <si>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</si>
  <si>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</si>
  <si>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</si>
  <si>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</si>
  <si>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</si>
  <si>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</si>
  <si>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</si>
  <si>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</si>
  <si>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</si>
  <si>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</si>
  <si>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</si>
  <si>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</si>
  <si>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</si>
  <si>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</si>
  <si>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</si>
  <si>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</si>
  <si>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</si>
  <si>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</si>
  <si>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</si>
  <si>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</si>
  <si>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</si>
  <si>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</si>
  <si>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</si>
  <si>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</si>
  <si>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</si>
  <si>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</si>
  <si>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</si>
  <si>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</si>
  <si>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</si>
  <si>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</si>
  <si>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</si>
  <si>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</si>
  <si>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</si>
  <si>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</si>
  <si>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</si>
  <si>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</si>
  <si>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</si>
  <si>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</si>
  <si>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</si>
  <si>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</si>
  <si>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</si>
  <si>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</si>
  <si>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</si>
  <si>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</si>
  <si>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</si>
  <si>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</si>
  <si>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</si>
  <si>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</si>
  <si>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</si>
  <si>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</si>
  <si>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</si>
  <si>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</si>
  <si>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</si>
  <si>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</si>
  <si>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</si>
  <si>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</si>
  <si>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</si>
  <si>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</si>
  <si>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</si>
  <si>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</si>
  <si>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</si>
  <si>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</si>
  <si>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</si>
  <si>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</si>
  <si>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</si>
  <si>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</si>
  <si>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</si>
  <si>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</si>
  <si>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</si>
  <si>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</si>
  <si>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</si>
  <si>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</si>
  <si>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</si>
  <si>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</si>
  <si>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</si>
  <si>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</si>
  <si>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</si>
  <si>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</si>
  <si>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</si>
  <si>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</si>
  <si>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</si>
  <si>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</si>
  <si>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</si>
  <si>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</si>
  <si>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</si>
  <si>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</si>
  <si>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</si>
  <si>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</si>
  <si>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</si>
  <si>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</si>
  <si>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</si>
  <si>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</si>
  <si>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</si>
  <si>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</si>
  <si>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</si>
  <si>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</si>
  <si>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</si>
  <si>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</si>
  <si>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</si>
  <si>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</si>
  <si>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</si>
  <si>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</si>
  <si>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</si>
  <si>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</si>
  <si>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</si>
  <si>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</si>
  <si>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</si>
  <si>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</si>
  <si>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</si>
  <si>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</si>
  <si>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</si>
  <si>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</si>
  <si>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</si>
  <si>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</si>
  <si>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</si>
  <si>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</si>
  <si>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</si>
  <si>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</si>
  <si>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</si>
  <si>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</si>
  <si>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</si>
  <si>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</si>
  <si>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</si>
  <si>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</si>
  <si>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</si>
  <si>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</si>
  <si>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</si>
  <si>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</si>
  <si>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</si>
  <si>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</si>
  <si>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</si>
  <si>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</si>
  <si>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</si>
  <si>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</si>
  <si>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</si>
  <si>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</si>
  <si>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</si>
  <si>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</si>
  <si>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</si>
  <si>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</si>
  <si>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</si>
  <si>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</si>
  <si>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</si>
  <si>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</si>
  <si>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</si>
  <si>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</si>
  <si>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</si>
  <si>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</si>
  <si>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</si>
  <si>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</si>
  <si>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</si>
  <si>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</si>
  <si>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</si>
  <si>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</si>
  <si>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</si>
  <si>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</si>
  <si>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</si>
  <si>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</si>
  <si>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</si>
  <si>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</si>
  <si>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</si>
  <si>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</si>
  <si>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</si>
  <si>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</si>
  <si>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</si>
  <si>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</si>
  <si>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</si>
  <si>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</si>
  <si>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</si>
  <si>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</si>
  <si>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</si>
  <si>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</si>
  <si>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</si>
  <si>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</si>
  <si>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</si>
  <si>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</si>
  <si>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</si>
  <si>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</si>
  <si>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</si>
  <si>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</si>
  <si>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</si>
  <si>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</si>
  <si>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</si>
  <si>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</si>
  <si>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</si>
  <si>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</si>
  <si>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</si>
  <si>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</si>
  <si>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</si>
  <si>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</si>
  <si>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</si>
  <si>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</si>
  <si>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</si>
  <si>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</si>
  <si>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</si>
  <si>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</si>
  <si>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</si>
  <si>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</si>
  <si>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</si>
  <si>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</si>
  <si>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</si>
  <si>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</si>
  <si>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</si>
  <si>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</si>
  <si>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</si>
  <si>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</si>
  <si>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</si>
  <si>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</si>
  <si>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</si>
  <si>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</si>
  <si>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</si>
  <si>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</si>
  <si>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</si>
  <si>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</si>
  <si>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</si>
  <si>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</si>
  <si>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</si>
  <si>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</si>
  <si>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</si>
  <si>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</si>
  <si>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</si>
  <si>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</si>
  <si>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</si>
  <si>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</si>
  <si>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</si>
  <si>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</si>
  <si>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</si>
  <si>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</si>
  <si>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</si>
  <si>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</si>
  <si>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</si>
  <si>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</si>
  <si>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</si>
  <si>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</si>
  <si>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</si>
  <si>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</si>
  <si>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</si>
  <si>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</si>
  <si>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</si>
  <si>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</si>
  <si>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</si>
  <si>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</si>
  <si>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</si>
  <si>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</si>
  <si>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</si>
  <si>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</si>
  <si>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</si>
  <si>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</si>
  <si>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</si>
  <si>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</si>
  <si>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</si>
  <si>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</si>
  <si>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</si>
  <si>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</si>
  <si>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</si>
  <si>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</si>
  <si>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</si>
  <si>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</si>
  <si>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</si>
  <si>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</si>
  <si>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</si>
  <si>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</si>
  <si>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</si>
  <si>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</si>
  <si>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</si>
  <si>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</si>
  <si>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</si>
  <si>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</si>
  <si>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</si>
  <si>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</si>
  <si>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</si>
  <si>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</si>
  <si>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</si>
  <si>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</si>
  <si>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</si>
  <si>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</si>
  <si>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</si>
  <si>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</si>
  <si>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</si>
  <si>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</si>
  <si>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</si>
  <si>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</si>
  <si>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</si>
  <si>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</si>
  <si>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</si>
  <si>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</si>
  <si>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</si>
  <si>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</si>
  <si>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</si>
  <si>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</si>
  <si>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</si>
  <si>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</si>
  <si>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</si>
  <si>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</si>
  <si>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</si>
  <si>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</si>
  <si>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</si>
  <si>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</si>
  <si>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</si>
  <si>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</si>
  <si>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</si>
  <si>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</si>
  <si>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</si>
  <si>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</si>
  <si>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</si>
  <si>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</si>
  <si>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</si>
  <si>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</si>
  <si>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</si>
  <si>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</si>
  <si>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</si>
  <si>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</si>
  <si>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</si>
  <si>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</si>
  <si>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</si>
  <si>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</si>
  <si>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</si>
  <si>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</si>
  <si>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</si>
  <si>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</si>
  <si>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</si>
  <si>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</si>
  <si>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</si>
  <si>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</si>
  <si>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</si>
  <si>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</si>
  <si>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</si>
  <si>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</si>
  <si>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</si>
  <si>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</si>
  <si>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</si>
  <si>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</si>
  <si>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</si>
  <si>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</si>
  <si>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</si>
  <si>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</si>
  <si>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</si>
  <si>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</si>
  <si>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</si>
  <si>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</si>
  <si>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</si>
  <si>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</si>
  <si>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</si>
  <si>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</si>
  <si>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</si>
  <si>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</si>
  <si>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</si>
  <si>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</si>
  <si>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</si>
  <si>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</si>
  <si>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</si>
  <si>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</si>
  <si>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</si>
  <si>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</si>
  <si>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</si>
  <si>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</si>
  <si>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</si>
  <si>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</si>
  <si>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</si>
  <si>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</si>
  <si>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</si>
  <si>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</si>
  <si>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</si>
  <si>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</si>
  <si>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</si>
  <si>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</si>
  <si>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</si>
  <si>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</si>
  <si>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</si>
  <si>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</si>
  <si>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</si>
  <si>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</si>
  <si>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</si>
  <si>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</si>
  <si>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</si>
  <si>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</si>
  <si>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</si>
  <si>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</si>
  <si>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</si>
  <si>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</si>
  <si>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</si>
  <si>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</si>
  <si>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</si>
  <si>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</si>
  <si>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</si>
  <si>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</si>
  <si>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</si>
  <si>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</si>
  <si>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</si>
  <si>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</si>
  <si>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</si>
  <si>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</si>
  <si>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</si>
  <si>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</si>
  <si>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</si>
  <si>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</si>
  <si>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</si>
  <si>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</si>
  <si>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</si>
  <si>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</si>
  <si>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</si>
  <si>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</si>
  <si>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</si>
  <si>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</si>
  <si>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</si>
  <si>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</si>
  <si>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</si>
  <si>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</si>
  <si>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</si>
  <si>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</si>
  <si>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</si>
  <si>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</si>
  <si>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</si>
  <si>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</si>
  <si>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</si>
  <si>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</si>
  <si>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</si>
  <si>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</si>
  <si>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</si>
  <si>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</si>
  <si>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</si>
  <si>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</si>
  <si>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</si>
  <si>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</si>
  <si>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</si>
  <si>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</si>
  <si>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</si>
  <si>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</si>
  <si>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</si>
  <si>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</si>
  <si>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</si>
  <si>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</si>
  <si>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</si>
  <si>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</si>
  <si>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</si>
  <si>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</si>
  <si>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</si>
  <si>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</si>
  <si>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</si>
  <si>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</si>
  <si>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</si>
  <si>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</si>
  <si>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</si>
  <si>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</si>
  <si>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</si>
  <si>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</si>
  <si>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</si>
  <si>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</si>
  <si>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</si>
  <si>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</si>
  <si>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</si>
  <si>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</si>
  <si>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</si>
  <si>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</si>
  <si>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</si>
  <si>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</si>
  <si>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</si>
  <si>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</si>
  <si>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</si>
  <si>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</si>
  <si>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</si>
  <si>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</si>
  <si>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</si>
  <si>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</si>
  <si>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</si>
  <si>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</si>
  <si>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</si>
  <si>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</si>
  <si>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</si>
  <si>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</si>
  <si>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</si>
  <si>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</si>
  <si>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</si>
  <si>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</si>
  <si>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</si>
  <si>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</si>
  <si>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</si>
  <si>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</si>
  <si>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</si>
  <si>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</si>
  <si>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</si>
  <si>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</si>
  <si>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</si>
  <si>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</si>
  <si>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</si>
  <si>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</si>
  <si>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</si>
  <si>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</si>
  <si>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</si>
  <si>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</si>
  <si>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</si>
  <si>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</si>
  <si>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</si>
  <si>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</si>
  <si>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</si>
  <si>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</si>
  <si>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</si>
  <si>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</si>
  <si>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</si>
  <si>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</si>
  <si>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</si>
  <si>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</si>
  <si>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</si>
  <si>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</si>
  <si>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</si>
  <si>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</si>
  <si>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</si>
  <si>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</si>
  <si>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</si>
  <si>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</si>
  <si>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</si>
  <si>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</si>
  <si>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</si>
  <si>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</si>
  <si>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</si>
  <si>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</si>
  <si>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</si>
  <si>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</si>
  <si>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</si>
  <si>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</si>
  <si>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</si>
  <si>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</si>
  <si>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</si>
  <si>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</si>
  <si>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</si>
  <si>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</si>
  <si>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</si>
  <si>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</si>
  <si>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</si>
  <si>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</si>
  <si>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</si>
  <si>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</si>
  <si>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</si>
  <si>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</si>
  <si>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</si>
  <si>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</si>
  <si>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</si>
  <si>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</si>
  <si>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</si>
  <si>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</si>
  <si>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</si>
  <si>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</si>
  <si>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</si>
  <si>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</si>
  <si>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</si>
  <si>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</si>
  <si>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</si>
  <si>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</si>
  <si>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</si>
  <si>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</si>
  <si>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</si>
  <si>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</si>
  <si>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</si>
  <si>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</si>
  <si>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</si>
  <si>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</si>
  <si>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</si>
  <si>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</si>
  <si>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</si>
  <si>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</si>
  <si>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</si>
  <si>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</si>
  <si>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</si>
  <si>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</si>
  <si>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</si>
  <si>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</si>
  <si>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</si>
  <si>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</si>
  <si>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</si>
  <si>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</si>
  <si>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</si>
  <si>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</si>
  <si>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</si>
  <si>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</si>
  <si>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</si>
  <si>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</si>
  <si>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</si>
  <si>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</si>
  <si>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</si>
  <si>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</si>
  <si>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</si>
  <si>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</si>
  <si>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</si>
  <si>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</si>
  <si>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</si>
  <si>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</si>
  <si>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</si>
  <si>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</si>
  <si>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</si>
  <si>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</si>
  <si>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</si>
  <si>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</si>
  <si>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</si>
  <si>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</si>
  <si>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</si>
  <si>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</si>
  <si>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</si>
  <si>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</si>
  <si>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</si>
  <si>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</si>
  <si>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</si>
  <si>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</si>
  <si>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</si>
  <si>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</si>
  <si>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</si>
  <si>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</si>
  <si>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</si>
  <si>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</si>
  <si>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</si>
  <si>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</si>
  <si>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</si>
  <si>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</si>
  <si>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</si>
  <si>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</si>
  <si>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</si>
  <si>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</si>
  <si>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</si>
  <si>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</si>
  <si>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</si>
  <si>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</si>
  <si>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</si>
  <si>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</si>
  <si>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</si>
  <si>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</si>
  <si>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</si>
  <si>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</si>
  <si>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</si>
  <si>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</si>
  <si>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</si>
  <si>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</si>
  <si>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</si>
  <si>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</si>
  <si>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</si>
  <si>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</si>
  <si>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</si>
  <si>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</si>
  <si>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</si>
  <si>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</si>
  <si>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</si>
  <si>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</si>
  <si>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</si>
  <si>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</si>
  <si>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</si>
  <si>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</si>
  <si>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</si>
  <si>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</si>
  <si>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</si>
  <si>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</si>
  <si>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</si>
  <si>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</si>
  <si>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</si>
  <si>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</si>
  <si>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</si>
  <si>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</si>
  <si>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</si>
  <si>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</si>
  <si>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</si>
  <si>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</si>
  <si>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</si>
  <si>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</si>
  <si>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</si>
  <si>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</si>
  <si>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</si>
  <si>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</si>
  <si>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</si>
  <si>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</si>
  <si>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</si>
  <si>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</si>
  <si>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</si>
  <si>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</si>
  <si>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</si>
  <si>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</si>
  <si>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</si>
  <si>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</si>
  <si>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</si>
  <si>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</si>
  <si>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</si>
  <si>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</si>
  <si>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</si>
  <si>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</si>
  <si>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</si>
  <si>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</si>
  <si>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</si>
  <si>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</si>
  <si>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</si>
  <si>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</si>
  <si>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</si>
  <si>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</si>
  <si>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</si>
  <si>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</si>
  <si>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</si>
  <si>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</si>
  <si>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</si>
  <si>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</si>
  <si>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</si>
  <si>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</si>
  <si>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</si>
  <si>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</si>
  <si>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</si>
  <si>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</si>
  <si>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</si>
  <si>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</si>
  <si>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</si>
  <si>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</si>
  <si>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</si>
  <si>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</si>
  <si>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</si>
  <si>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</si>
  <si>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</si>
  <si>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</si>
  <si>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</si>
  <si>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</si>
  <si>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</si>
  <si>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</si>
  <si>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</si>
  <si>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</si>
  <si>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</si>
  <si>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</si>
  <si>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</si>
  <si>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</si>
  <si>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</si>
  <si>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</si>
  <si>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</si>
  <si>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</si>
  <si>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</si>
  <si>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</si>
  <si>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</si>
  <si>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</si>
  <si>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</si>
  <si>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</si>
  <si>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</si>
  <si>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</si>
  <si>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</si>
  <si>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</si>
  <si>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</si>
  <si>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</si>
  <si>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</si>
  <si>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</si>
  <si>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</si>
  <si>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</si>
  <si>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</si>
  <si>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</si>
  <si>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</si>
  <si>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</si>
  <si>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</si>
  <si>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</si>
  <si>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</si>
  <si>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</si>
  <si>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</si>
  <si>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</si>
  <si>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</si>
  <si>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</si>
  <si>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</si>
  <si>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</si>
  <si>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</si>
  <si>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</si>
  <si>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</si>
  <si>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</si>
  <si>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</si>
  <si>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</si>
  <si>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</si>
  <si>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</si>
  <si>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</si>
  <si>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</si>
  <si>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</si>
  <si>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</si>
  <si>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</si>
  <si>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</si>
  <si>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</si>
  <si>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</si>
  <si>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</si>
  <si>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</si>
  <si>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</si>
  <si>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</si>
  <si>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</si>
  <si>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</si>
  <si>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</si>
  <si>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</si>
  <si>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</si>
  <si>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</si>
  <si>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</si>
  <si>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</si>
  <si>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</si>
  <si>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</si>
  <si>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</si>
  <si>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</si>
  <si>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</si>
  <si>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</si>
  <si>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</si>
  <si>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</si>
  <si>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</si>
  <si>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</si>
  <si>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</si>
  <si>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</si>
  <si>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</si>
  <si>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</si>
  <si>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</si>
  <si>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</si>
  <si>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</si>
  <si>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</si>
  <si>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</si>
  <si>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</si>
  <si>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</si>
  <si>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</si>
  <si>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</si>
  <si>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</si>
  <si>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</si>
  <si>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</si>
  <si>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</si>
  <si>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</si>
  <si>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</si>
  <si>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</si>
  <si>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</si>
  <si>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</si>
  <si>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</si>
  <si>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</si>
  <si>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</si>
  <si>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</si>
  <si>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</si>
  <si>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</si>
  <si>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</si>
  <si>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</si>
  <si>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</si>
  <si>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</si>
  <si>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</si>
  <si>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</si>
  <si>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</si>
  <si>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</si>
  <si>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</si>
  <si>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</si>
  <si>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</si>
  <si>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</si>
  <si>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</si>
  <si>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</si>
  <si>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</si>
  <si>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</si>
  <si>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</si>
  <si>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</si>
  <si>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</si>
  <si>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</si>
  <si>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</si>
  <si>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</si>
  <si>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</si>
  <si>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</si>
  <si>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</si>
  <si>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</si>
  <si>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</si>
  <si>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</si>
  <si>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</si>
  <si>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</si>
  <si>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</si>
  <si>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</si>
  <si>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</si>
  <si>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</si>
  <si>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</si>
  <si>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</si>
  <si>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</si>
  <si>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</si>
  <si>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</si>
  <si>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</si>
  <si>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</si>
  <si>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</si>
  <si>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</si>
  <si>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</si>
  <si>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</si>
  <si>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</si>
  <si>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</si>
  <si>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</si>
  <si>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</si>
  <si>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</si>
  <si>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</si>
  <si>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</si>
  <si>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</si>
  <si>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</si>
  <si>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</si>
  <si>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</si>
  <si>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</si>
  <si>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</si>
  <si>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</si>
  <si>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</si>
  <si>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</si>
  <si>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</si>
  <si>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</si>
  <si>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</si>
  <si>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</si>
  <si>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</si>
  <si>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</si>
  <si>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</si>
  <si>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</si>
  <si>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</si>
  <si>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</si>
  <si>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</si>
  <si>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</si>
  <si>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</si>
  <si>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</si>
  <si>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</si>
  <si>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</si>
  <si>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</si>
  <si>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</si>
  <si>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</si>
  <si>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</si>
  <si>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</si>
  <si>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</si>
  <si>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</si>
  <si>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</si>
  <si>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</si>
  <si>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</si>
  <si>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</si>
  <si>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</si>
  <si>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</si>
  <si>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</si>
  <si>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</si>
  <si>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</si>
  <si>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</si>
  <si>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</si>
  <si>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</si>
  <si>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</si>
  <si>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</si>
  <si>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</si>
  <si>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</si>
  <si>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</si>
  <si>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</si>
  <si>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</si>
  <si>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</si>
  <si>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</si>
  <si>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</si>
  <si>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</si>
  <si>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</si>
  <si>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</si>
  <si>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</si>
  <si>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</si>
  <si>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</si>
  <si>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</si>
  <si>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</si>
  <si>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</si>
  <si>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</si>
  <si>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</si>
  <si>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</si>
  <si>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</si>
  <si>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</si>
  <si>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</si>
  <si>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</si>
  <si>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</si>
  <si>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</si>
  <si>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</si>
  <si>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</si>
  <si>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</si>
  <si>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</si>
  <si>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</si>
  <si>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</si>
  <si>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</si>
  <si>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</si>
  <si>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</si>
  <si>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</si>
  <si>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</si>
  <si>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</si>
  <si>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</si>
  <si>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</si>
  <si>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</si>
  <si>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</si>
  <si>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</si>
  <si>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</si>
  <si>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</si>
  <si>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</si>
  <si>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</si>
  <si>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</si>
  <si>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</si>
  <si>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</si>
  <si>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</si>
  <si>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</si>
  <si>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</si>
  <si>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</si>
  <si>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</si>
  <si>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</si>
  <si>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</si>
  <si>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</si>
  <si>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</si>
  <si>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</si>
  <si>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</si>
  <si>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</si>
  <si>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</si>
  <si>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</si>
  <si>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</si>
  <si>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</si>
  <si>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</si>
  <si>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</si>
  <si>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</si>
  <si>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</si>
  <si>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</si>
  <si>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</si>
  <si>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</si>
  <si>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</si>
  <si>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</si>
  <si>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</si>
  <si>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</si>
  <si>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</si>
  <si>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</si>
  <si>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</si>
  <si>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</si>
  <si>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</si>
  <si>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</si>
  <si>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</si>
  <si>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</si>
  <si>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</si>
  <si>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</si>
  <si>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</si>
  <si>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</si>
  <si>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</si>
  <si>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</si>
  <si>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</si>
  <si>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</si>
  <si>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</si>
  <si>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</si>
  <si>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</si>
  <si>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</si>
  <si>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</si>
  <si>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</si>
  <si>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</si>
  <si>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</si>
  <si>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</si>
  <si>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</si>
  <si>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</si>
  <si>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</si>
  <si>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</si>
  <si>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</si>
  <si>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</si>
  <si>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</si>
  <si>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</si>
  <si>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</si>
  <si>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</si>
  <si>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</si>
  <si>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</si>
  <si>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</si>
  <si>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</si>
  <si>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</si>
  <si>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</si>
  <si>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</si>
  <si>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</si>
  <si>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</si>
  <si>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</si>
  <si>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</si>
  <si>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</si>
  <si>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</si>
  <si>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</si>
  <si>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</si>
  <si>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</si>
  <si>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</si>
  <si>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</si>
  <si>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</si>
  <si>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</si>
  <si>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</si>
  <si>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</si>
  <si>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</si>
  <si>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</si>
  <si>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</si>
  <si>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</si>
  <si>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</si>
  <si>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</si>
  <si>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</si>
  <si>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</si>
  <si>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</si>
  <si>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</si>
  <si>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</si>
  <si>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</si>
  <si>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</si>
  <si>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</si>
  <si>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</si>
  <si>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</si>
  <si>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</si>
  <si>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</si>
  <si>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</si>
  <si>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</si>
  <si>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</si>
  <si>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</si>
  <si>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</si>
  <si>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</si>
  <si>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</si>
  <si>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</si>
  <si>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</si>
  <si>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</si>
  <si>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</si>
  <si>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</si>
  <si>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</si>
  <si>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</si>
  <si>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</si>
  <si>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</si>
  <si>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</si>
  <si>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</si>
  <si>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</si>
  <si>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</si>
  <si>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</si>
  <si>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</si>
  <si>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</si>
  <si>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</si>
  <si>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</si>
  <si>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</si>
  <si>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</si>
  <si>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</si>
  <si>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</si>
  <si>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</si>
  <si>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</si>
  <si>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</si>
  <si>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</si>
  <si>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</si>
  <si>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</si>
  <si>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</si>
  <si>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</si>
  <si>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</si>
  <si>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</si>
  <si>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</si>
  <si>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</si>
  <si>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</si>
  <si>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</si>
  <si>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</si>
  <si>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</si>
  <si>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</si>
  <si>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</si>
  <si>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</si>
  <si>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</si>
  <si>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</si>
  <si>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</si>
  <si>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</si>
  <si>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</si>
  <si>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</si>
  <si>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</si>
  <si>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</si>
  <si>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</si>
  <si>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</si>
  <si>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</si>
  <si>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</si>
  <si>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</si>
  <si>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</si>
  <si>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</si>
  <si>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</si>
  <si>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</si>
  <si>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</si>
  <si>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</si>
  <si>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</si>
  <si>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</si>
  <si>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</si>
  <si>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</si>
  <si>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</si>
  <si>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</si>
  <si>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</si>
  <si>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</si>
  <si>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</si>
  <si>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</si>
  <si>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</si>
  <si>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</si>
  <si>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</si>
  <si>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</si>
  <si>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</si>
  <si>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</si>
  <si>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</si>
  <si>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</si>
  <si>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</si>
  <si>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</si>
  <si>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</si>
  <si>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</si>
  <si>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</si>
  <si>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</si>
  <si>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</si>
  <si>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</si>
  <si>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</si>
  <si>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</si>
  <si>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</si>
  <si>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</si>
  <si>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</si>
  <si>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</si>
  <si>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</si>
  <si>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</si>
  <si>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</si>
  <si>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</si>
  <si>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</si>
  <si>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</si>
  <si>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</si>
  <si>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</si>
  <si>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</si>
  <si>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</si>
  <si>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</si>
  <si>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</si>
  <si>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</si>
  <si>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</si>
  <si>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</si>
  <si>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</si>
  <si>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</si>
  <si>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</si>
  <si>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</si>
  <si>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</si>
  <si>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</si>
  <si>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</si>
  <si>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</si>
  <si>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</si>
  <si>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</si>
  <si>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</si>
  <si>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</si>
  <si>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</si>
  <si>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</si>
  <si>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</si>
  <si>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</si>
  <si>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</si>
  <si>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</si>
  <si>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</si>
  <si>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</si>
  <si>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</si>
  <si>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</si>
  <si>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</si>
  <si>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</si>
  <si>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</si>
  <si>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</si>
  <si>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</si>
  <si>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</si>
  <si>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</si>
  <si>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</si>
  <si>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</si>
  <si>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</si>
  <si>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</si>
  <si>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</si>
  <si>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</si>
  <si>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</si>
  <si>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</si>
  <si>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</si>
  <si>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</si>
  <si>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</si>
  <si>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</si>
  <si>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</si>
  <si>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</si>
  <si>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</si>
  <si>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</si>
  <si>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</si>
  <si>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</si>
  <si>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</si>
  <si>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</si>
  <si>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</si>
  <si>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</si>
  <si>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</si>
  <si>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</si>
  <si>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</si>
  <si>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</si>
  <si>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</si>
  <si>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</si>
  <si>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</si>
  <si>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</si>
  <si>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</si>
  <si>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</si>
  <si>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</si>
  <si>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</si>
  <si>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</si>
  <si>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</si>
  <si>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</si>
  <si>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</si>
  <si>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</si>
  <si>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</si>
  <si>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</si>
  <si>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</si>
  <si>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</si>
  <si>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</si>
  <si>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</si>
  <si>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</si>
  <si>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</si>
  <si>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</si>
  <si>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</si>
  <si>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</si>
  <si>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</si>
  <si>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</si>
  <si>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</si>
  <si>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</si>
  <si>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</si>
  <si>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</si>
  <si>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</si>
  <si>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</si>
  <si>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</si>
  <si>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</si>
  <si>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</si>
  <si>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</si>
  <si>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</si>
  <si>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</si>
  <si>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</si>
  <si>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</si>
  <si>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</si>
  <si>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</si>
  <si>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</si>
  <si>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</si>
  <si>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</si>
  <si>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</si>
  <si>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</si>
  <si>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</si>
  <si>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</si>
  <si>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</si>
  <si>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</si>
  <si>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</si>
  <si>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</si>
  <si>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</si>
  <si>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</si>
  <si>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</si>
  <si>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</si>
  <si>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</si>
  <si>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</si>
  <si>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</si>
  <si>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</si>
  <si>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</si>
  <si>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</si>
  <si>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</si>
  <si>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</si>
  <si>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</si>
  <si>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</si>
  <si>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</si>
  <si>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</si>
  <si>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</si>
  <si>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</si>
  <si>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</si>
  <si>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</si>
  <si>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</si>
  <si>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</si>
  <si>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</si>
  <si>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</si>
  <si>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</si>
  <si>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</si>
  <si>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</si>
  <si>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</si>
  <si>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</si>
  <si>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</si>
  <si>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</si>
  <si>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</si>
  <si>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</si>
  <si>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</si>
  <si>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</si>
  <si>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</si>
  <si>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</si>
  <si>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</si>
  <si>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</si>
  <si>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</si>
  <si>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</si>
  <si>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</si>
  <si>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</si>
  <si>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</si>
  <si>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</si>
  <si>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</si>
  <si>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</si>
  <si>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</si>
  <si>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</si>
  <si>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</si>
  <si>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</si>
  <si>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</si>
  <si>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</si>
  <si>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</si>
  <si>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</si>
  <si>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</si>
  <si>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</si>
  <si>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</si>
  <si>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</si>
  <si>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</si>
  <si>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</si>
  <si>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</si>
  <si>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</si>
  <si>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</si>
  <si>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</si>
  <si>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</si>
  <si>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</si>
  <si>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</si>
  <si>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</si>
  <si>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</si>
  <si>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</si>
  <si>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</si>
  <si>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</si>
  <si>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</si>
  <si>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</si>
  <si>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</si>
  <si>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</si>
  <si>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</si>
  <si>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</si>
  <si>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</si>
  <si>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</si>
  <si>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</si>
  <si>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</si>
  <si>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</si>
  <si>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</si>
  <si>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</si>
  <si>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</si>
  <si>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</si>
  <si>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</si>
  <si>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</si>
  <si>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</si>
  <si>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</si>
  <si>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</si>
  <si>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</si>
  <si>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</si>
  <si>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</si>
  <si>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</si>
  <si>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</si>
  <si>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</si>
  <si>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</si>
  <si>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</si>
  <si>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</si>
  <si>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</si>
  <si>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</si>
  <si>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</si>
  <si>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</si>
  <si>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</si>
  <si>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</si>
  <si>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</si>
  <si>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</si>
  <si>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</si>
  <si>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</si>
  <si>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</si>
  <si>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</si>
  <si>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</si>
  <si>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</si>
  <si>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</si>
  <si>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</si>
  <si>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</si>
  <si>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</si>
  <si>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</si>
  <si>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</si>
  <si>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</si>
  <si>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</si>
  <si>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</si>
  <si>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</si>
  <si>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</si>
  <si>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</si>
  <si>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</si>
  <si>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</si>
  <si>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</si>
  <si>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</si>
  <si>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</si>
  <si>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</si>
  <si>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</si>
  <si>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</si>
  <si>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</si>
  <si>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</si>
  <si>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</si>
  <si>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</si>
  <si>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</si>
  <si>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</si>
  <si>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</si>
  <si>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</si>
  <si>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</si>
  <si>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</si>
  <si>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</si>
  <si>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</si>
  <si>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</si>
  <si>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</si>
  <si>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</si>
  <si>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</si>
  <si>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</si>
  <si>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</si>
  <si>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</si>
  <si>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</si>
  <si>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</si>
  <si>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</si>
  <si>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</si>
  <si>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</si>
  <si>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</si>
  <si>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</si>
  <si>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</si>
  <si>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</si>
  <si>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</si>
  <si>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</si>
  <si>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</si>
  <si>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</si>
  <si>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</si>
  <si>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</si>
  <si>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</si>
  <si>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</si>
  <si>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</si>
  <si>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</si>
  <si>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</si>
  <si>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</si>
  <si>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</si>
  <si>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</si>
  <si>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</si>
  <si>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</si>
  <si>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</si>
  <si>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</si>
  <si>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</si>
  <si>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</si>
  <si>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</si>
  <si>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</si>
  <si>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</si>
  <si>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</si>
  <si>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</si>
  <si>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</si>
  <si>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</si>
  <si>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</si>
  <si>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</si>
  <si>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</si>
  <si>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</si>
  <si>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</si>
  <si>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</si>
  <si>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</si>
  <si>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</si>
  <si>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</si>
  <si>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</si>
  <si>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</si>
  <si>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</si>
  <si>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</si>
  <si>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</si>
  <si>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</si>
  <si>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</si>
  <si>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</si>
  <si>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</si>
  <si>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</si>
  <si>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</si>
  <si>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</si>
  <si>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</si>
  <si>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</si>
  <si>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</si>
  <si>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</si>
  <si>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</si>
  <si>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</si>
  <si>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</si>
  <si>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</si>
  <si>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</si>
  <si>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</si>
  <si>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</si>
  <si>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</si>
  <si>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</si>
  <si>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</si>
  <si>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</si>
  <si>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</si>
  <si>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</si>
  <si>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</si>
  <si>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</si>
  <si>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</si>
  <si>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</si>
  <si>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</si>
  <si>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</si>
  <si>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</si>
  <si>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</si>
  <si>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</si>
  <si>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</si>
  <si>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</si>
  <si>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</si>
  <si>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</si>
  <si>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</si>
  <si>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</si>
  <si>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</si>
  <si>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</si>
  <si>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</si>
  <si>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</si>
  <si>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</si>
  <si>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</si>
  <si>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</si>
  <si>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</si>
  <si>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</si>
  <si>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</si>
  <si>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</si>
  <si>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</si>
  <si>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</si>
  <si>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</si>
  <si>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</si>
  <si>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</si>
  <si>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</si>
  <si>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</si>
  <si>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</si>
  <si>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</si>
  <si>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</si>
  <si>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</si>
  <si>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</si>
  <si>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</si>
  <si>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</si>
  <si>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</si>
  <si>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</si>
  <si>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</si>
  <si>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</si>
  <si>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</si>
  <si>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</si>
  <si>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</si>
  <si>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</si>
  <si>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</si>
  <si>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</si>
  <si>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</si>
  <si>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</si>
  <si>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</si>
  <si>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</si>
  <si>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</si>
  <si>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</si>
  <si>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</si>
  <si>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</si>
  <si>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</si>
  <si>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</si>
  <si>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</si>
  <si>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</si>
  <si>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</si>
  <si>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</si>
  <si>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</si>
  <si>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</si>
  <si>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</si>
  <si>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</si>
  <si>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</si>
  <si>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</si>
  <si>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</si>
  <si>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</si>
  <si>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</si>
  <si>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</si>
  <si>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</si>
  <si>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</si>
  <si>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</si>
  <si>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</si>
  <si>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</si>
  <si>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</si>
  <si>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</si>
  <si>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</si>
  <si>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</si>
  <si>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</si>
  <si>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</si>
  <si>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</si>
  <si>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</si>
  <si>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</si>
  <si>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</si>
  <si>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</si>
  <si>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</si>
  <si>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</si>
  <si>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</si>
  <si>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</si>
  <si>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</si>
  <si>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</si>
  <si>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</si>
  <si>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</si>
  <si>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</si>
  <si>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</si>
  <si>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</si>
  <si>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</si>
  <si>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</si>
  <si>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</si>
  <si>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</si>
  <si>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</si>
  <si>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</si>
  <si>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</si>
  <si>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</si>
  <si>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</si>
  <si>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</si>
  <si>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</si>
  <si>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</si>
  <si>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</si>
  <si>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</si>
  <si>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</si>
  <si>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</si>
  <si>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</si>
  <si>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</si>
  <si>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</si>
  <si>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</si>
  <si>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</si>
  <si>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</si>
  <si>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</si>
  <si>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</si>
  <si>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</si>
  <si>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</si>
  <si>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</si>
  <si>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</si>
  <si>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</si>
  <si>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</si>
  <si>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</si>
  <si>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</si>
  <si>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</si>
  <si>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</si>
  <si>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</si>
  <si>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</si>
  <si>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</si>
  <si>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</si>
  <si>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</si>
  <si>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</si>
  <si>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</si>
  <si>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</si>
  <si>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</si>
  <si>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</si>
  <si>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</si>
  <si>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</si>
  <si>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</si>
  <si>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</si>
  <si>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</si>
  <si>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</si>
  <si>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</si>
  <si>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</si>
  <si>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</si>
  <si>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</si>
  <si>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</si>
  <si>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</si>
  <si>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</si>
  <si>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</si>
  <si>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</si>
  <si>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</si>
  <si>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</si>
  <si>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</si>
  <si>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</si>
  <si>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</si>
  <si>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</si>
  <si>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</si>
  <si>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</si>
  <si>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</si>
  <si>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</si>
  <si>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</si>
  <si>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</si>
  <si>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</si>
  <si>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</si>
  <si>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</si>
  <si>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</si>
  <si>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</si>
  <si>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</si>
  <si>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</si>
  <si>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</si>
  <si>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</si>
  <si>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</si>
  <si>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</si>
  <si>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</si>
  <si>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</si>
  <si>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</si>
  <si>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</si>
  <si>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</si>
  <si>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</si>
  <si>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</si>
  <si>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</si>
  <si>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</si>
  <si>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</si>
  <si>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</si>
  <si>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</si>
  <si>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</si>
  <si>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</si>
  <si>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</si>
  <si>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</si>
  <si>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</si>
  <si>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</si>
  <si>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</si>
  <si>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</si>
  <si>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</si>
  <si>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</si>
  <si>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</si>
  <si>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</si>
  <si>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</si>
  <si>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</si>
  <si>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</si>
  <si>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</si>
  <si>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</si>
  <si>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</si>
  <si>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</si>
  <si>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</si>
  <si>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</si>
  <si>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</si>
  <si>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</si>
  <si>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</si>
  <si>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</si>
  <si>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</si>
  <si>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</si>
  <si>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</si>
  <si>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</si>
  <si>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</si>
  <si>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</si>
  <si>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</si>
  <si>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</si>
  <si>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</si>
  <si>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</si>
  <si>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</si>
  <si>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</si>
  <si>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</si>
  <si>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</si>
  <si>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</si>
  <si>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</si>
  <si>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</si>
  <si>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</si>
  <si>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</si>
  <si>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</si>
  <si>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</si>
  <si>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</si>
  <si>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</si>
  <si>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</si>
  <si>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</si>
  <si>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</si>
  <si>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</si>
  <si>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</si>
  <si>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</si>
  <si>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</si>
  <si>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</si>
  <si>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</si>
  <si>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</si>
  <si>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</si>
  <si>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</si>
  <si>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</si>
  <si>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</si>
  <si>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</si>
  <si>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</si>
  <si>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</si>
  <si>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</si>
  <si>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</si>
  <si>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</si>
  <si>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</si>
  <si>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</si>
  <si>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</si>
  <si>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</si>
  <si>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</si>
  <si>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</si>
  <si>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</si>
  <si>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</si>
  <si>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</si>
  <si>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</si>
  <si>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</si>
  <si>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</si>
  <si>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</si>
  <si>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</si>
  <si>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</si>
  <si>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</si>
  <si>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</si>
  <si>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</si>
  <si>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</si>
  <si>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</si>
  <si>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</si>
  <si>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</si>
  <si>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</si>
  <si>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</si>
  <si>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</si>
  <si>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</si>
  <si>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</si>
  <si>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</si>
  <si>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</si>
  <si>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</si>
  <si>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</si>
  <si>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</si>
  <si>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</si>
  <si>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</si>
  <si>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</si>
  <si>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</si>
  <si>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</si>
  <si>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</si>
  <si>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</si>
  <si>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</si>
  <si>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</si>
  <si>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</si>
  <si>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</si>
  <si>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</si>
  <si>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</si>
  <si>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</si>
  <si>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</si>
  <si>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</si>
  <si>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</si>
  <si>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</si>
  <si>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</si>
  <si>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</si>
  <si>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</si>
  <si>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</si>
  <si>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</si>
  <si>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</si>
  <si>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</si>
  <si>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</si>
  <si>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</si>
  <si>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</si>
  <si>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</si>
  <si>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</si>
  <si>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</si>
  <si>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</si>
  <si>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</si>
  <si>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</si>
  <si>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</si>
  <si>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</si>
  <si>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</si>
  <si>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</si>
  <si>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</si>
  <si>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</si>
  <si>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</si>
  <si>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</si>
  <si>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</si>
  <si>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</si>
  <si>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</si>
  <si>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</si>
  <si>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</si>
  <si>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</si>
  <si>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</si>
  <si>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</si>
  <si>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</si>
  <si>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</si>
  <si>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</si>
  <si>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</si>
  <si>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</si>
  <si>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</si>
  <si>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</si>
  <si>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</si>
  <si>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</si>
  <si>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</si>
  <si>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</si>
  <si>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</si>
  <si>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</si>
  <si>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</si>
  <si>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</si>
  <si>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</si>
  <si>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</si>
  <si>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</si>
  <si>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</si>
  <si>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</si>
  <si>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</si>
  <si>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</si>
  <si>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</si>
  <si>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</si>
  <si>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</si>
  <si>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</si>
  <si>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</si>
  <si>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</si>
  <si>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</si>
  <si>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</si>
  <si>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</si>
  <si>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</si>
  <si>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</si>
  <si>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</si>
  <si>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</si>
  <si>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</si>
  <si>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</si>
  <si>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</si>
  <si>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</si>
  <si>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</si>
  <si>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</si>
  <si>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</si>
  <si>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</si>
  <si>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</si>
  <si>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</si>
  <si>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</si>
  <si>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</si>
  <si>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</si>
  <si>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</si>
  <si>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</si>
  <si>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</si>
  <si>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</si>
  <si>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</si>
  <si>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</si>
  <si>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</si>
  <si>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</si>
  <si>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</si>
  <si>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</si>
  <si>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</si>
  <si>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</si>
  <si>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</si>
  <si>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</si>
  <si>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</si>
  <si>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</si>
  <si>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</si>
  <si>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</si>
  <si>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</si>
  <si>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</si>
  <si>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</si>
  <si>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</si>
  <si>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</si>
  <si>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</si>
  <si>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</si>
  <si>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</si>
  <si>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</si>
  <si>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</si>
  <si>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</si>
  <si>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</si>
  <si>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</si>
  <si>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</si>
  <si>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</si>
  <si>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</si>
  <si>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</si>
  <si>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</si>
  <si>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</si>
  <si>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</si>
  <si>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</si>
  <si>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</si>
  <si>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</si>
  <si>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</si>
  <si>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</si>
  <si>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</si>
  <si>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</si>
  <si>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</si>
  <si>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</si>
  <si>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</si>
  <si>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</si>
  <si>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</si>
  <si>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</si>
  <si>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</si>
  <si>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</si>
  <si>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</si>
  <si>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</si>
  <si>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</si>
  <si>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</si>
  <si>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</si>
  <si>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</si>
  <si>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</si>
  <si>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</si>
  <si>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</si>
  <si>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</si>
  <si>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</si>
  <si>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</si>
  <si>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</si>
  <si>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</si>
  <si>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</si>
  <si>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</si>
  <si>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</si>
  <si>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</si>
  <si>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</si>
  <si>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</si>
  <si>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</si>
  <si>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</si>
  <si>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</si>
  <si>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</si>
  <si>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</si>
  <si>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</si>
  <si>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</si>
  <si>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</si>
  <si>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</si>
  <si>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</si>
  <si>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</si>
  <si>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</si>
  <si>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</si>
  <si>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</si>
  <si>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</si>
  <si>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</si>
  <si>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</si>
  <si>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</si>
  <si>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</si>
  <si>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</si>
  <si>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</si>
  <si>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</si>
  <si>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</si>
  <si>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</si>
  <si>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</si>
  <si>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</si>
  <si>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</si>
  <si>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</si>
  <si>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</si>
  <si>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</si>
  <si>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</si>
  <si>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</si>
  <si>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</si>
  <si>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</si>
  <si>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</si>
  <si>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</si>
  <si>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</si>
  <si>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</si>
  <si>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</si>
  <si>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</si>
  <si>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</si>
  <si>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</si>
  <si>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</si>
  <si>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</si>
  <si>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</si>
  <si>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</si>
  <si>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</si>
  <si>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</si>
  <si>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</si>
  <si>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</si>
  <si>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</si>
  <si>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</si>
  <si>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</si>
  <si>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</si>
  <si>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</si>
  <si>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</si>
  <si>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</si>
  <si>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</si>
  <si>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</si>
  <si>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</si>
  <si>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</si>
  <si>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</si>
  <si>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</si>
  <si>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</si>
  <si>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</si>
  <si>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</si>
  <si>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</si>
  <si>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</si>
  <si>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</si>
  <si>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</si>
  <si>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</si>
  <si>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</si>
  <si>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</si>
  <si>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</si>
  <si>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</si>
  <si>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</si>
  <si>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</si>
  <si>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</si>
  <si>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</si>
  <si>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</si>
  <si>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</si>
  <si>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</si>
  <si>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</si>
  <si>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</si>
  <si>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</si>
  <si>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</si>
  <si>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</si>
  <si>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</si>
  <si>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</si>
  <si>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</si>
  <si>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</si>
  <si>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</si>
  <si>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</si>
  <si>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</si>
  <si>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</si>
  <si>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</si>
  <si>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</si>
  <si>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</si>
  <si>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</si>
  <si>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</si>
  <si>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</si>
  <si>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</si>
  <si>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</si>
  <si>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</si>
  <si>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</si>
  <si>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</si>
  <si>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</si>
  <si>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</si>
  <si>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</si>
  <si>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</si>
  <si>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</si>
  <si>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</si>
  <si>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</si>
  <si>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</si>
  <si>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</si>
  <si>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</si>
  <si>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</si>
  <si>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</si>
  <si>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</si>
  <si>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</si>
  <si>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</si>
  <si>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</si>
  <si>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</si>
  <si>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</si>
  <si>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</si>
  <si>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</si>
  <si>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</si>
  <si>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</si>
  <si>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</si>
  <si>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</si>
  <si>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</si>
  <si>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</si>
  <si>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</si>
  <si>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</si>
  <si>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</si>
  <si>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</si>
  <si>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</si>
  <si>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</si>
  <si>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</si>
  <si>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</si>
  <si>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</si>
  <si>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</si>
  <si>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</si>
  <si>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</si>
  <si>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</si>
  <si>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</si>
  <si>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</si>
  <si>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</si>
  <si>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</si>
  <si>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</si>
  <si>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</si>
  <si>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</si>
  <si>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</si>
  <si>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</si>
  <si>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</si>
  <si>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</si>
  <si>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</si>
  <si>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</si>
  <si>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</si>
  <si>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</si>
  <si>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</si>
  <si>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</si>
  <si>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</si>
  <si>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</si>
  <si>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</si>
  <si>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</si>
  <si>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</si>
  <si>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</si>
  <si>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</si>
  <si>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</si>
  <si>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</si>
  <si>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</si>
  <si>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</si>
  <si>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</si>
  <si>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</si>
  <si>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</si>
  <si>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</si>
  <si>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</si>
  <si>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</si>
  <si>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</si>
  <si>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</si>
  <si>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</si>
  <si>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</si>
  <si>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</si>
  <si>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</si>
  <si>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</si>
  <si>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</si>
  <si>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</si>
  <si>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</si>
  <si>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</si>
  <si>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</si>
  <si>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</si>
  <si>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</si>
  <si>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</si>
  <si>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</si>
  <si>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</si>
  <si>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</si>
  <si>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</si>
  <si>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</si>
  <si>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</si>
  <si>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</si>
  <si>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</si>
  <si>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</si>
  <si>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</si>
  <si>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</si>
  <si>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</si>
  <si>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</si>
  <si>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</si>
  <si>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</si>
  <si>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</si>
  <si>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</si>
  <si>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</si>
  <si>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</si>
  <si>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</si>
  <si>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</si>
  <si>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</si>
  <si>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</si>
  <si>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</si>
  <si>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</si>
  <si>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</si>
  <si>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</si>
  <si>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</si>
  <si>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</si>
  <si>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</si>
  <si>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</si>
  <si>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</si>
  <si>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</si>
  <si>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</si>
  <si>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</si>
  <si>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</si>
  <si>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</si>
  <si>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</si>
  <si>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</si>
  <si>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</si>
  <si>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</si>
  <si>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</si>
  <si>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</si>
  <si>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</si>
  <si>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</si>
  <si>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</si>
  <si>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</si>
  <si>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</si>
  <si>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</si>
  <si>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</si>
  <si>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</si>
  <si>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</si>
  <si>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</si>
  <si>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</si>
  <si>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</si>
  <si>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</si>
  <si>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</si>
  <si>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</si>
  <si>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</si>
  <si>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</si>
  <si>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</si>
  <si>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</si>
  <si>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</si>
  <si>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</si>
  <si>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</si>
  <si>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</si>
  <si>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</si>
  <si>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</si>
  <si>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</si>
  <si>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</si>
  <si>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</si>
  <si>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</si>
  <si>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</si>
  <si>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</si>
  <si>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</si>
  <si>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</si>
  <si>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</si>
  <si>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</si>
  <si>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</si>
  <si>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</si>
  <si>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</si>
  <si>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</si>
  <si>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</si>
  <si>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</si>
  <si>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</si>
  <si>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</si>
  <si>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</si>
  <si>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</si>
  <si>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</si>
  <si>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</si>
  <si>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</si>
  <si>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</si>
  <si>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</si>
  <si>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</si>
  <si>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</si>
  <si>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</si>
  <si>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</si>
  <si>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</si>
  <si>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</si>
  <si>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</si>
  <si>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</si>
  <si>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</si>
  <si>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</si>
  <si>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</si>
  <si>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</si>
  <si>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</si>
  <si>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</si>
  <si>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</si>
  <si>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</si>
  <si>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</si>
  <si>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</si>
  <si>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</si>
  <si>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</si>
  <si>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</si>
  <si>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</si>
  <si>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</si>
  <si>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</si>
  <si>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</si>
  <si>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</si>
  <si>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</si>
  <si>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</si>
  <si>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</si>
  <si>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</si>
  <si>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</si>
  <si>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</si>
  <si>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</si>
  <si>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</si>
  <si>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</si>
  <si>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</si>
  <si>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</si>
  <si>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</si>
  <si>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</si>
  <si>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</si>
  <si>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</si>
  <si>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</si>
  <si>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</si>
  <si>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</si>
  <si>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</si>
  <si>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</si>
  <si>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</si>
  <si>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</si>
  <si>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</si>
  <si>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</si>
  <si>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</si>
  <si>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</si>
  <si>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</si>
  <si>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</si>
  <si>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</si>
  <si>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</si>
  <si>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</si>
  <si>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</si>
  <si>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</si>
  <si>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</si>
  <si>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</si>
  <si>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</si>
  <si>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</si>
  <si>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</si>
  <si>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</si>
  <si>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</si>
  <si>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</si>
  <si>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</si>
  <si>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</si>
  <si>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</si>
  <si>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</si>
  <si>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</si>
  <si>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</si>
  <si>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</si>
  <si>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</si>
  <si>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</si>
  <si>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</si>
  <si>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</si>
  <si>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</si>
  <si>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</si>
  <si>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</si>
  <si>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</si>
  <si>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</si>
  <si>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</si>
  <si>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</si>
  <si>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</si>
  <si>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</si>
  <si>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</si>
  <si>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</si>
  <si>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</si>
  <si>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</si>
  <si>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</si>
  <si>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</si>
  <si>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</si>
  <si>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</si>
  <si>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</si>
  <si>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</si>
  <si>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</si>
  <si>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</si>
  <si>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</si>
  <si>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</si>
  <si>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</si>
  <si>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</si>
  <si>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</si>
  <si>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</si>
  <si>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</si>
  <si>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</si>
  <si>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</si>
  <si>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</si>
  <si>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</si>
  <si>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</si>
  <si>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</si>
  <si>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</si>
  <si>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</si>
  <si>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</si>
  <si>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</si>
  <si>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</si>
  <si>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</si>
  <si>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</si>
  <si>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</si>
  <si>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</si>
  <si>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</si>
  <si>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</si>
  <si>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</si>
  <si>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</si>
  <si>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</si>
  <si>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</si>
  <si>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</si>
  <si>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</si>
  <si>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</si>
  <si>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</si>
  <si>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</si>
  <si>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</si>
  <si>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</si>
  <si>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</si>
  <si>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</si>
  <si>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</si>
  <si>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</si>
  <si>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</si>
  <si>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</si>
  <si>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</si>
  <si>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</si>
  <si>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</si>
  <si>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</si>
  <si>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</si>
  <si>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</si>
  <si>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</si>
  <si>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</si>
  <si>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</si>
  <si>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</si>
  <si>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</si>
  <si>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</si>
  <si>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</si>
  <si>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</si>
  <si>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</si>
  <si>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</si>
  <si>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</si>
  <si>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</si>
  <si>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</si>
  <si>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</si>
  <si>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</si>
  <si>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</si>
  <si>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</si>
  <si>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</si>
  <si>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</si>
  <si>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</si>
  <si>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</si>
  <si>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</si>
  <si>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</si>
  <si>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</si>
  <si>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</si>
  <si>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</si>
  <si>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</si>
  <si>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</si>
  <si>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</si>
  <si>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</si>
  <si>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</si>
  <si>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</si>
  <si>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</si>
  <si>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</si>
  <si>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</si>
  <si>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</si>
  <si>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</si>
  <si>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</si>
  <si>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</si>
  <si>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</si>
  <si>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</si>
  <si>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</si>
  <si>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</si>
  <si>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</si>
  <si>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</si>
  <si>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</si>
  <si>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</si>
  <si>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</si>
  <si>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</si>
  <si>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</si>
  <si>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</si>
  <si>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</si>
  <si>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</si>
  <si>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</si>
  <si>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</si>
  <si>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</si>
  <si>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</si>
  <si>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</si>
  <si>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</si>
  <si>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</si>
  <si>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</si>
  <si>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</si>
  <si>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</si>
  <si>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</si>
  <si>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</si>
  <si>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</si>
  <si>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</si>
  <si>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</si>
  <si>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</si>
  <si>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</si>
  <si>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</si>
  <si>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</si>
  <si>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</si>
  <si>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</si>
  <si>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</si>
  <si>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</si>
  <si>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</si>
  <si>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</si>
  <si>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</si>
  <si>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</si>
  <si>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</si>
  <si>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</si>
  <si>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</si>
  <si>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</si>
  <si>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</si>
  <si>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</si>
  <si>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</si>
  <si>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</si>
  <si>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</si>
  <si>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</si>
  <si>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</si>
  <si>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</si>
  <si>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</si>
  <si>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</si>
  <si>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</si>
  <si>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</si>
  <si>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</si>
  <si>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</si>
  <si>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</si>
  <si>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</si>
  <si>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</si>
  <si>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</si>
  <si>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</si>
  <si>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</si>
  <si>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</si>
  <si>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</si>
  <si>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</si>
  <si>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</si>
  <si>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</si>
  <si>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</si>
  <si>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</si>
  <si>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</si>
  <si>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</si>
  <si>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</si>
  <si>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</si>
  <si>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</si>
  <si>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</si>
  <si>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</si>
  <si>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</si>
  <si>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</si>
  <si>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</si>
  <si>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</si>
  <si>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</si>
  <si>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</si>
  <si>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</si>
  <si>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</si>
  <si>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</si>
  <si>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</si>
  <si>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</si>
  <si>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</si>
  <si>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</si>
  <si>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</si>
  <si>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</si>
  <si>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</si>
  <si>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</si>
  <si>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</si>
  <si>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</si>
  <si>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</si>
  <si>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</si>
  <si>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</si>
  <si>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</si>
  <si>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</si>
  <si>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</si>
  <si>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</si>
  <si>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</si>
  <si>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</si>
  <si>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</si>
  <si>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</si>
  <si>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</si>
  <si>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</si>
  <si>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</si>
  <si>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</si>
  <si>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</si>
  <si>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</si>
  <si>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</si>
  <si>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</si>
  <si>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</si>
  <si>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</si>
  <si>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</si>
  <si>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</si>
  <si>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</si>
  <si>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</si>
  <si>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</si>
  <si>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</si>
  <si>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</si>
  <si>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</si>
  <si>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</si>
  <si>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</si>
  <si>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</si>
  <si>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</si>
  <si>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</si>
  <si>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</si>
  <si>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</si>
  <si>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</si>
  <si>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</si>
  <si>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</si>
  <si>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</si>
  <si>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</si>
  <si>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</si>
  <si>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</si>
  <si>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</si>
  <si>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</si>
  <si>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</si>
  <si>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</si>
  <si>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</si>
  <si>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</si>
  <si>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</si>
  <si>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</si>
  <si>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</si>
  <si>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</si>
  <si>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</si>
  <si>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</si>
  <si>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</si>
  <si>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</si>
  <si>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</si>
  <si>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</si>
  <si>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</si>
  <si>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</si>
  <si>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</si>
  <si>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</si>
  <si>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</si>
  <si>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</si>
  <si>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</si>
  <si>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</si>
  <si>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</si>
  <si>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</si>
  <si>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</si>
  <si>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</si>
  <si>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</si>
  <si>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</si>
  <si>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</si>
  <si>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</si>
  <si>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</si>
  <si>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</si>
  <si>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</si>
  <si>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</si>
  <si>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</si>
  <si>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</si>
  <si>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</si>
  <si>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</si>
  <si>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</si>
  <si>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</si>
  <si>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</si>
  <si>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</si>
  <si>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</si>
  <si>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</si>
  <si>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</si>
  <si>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</si>
  <si>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</si>
  <si>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</si>
  <si>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</si>
  <si>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</si>
  <si>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</si>
  <si>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</si>
  <si>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</si>
  <si>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</si>
  <si>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</si>
  <si>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</si>
  <si>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</si>
  <si>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</si>
  <si>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</si>
  <si>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</si>
  <si>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</si>
  <si>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</si>
  <si>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</si>
  <si>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</si>
  <si>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</si>
  <si>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</si>
  <si>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</si>
  <si>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</si>
  <si>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</si>
  <si>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</si>
  <si>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</si>
  <si>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</si>
  <si>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</si>
  <si>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</si>
  <si>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</si>
  <si>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</si>
  <si>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</si>
  <si>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</si>
  <si>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</si>
  <si>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</si>
  <si>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</si>
  <si>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</si>
  <si>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</si>
  <si>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</si>
  <si>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</si>
  <si>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</si>
  <si>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</si>
  <si>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</si>
  <si>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</si>
  <si>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</si>
  <si>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</si>
  <si>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</si>
  <si>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</si>
  <si>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</si>
  <si>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</si>
  <si>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</si>
  <si>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</si>
  <si>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</si>
  <si>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</si>
  <si>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</si>
  <si>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</si>
  <si>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</si>
  <si>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</si>
  <si>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</si>
  <si>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</si>
  <si>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</si>
  <si>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</si>
  <si>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</si>
  <si>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</si>
  <si>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</si>
  <si>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</si>
  <si>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</si>
  <si>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</si>
  <si>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</si>
  <si>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</si>
  <si>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</si>
  <si>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</si>
  <si>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</si>
  <si>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</si>
  <si>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</si>
  <si>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</si>
  <si>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</si>
  <si>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</si>
  <si>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</si>
  <si>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</si>
  <si>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</si>
  <si>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</si>
  <si>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</si>
  <si>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</si>
  <si>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</si>
  <si>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</si>
  <si>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</si>
  <si>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</si>
  <si>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</si>
  <si>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</si>
  <si>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</si>
  <si>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</si>
  <si>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</si>
  <si>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</si>
  <si>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</si>
  <si>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</si>
  <si>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</si>
  <si>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</si>
  <si>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</si>
  <si>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</si>
  <si>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</si>
  <si>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</si>
  <si>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</si>
  <si>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</si>
  <si>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</si>
  <si>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</si>
  <si>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</si>
  <si>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</si>
  <si>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</si>
  <si>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</si>
  <si>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</si>
  <si>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</si>
  <si>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</si>
  <si>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</si>
  <si>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</si>
  <si>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</si>
  <si>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</si>
  <si>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</si>
  <si>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</si>
  <si>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</si>
  <si>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</si>
  <si>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</si>
  <si>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</si>
  <si>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</si>
  <si>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</si>
  <si>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</si>
  <si>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</si>
  <si>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</si>
  <si>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</si>
  <si>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</si>
  <si>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</si>
  <si>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</si>
  <si>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</si>
  <si>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</si>
  <si>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</si>
  <si>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</si>
  <si>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</si>
  <si>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</si>
  <si>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</si>
  <si>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</si>
  <si>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</si>
  <si>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</si>
  <si>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</si>
  <si>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</si>
  <si>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</si>
  <si>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</si>
  <si>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</si>
  <si>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</si>
  <si>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</si>
  <si>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</si>
  <si>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</si>
  <si>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</si>
  <si>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</si>
  <si>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</si>
  <si>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</si>
  <si>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</si>
  <si>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</si>
  <si>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</si>
  <si>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</si>
  <si>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</si>
  <si>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</si>
  <si>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</si>
  <si>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</si>
  <si>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</si>
  <si>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</si>
  <si>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</si>
  <si>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</si>
  <si>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</si>
  <si>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</si>
  <si>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</si>
  <si>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</si>
  <si>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</si>
  <si>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</si>
  <si>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</si>
  <si>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</si>
  <si>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</si>
  <si>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</si>
  <si>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</si>
  <si>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</si>
  <si>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</si>
  <si>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</si>
  <si>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</si>
  <si>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</si>
  <si>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</si>
  <si>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</si>
  <si>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</si>
  <si>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</si>
  <si>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</si>
  <si>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</si>
  <si>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</si>
  <si>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</si>
  <si>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</si>
  <si>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</si>
  <si>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</si>
  <si>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</si>
  <si>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</si>
  <si>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</si>
  <si>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</si>
  <si>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</si>
  <si>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</si>
  <si>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</si>
  <si>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</si>
  <si>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</si>
  <si>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</si>
  <si>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</si>
  <si>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</si>
  <si>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</si>
  <si>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</si>
  <si>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</si>
  <si>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</si>
  <si>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</si>
  <si>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</si>
  <si>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</si>
  <si>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</si>
  <si>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</si>
  <si>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</si>
  <si>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</si>
  <si>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</si>
  <si>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</si>
  <si>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</si>
  <si>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</si>
  <si>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</si>
  <si>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</si>
  <si>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</si>
  <si>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</si>
  <si>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</si>
  <si>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</si>
  <si>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</si>
  <si>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</si>
  <si>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</si>
  <si>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</si>
  <si>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</si>
  <si>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</si>
  <si>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</si>
  <si>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</si>
  <si>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</si>
  <si>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</si>
  <si>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</si>
  <si>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</si>
  <si>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</si>
  <si>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</si>
  <si>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</si>
  <si>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</si>
  <si>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</si>
  <si>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</si>
  <si>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</si>
  <si>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</si>
  <si>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</si>
  <si>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</si>
  <si>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</si>
  <si>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</si>
  <si>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</si>
  <si>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</si>
  <si>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</si>
  <si>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</si>
  <si>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</si>
  <si>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</si>
  <si>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</si>
  <si>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</si>
  <si>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</si>
  <si>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</si>
  <si>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</si>
  <si>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</si>
  <si>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</si>
  <si>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</si>
  <si>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</si>
  <si>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</si>
  <si>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</si>
  <si>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</si>
  <si>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</si>
  <si>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</si>
  <si>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</si>
  <si>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</si>
  <si>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</si>
  <si>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</si>
  <si>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</si>
  <si>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</si>
  <si>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</si>
  <si>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</si>
  <si>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</si>
  <si>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</si>
  <si>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</si>
  <si>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</si>
  <si>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</si>
  <si>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</si>
  <si>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</si>
  <si>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</si>
  <si>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</si>
  <si>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</si>
  <si>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</si>
  <si>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</si>
  <si>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</si>
  <si>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</si>
  <si>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</si>
  <si>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</si>
  <si>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</si>
  <si>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</si>
  <si>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</si>
  <si>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</si>
  <si>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</si>
  <si>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</si>
  <si>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</si>
  <si>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</si>
  <si>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</si>
  <si>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</si>
  <si>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</si>
  <si>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</si>
  <si>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</si>
  <si>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</si>
  <si>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</si>
  <si>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</si>
  <si>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</si>
  <si>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</si>
  <si>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</si>
  <si>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</si>
  <si>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</si>
  <si>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</si>
  <si>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</si>
  <si>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</si>
  <si>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</si>
  <si>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</si>
  <si>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</si>
  <si>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</si>
  <si>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</si>
  <si>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</si>
  <si>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</si>
  <si>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</si>
  <si>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</si>
  <si>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</si>
  <si>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</si>
  <si>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</si>
  <si>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</si>
  <si>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</si>
  <si>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</si>
  <si>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</si>
  <si>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</si>
  <si>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</si>
  <si>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</si>
  <si>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</si>
  <si>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</si>
  <si>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</si>
  <si>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</si>
  <si>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</si>
  <si>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</si>
  <si>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</si>
  <si>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</si>
  <si>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</si>
  <si>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</si>
  <si>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</si>
  <si>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</si>
  <si>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</si>
  <si>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</si>
  <si>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</si>
  <si>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</si>
  <si>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</si>
  <si>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</si>
  <si>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</si>
  <si>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</si>
  <si>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</si>
  <si>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</si>
  <si>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</si>
  <si>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</si>
  <si>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</si>
  <si>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</si>
  <si>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</si>
  <si>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</si>
  <si>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</si>
  <si>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</si>
  <si>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</si>
  <si>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</si>
  <si>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</si>
  <si>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</si>
  <si>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</si>
  <si>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</si>
  <si>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</si>
  <si>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</si>
  <si>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</si>
  <si>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</si>
  <si>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</si>
  <si>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</si>
  <si>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</si>
  <si>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</si>
  <si>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</si>
  <si>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</si>
  <si>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</si>
  <si>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</si>
  <si>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</si>
  <si>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</si>
  <si>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</si>
  <si>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</si>
  <si>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</si>
  <si>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</si>
  <si>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</si>
  <si>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</si>
  <si>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</si>
  <si>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</si>
  <si>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</si>
  <si>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</si>
  <si>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</si>
  <si>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</si>
  <si>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</si>
  <si>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</si>
  <si>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</si>
  <si>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</si>
  <si>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</si>
  <si>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</si>
  <si>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</si>
  <si>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</si>
  <si>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</si>
  <si>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</si>
  <si>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</si>
  <si>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</si>
  <si>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</si>
  <si>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</si>
  <si>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</si>
  <si>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</si>
  <si>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</si>
  <si>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</si>
  <si>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</si>
  <si>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</si>
  <si>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</si>
  <si>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</si>
  <si>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</si>
  <si>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</si>
  <si>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</si>
  <si>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</si>
  <si>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</si>
  <si>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</si>
  <si>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</si>
  <si>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</si>
  <si>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</si>
  <si>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</si>
  <si>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</si>
  <si>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</si>
  <si>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</si>
  <si>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</si>
  <si>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</si>
  <si>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</si>
  <si>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</si>
  <si>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</si>
  <si>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</si>
  <si>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</si>
  <si>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</si>
  <si>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</si>
  <si>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</si>
  <si>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</si>
  <si>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</si>
  <si>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</si>
  <si>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</si>
  <si>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</si>
  <si>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</si>
  <si>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</si>
  <si>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</si>
  <si>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</si>
  <si>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</si>
  <si>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</si>
  <si>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</si>
  <si>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</si>
  <si>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</si>
  <si>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</si>
  <si>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</si>
  <si>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</si>
  <si>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</si>
  <si>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</si>
  <si>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</si>
  <si>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</si>
  <si>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</si>
  <si>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</si>
  <si>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</si>
  <si>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</si>
  <si>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</si>
  <si>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</si>
  <si>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</si>
  <si>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</si>
  <si>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</si>
  <si>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</si>
  <si>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</si>
  <si>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</si>
  <si>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</si>
  <si>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</si>
  <si>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</si>
  <si>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</si>
  <si>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</si>
  <si>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</si>
  <si>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</si>
  <si>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</si>
  <si>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</si>
  <si>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</si>
  <si>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</si>
  <si>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</si>
  <si>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</si>
  <si>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</si>
  <si>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</si>
  <si>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</si>
  <si>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</si>
  <si>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</si>
  <si>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</si>
  <si>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</si>
  <si>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</si>
  <si>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</si>
  <si>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</si>
  <si>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</si>
  <si>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</si>
  <si>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</si>
  <si>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</si>
  <si>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</si>
  <si>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</si>
  <si>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</si>
  <si>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</si>
  <si>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</si>
  <si>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</si>
  <si>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</si>
  <si>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</si>
  <si>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</si>
  <si>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</si>
  <si>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</si>
  <si>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</si>
  <si>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</si>
  <si>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</si>
  <si>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</si>
  <si>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</si>
  <si>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</si>
  <si>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</si>
  <si>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</si>
  <si>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</si>
  <si>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</si>
  <si>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</si>
  <si>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</si>
  <si>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</si>
  <si>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</si>
  <si>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</si>
  <si>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</si>
  <si>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</si>
  <si>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</si>
  <si>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</si>
  <si>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</si>
  <si>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</si>
  <si>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</si>
  <si>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</si>
  <si>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</si>
  <si>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</si>
  <si>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</si>
  <si>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</si>
  <si>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</si>
  <si>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</si>
  <si>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</si>
  <si>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</si>
  <si>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</si>
  <si>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</si>
  <si>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</si>
  <si>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</si>
  <si>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</si>
  <si>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</si>
  <si>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</si>
  <si>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</si>
  <si>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</si>
  <si>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</si>
  <si>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</si>
  <si>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</si>
  <si>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</si>
  <si>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</si>
  <si>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</si>
  <si>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</si>
  <si>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</si>
  <si>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</si>
  <si>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</si>
  <si>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</si>
  <si>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</si>
  <si>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</si>
  <si>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</si>
  <si>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</si>
  <si>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</si>
  <si>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</si>
  <si>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</si>
  <si>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</si>
  <si>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</si>
  <si>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</si>
  <si>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</si>
  <si>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</si>
  <si>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</si>
  <si>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</si>
  <si>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</si>
  <si>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</si>
  <si>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</si>
  <si>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</si>
  <si>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</si>
  <si>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</si>
  <si>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</si>
  <si>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</si>
  <si>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</si>
  <si>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</si>
  <si>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</si>
  <si>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</si>
  <si>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</si>
  <si>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</si>
  <si>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</si>
  <si>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</si>
  <si>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</si>
  <si>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</si>
  <si>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</si>
  <si>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</si>
  <si>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</si>
  <si>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</si>
  <si>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</si>
  <si>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</si>
  <si>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</si>
  <si>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</si>
  <si>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</si>
  <si>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</si>
  <si>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</si>
  <si>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</si>
  <si>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</si>
  <si>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</si>
  <si>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</si>
  <si>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</si>
  <si>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</si>
  <si>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</si>
  <si>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</si>
  <si>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</si>
  <si>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</si>
  <si>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</si>
  <si>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</si>
  <si>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</si>
  <si>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</si>
  <si>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</si>
  <si>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</si>
  <si>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</si>
  <si>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</si>
  <si>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</si>
  <si>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</si>
  <si>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</si>
  <si>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</si>
  <si>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</si>
  <si>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</si>
  <si>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</si>
  <si>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</si>
  <si>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</si>
  <si>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</si>
  <si>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</si>
  <si>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</si>
  <si>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</si>
  <si>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</si>
  <si>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</si>
  <si>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</si>
  <si>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</si>
  <si>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</si>
  <si>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</si>
  <si>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</si>
  <si>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</si>
  <si>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</si>
  <si>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</si>
  <si>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</si>
  <si>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</si>
  <si>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</si>
  <si>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</si>
  <si>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</si>
  <si>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</si>
  <si>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</si>
  <si>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</si>
  <si>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</si>
  <si>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</si>
  <si>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</si>
  <si>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</si>
  <si>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</si>
  <si>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</si>
  <si>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</si>
  <si>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</si>
  <si>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</si>
  <si>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</si>
  <si>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</si>
  <si>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</si>
  <si>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</si>
  <si>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</si>
  <si>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</si>
  <si>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</si>
  <si>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</si>
  <si>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</si>
  <si>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</si>
  <si>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</si>
  <si>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</si>
  <si>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</si>
  <si>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</si>
  <si>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</si>
  <si>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</si>
  <si>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</si>
  <si>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</si>
  <si>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</si>
  <si>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</si>
  <si>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</si>
  <si>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</si>
  <si>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</si>
  <si>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</si>
  <si>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</si>
  <si>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</si>
  <si>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</si>
  <si>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</si>
  <si>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</si>
  <si>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</si>
  <si>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</si>
  <si>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</si>
  <si>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</si>
  <si>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</si>
  <si>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</si>
  <si>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</si>
  <si>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</si>
  <si>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</si>
  <si>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</si>
  <si>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</si>
  <si>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</si>
  <si>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</si>
  <si>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</si>
  <si>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</si>
  <si>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</si>
  <si>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</si>
  <si>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</si>
  <si>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</si>
  <si>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</si>
  <si>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</si>
  <si>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</si>
  <si>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</si>
  <si>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</si>
  <si>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</si>
  <si>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</si>
  <si>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</si>
  <si>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</si>
  <si>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</si>
  <si>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</si>
  <si>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</si>
  <si>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</si>
  <si>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</si>
  <si>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</si>
  <si>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</si>
  <si>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</si>
  <si>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</si>
  <si>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</si>
  <si>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</si>
  <si>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</si>
  <si>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</si>
  <si>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</si>
  <si>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</si>
  <si>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</si>
  <si>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</si>
  <si>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</si>
  <si>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</si>
  <si>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</si>
  <si>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</si>
  <si>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</si>
  <si>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</si>
  <si>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</si>
  <si>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</si>
  <si>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</si>
  <si>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</si>
  <si>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</si>
  <si>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</si>
  <si>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</si>
  <si>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</si>
  <si>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</si>
  <si>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</si>
  <si>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</si>
  <si>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</si>
  <si>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</si>
  <si>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</si>
  <si>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</si>
  <si>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</si>
  <si>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</si>
  <si>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</si>
  <si>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</si>
  <si>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</si>
  <si>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</si>
  <si>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</si>
  <si>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</si>
  <si>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</si>
  <si>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</si>
  <si>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</si>
  <si>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</si>
  <si>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</si>
  <si>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</si>
  <si>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</si>
  <si>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</si>
  <si>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</si>
  <si>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</si>
  <si>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</si>
  <si>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</si>
  <si>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</si>
  <si>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</si>
  <si>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</si>
  <si>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</si>
  <si>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</si>
  <si>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</si>
  <si>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</si>
  <si>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</si>
  <si>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</si>
  <si>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</si>
  <si>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</si>
  <si>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</si>
  <si>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</si>
  <si>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</si>
  <si>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</si>
  <si>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</si>
  <si>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</si>
  <si>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</si>
  <si>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</si>
  <si>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</si>
  <si>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</si>
  <si>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</si>
  <si>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</si>
  <si>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</si>
  <si>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</si>
  <si>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</si>
  <si>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</si>
  <si>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</si>
  <si>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</si>
  <si>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</si>
  <si>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</si>
  <si>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</si>
  <si>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</si>
  <si>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</si>
  <si>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</si>
  <si>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</si>
  <si>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</si>
  <si>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</si>
  <si>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</si>
  <si>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</si>
  <si>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</si>
  <si>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</si>
  <si>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</si>
  <si>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</si>
  <si>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</si>
  <si>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</si>
  <si>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</si>
  <si>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</si>
  <si>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</si>
  <si>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</si>
  <si>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</si>
  <si>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</si>
  <si>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</si>
  <si>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</si>
  <si>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</si>
  <si>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</si>
  <si>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</si>
  <si>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</si>
  <si>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</si>
  <si>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</si>
  <si>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</si>
  <si>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</si>
  <si>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</si>
  <si>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</si>
  <si>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</si>
  <si>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</si>
  <si>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</si>
  <si>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</si>
  <si>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</si>
  <si>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</si>
  <si>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</si>
  <si>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</si>
  <si>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</si>
  <si>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</si>
  <si>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</si>
  <si>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</si>
  <si>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</si>
  <si>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</si>
  <si>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</si>
  <si>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</si>
  <si>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</si>
  <si>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</si>
  <si>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</si>
  <si>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</si>
  <si>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</si>
  <si>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</si>
  <si>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</si>
  <si>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</si>
  <si>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</si>
  <si>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</si>
  <si>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</si>
  <si>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</si>
  <si>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</si>
  <si>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</si>
  <si>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</si>
  <si>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</si>
  <si>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</si>
  <si>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</si>
  <si>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</si>
  <si>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</si>
  <si>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</si>
  <si>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</si>
  <si>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</si>
  <si>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</si>
  <si>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</si>
  <si>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</si>
  <si>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</si>
  <si>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</si>
  <si>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</si>
  <si>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</si>
  <si>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</si>
  <si>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</si>
  <si>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</si>
  <si>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</si>
  <si>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</si>
  <si>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</si>
  <si>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</si>
  <si>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</si>
  <si>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</si>
  <si>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</si>
  <si>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</si>
  <si>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</si>
  <si>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</si>
  <si>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</si>
  <si>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</si>
  <si>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</si>
  <si>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</si>
  <si>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</si>
  <si>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</si>
  <si>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</si>
  <si>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</si>
  <si>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</si>
  <si>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</si>
  <si>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</si>
  <si>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</si>
  <si>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</si>
  <si>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</si>
  <si>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</si>
  <si>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</si>
  <si>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</si>
  <si>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</si>
  <si>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</si>
  <si>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</si>
  <si>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</si>
  <si>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</si>
  <si>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</si>
  <si>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</si>
  <si>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</si>
  <si>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</si>
  <si>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</si>
  <si>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</si>
  <si>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</si>
  <si>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</si>
  <si>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</si>
  <si>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</si>
  <si>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</si>
  <si>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</si>
  <si>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</si>
  <si>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</si>
  <si>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</si>
  <si>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</si>
  <si>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</si>
  <si>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</si>
  <si>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</si>
  <si>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</si>
  <si>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</si>
  <si>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</si>
  <si>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</si>
  <si>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</si>
  <si>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</si>
  <si>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</si>
  <si>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</si>
  <si>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</si>
  <si>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</si>
  <si>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</si>
  <si>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</si>
  <si>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</si>
  <si>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</si>
  <si>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</si>
  <si>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</si>
  <si>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</si>
  <si>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</si>
  <si>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</si>
  <si>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</si>
  <si>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</si>
  <si>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</si>
  <si>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</si>
  <si>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</si>
  <si>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</si>
  <si>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</si>
  <si>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</si>
  <si>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</si>
  <si>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</si>
  <si>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</si>
  <si>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</si>
  <si>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</si>
  <si>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</si>
  <si>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</si>
  <si>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</si>
  <si>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</si>
  <si>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</si>
  <si>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</si>
  <si>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</si>
  <si>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</si>
  <si>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</si>
  <si>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</si>
  <si>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</si>
  <si>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</si>
  <si>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</si>
  <si>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</si>
  <si>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</si>
  <si>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</si>
  <si>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</si>
  <si>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</si>
  <si>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</si>
  <si>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</si>
  <si>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</si>
  <si>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</si>
  <si>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</si>
  <si>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</si>
  <si>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</si>
  <si>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</si>
  <si>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</si>
  <si>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</si>
  <si>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</si>
  <si>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</si>
  <si>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</si>
  <si>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</si>
  <si>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</si>
  <si>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</si>
  <si>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</si>
  <si>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</si>
  <si>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</si>
  <si>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</si>
  <si>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</si>
  <si>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</si>
  <si>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</si>
  <si>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</si>
  <si>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</si>
  <si>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</si>
  <si>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</si>
  <si>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</si>
  <si>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</si>
  <si>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</si>
  <si>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</si>
  <si>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</si>
  <si>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</si>
  <si>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</si>
  <si>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</si>
  <si>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</si>
  <si>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</si>
  <si>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</si>
  <si>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</si>
  <si>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</si>
  <si>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</si>
  <si>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</si>
  <si>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</si>
  <si>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</si>
  <si>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</si>
  <si>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</si>
  <si>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</si>
  <si>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</si>
  <si>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</si>
  <si>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</si>
  <si>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</si>
  <si>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</si>
  <si>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</si>
  <si>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</si>
  <si>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</si>
  <si>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</si>
  <si>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</si>
  <si>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</si>
  <si>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</si>
  <si>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</si>
  <si>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</si>
  <si>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</si>
  <si>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</si>
  <si>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</si>
  <si>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</si>
  <si>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</si>
  <si>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</si>
  <si>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</si>
  <si>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</si>
  <si>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</si>
  <si>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</si>
  <si>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</si>
  <si>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</si>
  <si>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</si>
  <si>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</si>
  <si>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</si>
  <si>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</si>
  <si>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</si>
  <si>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</si>
  <si>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</si>
  <si>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</si>
  <si>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</si>
  <si>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</si>
  <si>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</si>
  <si>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</si>
  <si>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</si>
  <si>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</si>
  <si>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</si>
  <si>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</si>
  <si>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</si>
  <si>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</si>
  <si>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</si>
  <si>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</si>
  <si>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</si>
  <si>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</si>
  <si>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</si>
  <si>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</si>
  <si>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</si>
  <si>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</si>
  <si>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</si>
  <si>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</si>
  <si>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</si>
  <si>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</si>
  <si>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</si>
  <si>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</si>
  <si>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</si>
  <si>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</si>
  <si>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</si>
  <si>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</si>
  <si>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</si>
  <si>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</si>
  <si>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</si>
  <si>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</si>
  <si>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</si>
  <si>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</si>
  <si>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</si>
  <si>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</si>
  <si>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</si>
  <si>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</si>
  <si>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</si>
  <si>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</si>
  <si>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</si>
  <si>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</si>
  <si>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</si>
  <si>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</si>
  <si>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</si>
  <si>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</si>
  <si>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</si>
  <si>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</si>
  <si>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</si>
  <si>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</si>
  <si>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</si>
  <si>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</si>
  <si>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</si>
  <si>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</si>
  <si>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</si>
  <si>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</si>
  <si>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</si>
  <si>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</si>
  <si>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</si>
  <si>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</si>
  <si>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</si>
  <si>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</si>
  <si>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</si>
  <si>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</si>
  <si>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</si>
  <si>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</si>
  <si>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</si>
  <si>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</si>
  <si>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</si>
  <si>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</si>
  <si>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</si>
  <si>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</si>
  <si>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</si>
  <si>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</si>
  <si>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</si>
  <si>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</si>
  <si>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</si>
  <si>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</si>
  <si>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</si>
  <si>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</si>
  <si>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</si>
  <si>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</si>
  <si>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</si>
  <si>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</si>
  <si>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</si>
  <si>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</si>
  <si>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</si>
  <si>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</si>
  <si>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</si>
  <si>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</si>
  <si>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</si>
  <si>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</si>
  <si>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</si>
  <si>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</si>
  <si>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</si>
  <si>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</si>
  <si>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</si>
  <si>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</si>
  <si>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</si>
  <si>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</si>
  <si>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</si>
  <si>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</si>
  <si>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</si>
  <si>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</si>
  <si>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</si>
  <si>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</si>
  <si>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</si>
  <si>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</si>
  <si>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</si>
  <si>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</si>
  <si>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</si>
  <si>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</si>
  <si>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</si>
  <si>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</si>
  <si>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</si>
  <si>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</si>
  <si>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</si>
  <si>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</si>
  <si>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</si>
  <si>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</si>
  <si>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</si>
  <si>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</si>
  <si>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</si>
  <si>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</si>
  <si>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</si>
  <si>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</si>
  <si>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</si>
  <si>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</si>
  <si>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</si>
  <si>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</si>
  <si>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</si>
  <si>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</si>
  <si>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</si>
  <si>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</si>
  <si>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</si>
  <si>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</si>
  <si>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</si>
  <si>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</si>
  <si>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</si>
  <si>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</si>
  <si>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</si>
  <si>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</si>
  <si>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</si>
  <si>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</si>
  <si>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</si>
  <si>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</si>
  <si>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</si>
  <si>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</si>
  <si>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</si>
  <si>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</si>
  <si>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</si>
  <si>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</si>
  <si>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</si>
  <si>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</si>
  <si>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</si>
  <si>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</si>
  <si>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</si>
  <si>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</si>
  <si>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</si>
  <si>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</si>
  <si>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</si>
  <si>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</si>
  <si>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</si>
  <si>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</si>
  <si>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</si>
  <si>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</si>
  <si>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</si>
  <si>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</si>
  <si>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</si>
  <si>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</si>
  <si>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</si>
  <si>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</si>
  <si>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</si>
  <si>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 in the US</t>
  </si>
  <si>
    <t>no failed telivision</t>
  </si>
  <si>
    <t>Television in the US</t>
  </si>
  <si>
    <t>Standard Deviation of Goal</t>
  </si>
  <si>
    <t>Upper Quartile of Goal</t>
  </si>
  <si>
    <t>Lower Quartile of Goal</t>
  </si>
  <si>
    <t>IQR of Goal</t>
  </si>
  <si>
    <t>standard deviations are larger than mean, everything below the mean is considered close to the center</t>
  </si>
  <si>
    <t>outlier</t>
  </si>
  <si>
    <t>3*STDV</t>
  </si>
  <si>
    <t xml:space="preserve">upper or lower + 1.5*IQR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</si>
</sst>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4" fontId="0" fillId="2" borderId="0" xfId="1" applyFont="1" applyFill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8.18.21.xlsx]Parent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0-4C3D-A624-2ECB964FCE1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0-4C3D-A624-2ECB964FCE1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0-4C3D-A624-2ECB964FCE1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40-4C3D-A624-2ECB964FC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4565744"/>
        <c:axId val="1762164688"/>
      </c:barChart>
      <c:catAx>
        <c:axId val="17345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64688"/>
        <c:crosses val="autoZero"/>
        <c:auto val="1"/>
        <c:lblAlgn val="ctr"/>
        <c:lblOffset val="100"/>
        <c:noMultiLvlLbl val="0"/>
      </c:catAx>
      <c:valAx>
        <c:axId val="17621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5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8.18.21.xlsx]Subcategory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859630149537091"/>
          <c:y val="0.114896164295252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F-440E-B89C-D52625EFAA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F-440E-B89C-D52625EFAA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F-440E-B89C-D52625EFA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240768"/>
        <c:axId val="553488976"/>
      </c:barChart>
      <c:catAx>
        <c:axId val="14372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88976"/>
        <c:crosses val="autoZero"/>
        <c:auto val="1"/>
        <c:lblAlgn val="ctr"/>
        <c:lblOffset val="100"/>
        <c:noMultiLvlLbl val="0"/>
      </c:catAx>
      <c:valAx>
        <c:axId val="5534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8.18.21.xlsx]Outcomes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3918016345517787"/>
          <c:y val="0.104184486782275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52-4626-8766-45E178D880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52-4626-8766-45E178D880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52-4626-8766-45E178D880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F52-4626-8766-45E178D88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69455"/>
        <c:axId val="166469871"/>
      </c:lineChart>
      <c:catAx>
        <c:axId val="1664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9871"/>
        <c:crosses val="autoZero"/>
        <c:auto val="1"/>
        <c:lblAlgn val="ctr"/>
        <c:lblOffset val="100"/>
        <c:noMultiLvlLbl val="0"/>
      </c:catAx>
      <c:valAx>
        <c:axId val="16646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25E6FEB4-2DA8-4F0D-B38D-F5679FF18C5B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AC3221-9BE5-4695-8FD2-5CA685FAA2DB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500" baseline="0"/>
            </a:pPr>
            <a:endParaRPr lang="en-US" sz="15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9B935-FB37-4FE8-8F80-32FA07A1F3AE}">
  <sheetPr/>
  <sheetViews>
    <sheetView zoomScale="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21706974" cy="157914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08F738-848D-4AD2-A790-A72A8EABBF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5310F54-C6F3-4B68-B732-869F4B02D1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706974" cy="157914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131445</xdr:rowOff>
    </xdr:from>
    <xdr:to>
      <xdr:col>16</xdr:col>
      <xdr:colOff>304800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B9706-432C-436B-AC45-EA5F6F59F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4</xdr:row>
      <xdr:rowOff>7620</xdr:rowOff>
    </xdr:from>
    <xdr:to>
      <xdr:col>15</xdr:col>
      <xdr:colOff>552450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90A00-1EA4-4A0A-A145-98E60CB18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10</xdr:row>
      <xdr:rowOff>76200</xdr:rowOff>
    </xdr:from>
    <xdr:to>
      <xdr:col>17</xdr:col>
      <xdr:colOff>350520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1EE0D-C491-4162-ABF9-46E18808C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" refreshedDate="44421.89520914352" createdVersion="6" refreshedVersion="6" minRefreshableVersion="3" recordCount="4116" xr:uid="{D736C426-4324-4B78-801F-E0DEADA2834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" refreshedDate="44424.49603159722" createdVersion="7" refreshedVersion="7" minRefreshableVersion="3" recordCount="4114" xr:uid="{04E51C30-6BDC-428A-A406-8C8AC8560A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EAA91-E325-4476-A671-4BCBBC9356B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D1CEF-4CDD-47AF-988D-FABC73D1A4C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F379B-3161-4E55-BE57-48D7B2D492C6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B2925" sqref="B2925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7" max="17" width="41.15625" customWidth="1"/>
    <col min="19" max="19" width="10.15625" bestFit="1" customWidth="1"/>
    <col min="20" max="20" width="9.1562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3.2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3.2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3.2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3.2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3.2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3.2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28.8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3.2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3.2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3.2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28.8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3.2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3.2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3.2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7C615-F241-4036-B7C5-D52668C0D40C}">
  <dimension ref="A1:T251"/>
  <sheetViews>
    <sheetView workbookViewId="0">
      <selection activeCell="G4" sqref="G4"/>
    </sheetView>
  </sheetViews>
  <sheetFormatPr defaultRowHeight="14.4" x14ac:dyDescent="0.55000000000000004"/>
  <cols>
    <col min="4" max="4" width="13.20703125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5500000000000000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87.2" x14ac:dyDescent="0.5500000000000000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16" x14ac:dyDescent="0.5500000000000000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30.4" x14ac:dyDescent="0.5500000000000000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30.4" x14ac:dyDescent="0.5500000000000000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216" x14ac:dyDescent="0.5500000000000000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87.2" x14ac:dyDescent="0.5500000000000000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9.2" x14ac:dyDescent="0.5500000000000000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16" x14ac:dyDescent="0.5500000000000000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30.4" x14ac:dyDescent="0.5500000000000000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01.6" x14ac:dyDescent="0.5500000000000000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44.8" x14ac:dyDescent="0.5500000000000000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73.60000000000002" x14ac:dyDescent="0.5500000000000000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16" x14ac:dyDescent="0.5500000000000000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73.60000000000002" x14ac:dyDescent="0.5500000000000000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44.8" x14ac:dyDescent="0.5500000000000000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59.2" x14ac:dyDescent="0.5500000000000000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73.60000000000002" x14ac:dyDescent="0.5500000000000000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87.2" x14ac:dyDescent="0.5500000000000000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58.4" x14ac:dyDescent="0.5500000000000000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44.8" x14ac:dyDescent="0.5500000000000000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59.2" x14ac:dyDescent="0.5500000000000000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230.4" x14ac:dyDescent="0.5500000000000000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30.4" x14ac:dyDescent="0.5500000000000000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230.4" x14ac:dyDescent="0.5500000000000000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2.8" x14ac:dyDescent="0.5500000000000000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16" x14ac:dyDescent="0.5500000000000000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259.2" x14ac:dyDescent="0.5500000000000000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30.4" x14ac:dyDescent="0.5500000000000000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44.8" x14ac:dyDescent="0.5500000000000000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58.4" x14ac:dyDescent="0.5500000000000000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58.4" x14ac:dyDescent="0.5500000000000000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216" x14ac:dyDescent="0.5500000000000000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30.4" x14ac:dyDescent="0.5500000000000000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59.2" x14ac:dyDescent="0.5500000000000000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187.2" x14ac:dyDescent="0.5500000000000000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59.2" x14ac:dyDescent="0.5500000000000000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244.8" x14ac:dyDescent="0.5500000000000000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201.6" x14ac:dyDescent="0.5500000000000000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72" x14ac:dyDescent="0.5500000000000000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00.8" x14ac:dyDescent="0.5500000000000000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16" x14ac:dyDescent="0.5500000000000000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44" x14ac:dyDescent="0.5500000000000000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230.4" x14ac:dyDescent="0.5500000000000000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59.2" x14ac:dyDescent="0.5500000000000000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44.8" x14ac:dyDescent="0.5500000000000000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88" x14ac:dyDescent="0.5500000000000000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230.4" x14ac:dyDescent="0.5500000000000000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58.4" x14ac:dyDescent="0.5500000000000000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44.8" x14ac:dyDescent="0.5500000000000000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87.2" x14ac:dyDescent="0.5500000000000000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59.2" x14ac:dyDescent="0.5500000000000000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259.2" x14ac:dyDescent="0.5500000000000000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30.4" x14ac:dyDescent="0.5500000000000000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44.8" x14ac:dyDescent="0.5500000000000000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30.4" x14ac:dyDescent="0.5500000000000000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30.4" x14ac:dyDescent="0.5500000000000000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30.4" x14ac:dyDescent="0.5500000000000000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16" x14ac:dyDescent="0.5500000000000000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16" x14ac:dyDescent="0.5500000000000000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01.6" x14ac:dyDescent="0.5500000000000000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87.2" x14ac:dyDescent="0.5500000000000000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59.2" x14ac:dyDescent="0.5500000000000000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1.6" x14ac:dyDescent="0.5500000000000000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16" x14ac:dyDescent="0.5500000000000000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87.2" x14ac:dyDescent="0.5500000000000000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44.8" x14ac:dyDescent="0.5500000000000000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72.8" x14ac:dyDescent="0.5500000000000000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44.8" x14ac:dyDescent="0.5500000000000000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01.6" x14ac:dyDescent="0.5500000000000000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44.8" x14ac:dyDescent="0.5500000000000000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58.4" x14ac:dyDescent="0.5500000000000000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44.8" x14ac:dyDescent="0.5500000000000000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16" x14ac:dyDescent="0.5500000000000000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72" x14ac:dyDescent="0.5500000000000000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44.8" x14ac:dyDescent="0.5500000000000000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244.8" x14ac:dyDescent="0.5500000000000000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16" x14ac:dyDescent="0.5500000000000000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230.4" x14ac:dyDescent="0.5500000000000000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87.2" x14ac:dyDescent="0.5500000000000000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16" x14ac:dyDescent="0.5500000000000000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44.8" x14ac:dyDescent="0.5500000000000000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29.6" x14ac:dyDescent="0.5500000000000000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01.6" x14ac:dyDescent="0.5500000000000000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72.8" x14ac:dyDescent="0.5500000000000000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5.2" x14ac:dyDescent="0.5500000000000000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88" x14ac:dyDescent="0.5500000000000000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44.8" x14ac:dyDescent="0.5500000000000000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44.8" x14ac:dyDescent="0.5500000000000000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87.2" x14ac:dyDescent="0.5500000000000000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244.8" x14ac:dyDescent="0.5500000000000000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57.6" x14ac:dyDescent="0.5500000000000000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9.6" x14ac:dyDescent="0.5500000000000000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44.8" x14ac:dyDescent="0.5500000000000000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16" x14ac:dyDescent="0.5500000000000000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29.6" x14ac:dyDescent="0.5500000000000000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01.6" x14ac:dyDescent="0.5500000000000000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87.2" x14ac:dyDescent="0.5500000000000000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44.8" x14ac:dyDescent="0.5500000000000000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29.6" x14ac:dyDescent="0.5500000000000000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59.2" x14ac:dyDescent="0.5500000000000000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73.60000000000002" x14ac:dyDescent="0.5500000000000000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30.4" x14ac:dyDescent="0.5500000000000000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59.2" x14ac:dyDescent="0.5500000000000000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1.6" x14ac:dyDescent="0.5500000000000000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72.8" x14ac:dyDescent="0.5500000000000000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01.6" x14ac:dyDescent="0.5500000000000000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59.2" x14ac:dyDescent="0.5500000000000000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4.8" x14ac:dyDescent="0.5500000000000000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00.8" x14ac:dyDescent="0.5500000000000000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72.8" x14ac:dyDescent="0.5500000000000000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244.8" x14ac:dyDescent="0.5500000000000000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30.4" x14ac:dyDescent="0.5500000000000000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01.6" x14ac:dyDescent="0.5500000000000000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87.2" x14ac:dyDescent="0.5500000000000000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01.6" x14ac:dyDescent="0.5500000000000000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16" x14ac:dyDescent="0.5500000000000000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59.2" x14ac:dyDescent="0.5500000000000000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44.8" x14ac:dyDescent="0.5500000000000000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201.6" x14ac:dyDescent="0.5500000000000000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30.4" x14ac:dyDescent="0.5500000000000000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01.6" x14ac:dyDescent="0.5500000000000000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44.8" x14ac:dyDescent="0.5500000000000000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16" x14ac:dyDescent="0.5500000000000000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30.4" x14ac:dyDescent="0.5500000000000000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30.4" x14ac:dyDescent="0.5500000000000000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16" x14ac:dyDescent="0.5500000000000000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30.4" x14ac:dyDescent="0.5500000000000000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230.4" x14ac:dyDescent="0.5500000000000000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30.4" x14ac:dyDescent="0.5500000000000000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44.8" x14ac:dyDescent="0.5500000000000000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16" x14ac:dyDescent="0.5500000000000000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87.2" x14ac:dyDescent="0.5500000000000000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44.8" x14ac:dyDescent="0.5500000000000000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44.8" x14ac:dyDescent="0.5500000000000000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58.4" x14ac:dyDescent="0.5500000000000000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30.4" x14ac:dyDescent="0.5500000000000000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4.8" x14ac:dyDescent="0.5500000000000000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16" x14ac:dyDescent="0.5500000000000000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30.4" x14ac:dyDescent="0.5500000000000000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16" x14ac:dyDescent="0.5500000000000000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216" x14ac:dyDescent="0.5500000000000000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16" x14ac:dyDescent="0.5500000000000000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44.8" x14ac:dyDescent="0.5500000000000000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244.8" x14ac:dyDescent="0.5500000000000000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73.60000000000002" x14ac:dyDescent="0.5500000000000000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87.2" x14ac:dyDescent="0.5500000000000000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59.2" x14ac:dyDescent="0.5500000000000000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44.8" x14ac:dyDescent="0.5500000000000000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30.4" x14ac:dyDescent="0.5500000000000000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72.8" x14ac:dyDescent="0.5500000000000000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16" x14ac:dyDescent="0.5500000000000000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73.60000000000002" x14ac:dyDescent="0.5500000000000000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30.4" x14ac:dyDescent="0.5500000000000000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72.8" x14ac:dyDescent="0.5500000000000000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30.4" x14ac:dyDescent="0.5500000000000000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30.4" x14ac:dyDescent="0.5500000000000000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30.4" x14ac:dyDescent="0.5500000000000000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16" x14ac:dyDescent="0.5500000000000000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30.4" x14ac:dyDescent="0.5500000000000000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59.2" x14ac:dyDescent="0.5500000000000000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87.2" x14ac:dyDescent="0.5500000000000000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59.2" x14ac:dyDescent="0.5500000000000000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59.2" x14ac:dyDescent="0.5500000000000000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00.8" x14ac:dyDescent="0.5500000000000000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30.4" x14ac:dyDescent="0.5500000000000000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5.2" x14ac:dyDescent="0.5500000000000000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87.2" x14ac:dyDescent="0.5500000000000000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87.2" x14ac:dyDescent="0.5500000000000000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58.4" x14ac:dyDescent="0.5500000000000000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16" x14ac:dyDescent="0.5500000000000000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87.2" x14ac:dyDescent="0.5500000000000000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01.6" x14ac:dyDescent="0.5500000000000000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00.8" x14ac:dyDescent="0.5500000000000000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44.8" x14ac:dyDescent="0.5500000000000000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87.2" x14ac:dyDescent="0.5500000000000000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86.4" x14ac:dyDescent="0.5500000000000000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01.6" x14ac:dyDescent="0.5500000000000000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30.4" x14ac:dyDescent="0.5500000000000000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30.4" x14ac:dyDescent="0.5500000000000000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01.6" x14ac:dyDescent="0.5500000000000000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59.2" x14ac:dyDescent="0.5500000000000000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44.8" x14ac:dyDescent="0.5500000000000000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44.8" x14ac:dyDescent="0.5500000000000000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44.8" x14ac:dyDescent="0.5500000000000000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16" x14ac:dyDescent="0.5500000000000000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16" x14ac:dyDescent="0.5500000000000000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87.2" x14ac:dyDescent="0.5500000000000000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29.6" x14ac:dyDescent="0.5500000000000000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01.6" x14ac:dyDescent="0.5500000000000000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44.8" x14ac:dyDescent="0.5500000000000000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01.6" x14ac:dyDescent="0.5500000000000000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44.8" x14ac:dyDescent="0.5500000000000000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01.6" x14ac:dyDescent="0.5500000000000000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30.4" x14ac:dyDescent="0.5500000000000000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16" x14ac:dyDescent="0.5500000000000000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30.4" x14ac:dyDescent="0.5500000000000000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30.4" x14ac:dyDescent="0.5500000000000000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16" x14ac:dyDescent="0.5500000000000000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29.6" x14ac:dyDescent="0.5500000000000000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01.6" x14ac:dyDescent="0.5500000000000000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16" x14ac:dyDescent="0.5500000000000000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16" x14ac:dyDescent="0.5500000000000000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87.2" x14ac:dyDescent="0.5500000000000000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30.4" x14ac:dyDescent="0.5500000000000000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230.4" x14ac:dyDescent="0.5500000000000000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30.4" x14ac:dyDescent="0.5500000000000000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59.2" x14ac:dyDescent="0.5500000000000000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59.2" x14ac:dyDescent="0.5500000000000000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230.4" x14ac:dyDescent="0.5500000000000000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44.8" x14ac:dyDescent="0.5500000000000000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30.4" x14ac:dyDescent="0.5500000000000000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44.8" x14ac:dyDescent="0.5500000000000000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16" x14ac:dyDescent="0.5500000000000000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44.8" x14ac:dyDescent="0.5500000000000000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1.6" x14ac:dyDescent="0.5500000000000000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58.4" x14ac:dyDescent="0.5500000000000000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30.4" x14ac:dyDescent="0.5500000000000000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72.8" x14ac:dyDescent="0.5500000000000000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44.8" x14ac:dyDescent="0.5500000000000000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44.8" x14ac:dyDescent="0.5500000000000000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72.8" x14ac:dyDescent="0.5500000000000000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87.2" x14ac:dyDescent="0.5500000000000000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16" x14ac:dyDescent="0.5500000000000000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2.8" x14ac:dyDescent="0.5500000000000000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30.4" x14ac:dyDescent="0.5500000000000000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16" x14ac:dyDescent="0.5500000000000000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01.6" x14ac:dyDescent="0.5500000000000000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87.2" x14ac:dyDescent="0.5500000000000000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44.8" x14ac:dyDescent="0.5500000000000000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16" x14ac:dyDescent="0.5500000000000000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44.8" x14ac:dyDescent="0.5500000000000000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259.2" x14ac:dyDescent="0.5500000000000000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72" x14ac:dyDescent="0.5500000000000000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44.8" x14ac:dyDescent="0.5500000000000000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87.2" x14ac:dyDescent="0.5500000000000000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44.8" x14ac:dyDescent="0.5500000000000000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16" x14ac:dyDescent="0.5500000000000000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01.6" x14ac:dyDescent="0.5500000000000000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01.6" x14ac:dyDescent="0.5500000000000000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44.8" x14ac:dyDescent="0.5500000000000000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72.8" x14ac:dyDescent="0.5500000000000000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44.8" x14ac:dyDescent="0.5500000000000000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87.2" x14ac:dyDescent="0.5500000000000000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16" x14ac:dyDescent="0.5500000000000000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30.4" x14ac:dyDescent="0.5500000000000000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44.8" x14ac:dyDescent="0.5500000000000000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30.4" x14ac:dyDescent="0.5500000000000000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16" x14ac:dyDescent="0.5500000000000000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44.8" x14ac:dyDescent="0.5500000000000000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89772-6C20-4036-9D34-0D86F73E3D91}">
  <dimension ref="A6:E28"/>
  <sheetViews>
    <sheetView workbookViewId="0">
      <selection activeCell="D14" sqref="D14"/>
    </sheetView>
  </sheetViews>
  <sheetFormatPr defaultRowHeight="14.4" x14ac:dyDescent="0.55000000000000004"/>
  <cols>
    <col min="2" max="3" width="10.7890625" bestFit="1" customWidth="1"/>
    <col min="4" max="4" width="17.5234375" customWidth="1"/>
  </cols>
  <sheetData>
    <row r="6" spans="1:5" ht="14.7" thickBot="1" x14ac:dyDescent="0.6"/>
    <row r="7" spans="1:5" ht="14.7" thickBot="1" x14ac:dyDescent="0.6">
      <c r="A7" s="16" t="s">
        <v>8391</v>
      </c>
      <c r="B7" s="17"/>
      <c r="C7" s="18"/>
    </row>
    <row r="8" spans="1:5" x14ac:dyDescent="0.55000000000000004">
      <c r="B8" t="s">
        <v>8389</v>
      </c>
      <c r="C8" t="s">
        <v>8390</v>
      </c>
    </row>
    <row r="9" spans="1:5" x14ac:dyDescent="0.55000000000000004">
      <c r="A9" t="s">
        <v>8385</v>
      </c>
      <c r="B9" s="20">
        <f>AVERAGE('Successful US Kickstarters'!D:D)</f>
        <v>5048.8786407766993</v>
      </c>
      <c r="C9" s="20">
        <f>AVERAGE('Failed US Kickstarters'!D:D)</f>
        <v>10554.212</v>
      </c>
    </row>
    <row r="10" spans="1:5" x14ac:dyDescent="0.55000000000000004">
      <c r="A10" t="s">
        <v>8386</v>
      </c>
      <c r="B10" s="20">
        <f>MEDIAN('Successful US Kickstarters'!D:D)</f>
        <v>3000</v>
      </c>
      <c r="C10" s="20">
        <f>MEDIAN('Failed US Kickstarters'!D:D)</f>
        <v>5000</v>
      </c>
    </row>
    <row r="11" spans="1:5" x14ac:dyDescent="0.55000000000000004">
      <c r="A11" t="s">
        <v>8394</v>
      </c>
      <c r="B11" s="20">
        <f>_xlfn.STDEV.P('Successful US Kickstarters'!$D:$D)</f>
        <v>7748.7537726373303</v>
      </c>
      <c r="C11" s="20">
        <f>_xlfn.STDEV.P('Failed US Kickstarters'!$D:$D)</f>
        <v>21967.731061515115</v>
      </c>
      <c r="D11" t="s">
        <v>8400</v>
      </c>
      <c r="E11" t="s">
        <v>8399</v>
      </c>
    </row>
    <row r="12" spans="1:5" x14ac:dyDescent="0.55000000000000004">
      <c r="A12" t="s">
        <v>8395</v>
      </c>
      <c r="B12" s="20">
        <f>_xlfn.QUARTILE.EXC('Successful US Kickstarters'!$D:$D, 3)</f>
        <v>5000</v>
      </c>
      <c r="C12" s="20">
        <f>_xlfn.QUARTILE.EXC('Failed US Kickstarters'!$D:$D, 3)</f>
        <v>10000</v>
      </c>
    </row>
    <row r="13" spans="1:5" x14ac:dyDescent="0.55000000000000004">
      <c r="A13" t="s">
        <v>8396</v>
      </c>
      <c r="B13" s="20">
        <f>_xlfn.QUARTILE.EXC('Successful US Kickstarters'!$D:$D, 1)</f>
        <v>1500</v>
      </c>
      <c r="C13" s="20">
        <f>_xlfn.QUARTILE.EXC('Failed US Kickstarters'!$D:$D, 1)</f>
        <v>2000</v>
      </c>
    </row>
    <row r="14" spans="1:5" x14ac:dyDescent="0.55000000000000004">
      <c r="A14" t="s">
        <v>8397</v>
      </c>
      <c r="B14" s="20">
        <f>B12-B13</f>
        <v>3500</v>
      </c>
      <c r="C14" s="20">
        <f>C12-C13</f>
        <v>8000</v>
      </c>
      <c r="D14" t="s">
        <v>8401</v>
      </c>
      <c r="E14" t="s">
        <v>8399</v>
      </c>
    </row>
    <row r="15" spans="1:5" x14ac:dyDescent="0.55000000000000004">
      <c r="B15" s="20"/>
      <c r="C15" s="20"/>
    </row>
    <row r="16" spans="1:5" x14ac:dyDescent="0.55000000000000004">
      <c r="B16" s="20"/>
      <c r="C16" s="20"/>
    </row>
    <row r="17" spans="1:4" x14ac:dyDescent="0.55000000000000004">
      <c r="A17" t="s">
        <v>8387</v>
      </c>
      <c r="B17" s="20">
        <f>AVERAGE('Successful US Kickstarters'!E:E)</f>
        <v>5601.5458009708727</v>
      </c>
      <c r="C17" s="20">
        <f>AVERAGE('Failed US Kickstarters'!E:E)</f>
        <v>558.65484000000004</v>
      </c>
    </row>
    <row r="18" spans="1:4" x14ac:dyDescent="0.55000000000000004">
      <c r="A18" t="s">
        <v>8388</v>
      </c>
      <c r="B18" s="20">
        <f>MEDIAN('Successful US Kickstarters'!E:E)</f>
        <v>3167.5</v>
      </c>
      <c r="C18" s="20">
        <f>MEDIAN('Failed US Kickstarters'!E:E)</f>
        <v>103</v>
      </c>
    </row>
    <row r="19" spans="1:4" x14ac:dyDescent="0.55000000000000004">
      <c r="A19" t="s">
        <v>8394</v>
      </c>
      <c r="B19" s="20">
        <f>_xlfn.STDEV.P('Successful US Kickstarters'!$E:$E)</f>
        <v>8334.5731699164608</v>
      </c>
      <c r="C19" s="20">
        <f>_xlfn.STDEV.P('Failed US Kickstarters'!$E:$E)</f>
        <v>1330.5230280400915</v>
      </c>
      <c r="D19" t="s">
        <v>8398</v>
      </c>
    </row>
    <row r="20" spans="1:4" x14ac:dyDescent="0.55000000000000004">
      <c r="A20" t="s">
        <v>8395</v>
      </c>
      <c r="B20" s="20">
        <f>_xlfn.QUARTILE.EXC('Successful US Kickstarters'!$E:$E, 3)</f>
        <v>5699</v>
      </c>
      <c r="C20" s="20">
        <f>_xlfn.QUARTILE.EXC('Failed US Kickstarters'!$E:$E, 3)</f>
        <v>501</v>
      </c>
    </row>
    <row r="21" spans="1:4" x14ac:dyDescent="0.55000000000000004">
      <c r="A21" t="s">
        <v>8396</v>
      </c>
      <c r="B21" s="20">
        <f>_xlfn.QUARTILE.EXC('Successful US Kickstarters'!$E:$E, 1)</f>
        <v>1716.5074999999999</v>
      </c>
      <c r="C21" s="20">
        <f>_xlfn.QUARTILE.EXC('Failed US Kickstarters'!$E:$E, 1)</f>
        <v>9.25</v>
      </c>
    </row>
    <row r="22" spans="1:4" x14ac:dyDescent="0.55000000000000004">
      <c r="A22" t="s">
        <v>8397</v>
      </c>
      <c r="B22" s="20">
        <f>B20-B21</f>
        <v>3982.4925000000003</v>
      </c>
      <c r="C22" s="20">
        <f>C20-C21</f>
        <v>491.75</v>
      </c>
    </row>
    <row r="23" spans="1:4" x14ac:dyDescent="0.55000000000000004">
      <c r="B23" s="15"/>
      <c r="C23" s="15"/>
    </row>
    <row r="24" spans="1:4" ht="14.7" thickBot="1" x14ac:dyDescent="0.6"/>
    <row r="25" spans="1:4" ht="14.7" thickBot="1" x14ac:dyDescent="0.6">
      <c r="A25" s="16" t="s">
        <v>8393</v>
      </c>
      <c r="B25" s="17"/>
      <c r="C25" s="18"/>
    </row>
    <row r="26" spans="1:4" x14ac:dyDescent="0.55000000000000004">
      <c r="A26" t="s">
        <v>8385</v>
      </c>
      <c r="B26" s="15">
        <f>AVERAGEIFS(Kickstarter!$D:$D,Kickstarter!$F:$F,"successful",Kickstarter!$G:$G,"US",Kickstarter!$R:$R,"television")</f>
        <v>9494.6326530612241</v>
      </c>
      <c r="C26" s="19" t="e">
        <f>AVERAGEIFS(Kickstarter!$D:$D,Kickstarter!$F:$F,"failed",Kickstarter!$G:$G,"US",Kickstarter!$R:$R,"television")</f>
        <v>#DIV/0!</v>
      </c>
      <c r="D26" t="s">
        <v>8392</v>
      </c>
    </row>
    <row r="27" spans="1:4" x14ac:dyDescent="0.55000000000000004">
      <c r="B27" s="15"/>
    </row>
    <row r="28" spans="1:4" x14ac:dyDescent="0.55000000000000004">
      <c r="A28" t="s">
        <v>8387</v>
      </c>
      <c r="B28" s="15">
        <f>AVERAGEIFS(Kickstarter!$E:$E,Kickstarter!$F:$F,"successful",Kickstarter!$G:$G,"US",Kickstarter!$R:$R,"television")</f>
        <v>11729.071224489795</v>
      </c>
    </row>
  </sheetData>
  <mergeCells count="2">
    <mergeCell ref="A7:C7"/>
    <mergeCell ref="A25:C2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3FCE-2CBC-4EF8-9517-4CFF88580C00}">
  <dimension ref="A1:T413"/>
  <sheetViews>
    <sheetView workbookViewId="0">
      <selection sqref="A1:T413"/>
    </sheetView>
  </sheetViews>
  <sheetFormatPr defaultRowHeight="14.4" x14ac:dyDescent="0.55000000000000004"/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72.8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259.2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216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44.8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6.4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30.4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4.8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30.4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44.8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16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44.8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59.2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87.2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00.8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44.8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44.8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44.8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01.6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59.2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44.8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87.2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72.8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72.8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01.6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01.6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230.4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01.6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15.2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30.4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30.4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30.4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16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30.4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86.4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16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16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30.4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16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87.2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44.8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87.2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16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30.4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72.8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86.4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30.4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44.8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44.8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30.4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16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44.8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44.8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44.8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16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72.8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44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01.6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30.4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58.4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216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44.8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44.8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44.8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44.8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44.8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87.2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16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29.6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30.4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73.60000000000002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2.8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01.6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44.8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30.4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00.8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15.2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87.2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16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44.8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16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244.8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230.4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44.8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15.2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16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44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87.2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44.8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44.8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44.8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44.8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44.8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16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72.8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1.6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72.8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87.2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73.60000000000002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16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44.8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16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30.4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44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59.2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72.8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58.4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00.8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87.2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59.2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16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00.8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16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30.4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01.6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01.6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16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30.4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4.8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5.2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73.60000000000002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5.2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30.4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44.8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16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00.8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44.8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59.2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59.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15.2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01.6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72.8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59.2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01.6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16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44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44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58.4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16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30.4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30.4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01.6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59.2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30.4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30.4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59.2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73.60000000000002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87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30.4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30.4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57.6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73.60000000000002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44.8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59.2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30.4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87.2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16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30.4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30.4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30.4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44.8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216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16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58.4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16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16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01.6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216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01.6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01.6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230.4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59.2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16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01.6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59.2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01.6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44.8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44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87.2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59.2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58.4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30.4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30.4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16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30.4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44.8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01.6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16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87.2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16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30.4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16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30.4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44.8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2.8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44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87.2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87.2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4.8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30.4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16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59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59.2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230.4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273.60000000000002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4.8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01.6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30.4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16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30.4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87.2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44.8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44.8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30.4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4.8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72.8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30.4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01.6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44.8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59.2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30.4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87.2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30.4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30.4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44.8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72.8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16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44.8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87.2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16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16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58.4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259.2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30.4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30.4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288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58.4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44.8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30.4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44.8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44.8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29.6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230.4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01.6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30.4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44.8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59.2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230.4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29.6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30.4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59.2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01.6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88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87.2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57.6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87.2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59.2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58.4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16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16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30.4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1.6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216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230.4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16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30.4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44.8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16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44.8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30.4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59.2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44.8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30.4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16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59.2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30.4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16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59.2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44.8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44.8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30.4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44.8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87.2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73.60000000000002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59.2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44.8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30.4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01.6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44.8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230.4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44.8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30.4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30.4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59.2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59.2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44.8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86.4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59.2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59.2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01.6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30.4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30.4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44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44.8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44.8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01.6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87.2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30.4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30.4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01.6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73.60000000000002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44.8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4.8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30.4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30.4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01.6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16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59.2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01.6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01.6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30.4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16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259.2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30.4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72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44.8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30.4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01.6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01.6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73.60000000000002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5.2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9.6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01.6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16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29.6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59.2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16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44.8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72.8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16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16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44.8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44.8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58.4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58.4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9.2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30.4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58.4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72.8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30.4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44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87.2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30.4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44.8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0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44.8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30.4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44.8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72.8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44.8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87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73.60000000000002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30.4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16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30.4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30.4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01.6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59.2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44.8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16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15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44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87.2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73.60000000000002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2.8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44.8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15.2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16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16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87.2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87.2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44.8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44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29.6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30.4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44.8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44.8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30.4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5.2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59.2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16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16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30.4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73.60000000000002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44.8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16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59.2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1.6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87.2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30.4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01.6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44.8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44.8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30.4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16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44.8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59.2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72.8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44.8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719EE-E44D-4161-97A6-3EA70C8555D5}">
  <dimension ref="A1:F6"/>
  <sheetViews>
    <sheetView workbookViewId="0">
      <selection activeCell="O10" sqref="O10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0.20703125" bestFit="1" customWidth="1"/>
  </cols>
  <sheetData>
    <row r="1" spans="1:6" x14ac:dyDescent="0.55000000000000004">
      <c r="A1" s="10" t="s">
        <v>8222</v>
      </c>
      <c r="B1" t="s">
        <v>8223</v>
      </c>
    </row>
    <row r="3" spans="1:6" x14ac:dyDescent="0.55000000000000004">
      <c r="A3" s="10" t="s">
        <v>8363</v>
      </c>
      <c r="B3" s="10" t="s">
        <v>8360</v>
      </c>
    </row>
    <row r="4" spans="1:6" x14ac:dyDescent="0.55000000000000004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55000000000000004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0960-D5B1-4B97-AEA5-3F35DB3421F4}">
  <dimension ref="A1:E7"/>
  <sheetViews>
    <sheetView workbookViewId="0">
      <selection activeCell="S22" sqref="S22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3.89453125" bestFit="1" customWidth="1"/>
    <col min="4" max="4" width="9.15625" bestFit="1" customWidth="1"/>
    <col min="5" max="5" width="10.3125" bestFit="1" customWidth="1"/>
    <col min="6" max="7" width="10.20703125" bestFit="1" customWidth="1"/>
  </cols>
  <sheetData>
    <row r="1" spans="1:5" x14ac:dyDescent="0.55000000000000004">
      <c r="A1" s="10" t="s">
        <v>8222</v>
      </c>
      <c r="B1" t="s">
        <v>8224</v>
      </c>
    </row>
    <row r="2" spans="1:5" x14ac:dyDescent="0.55000000000000004">
      <c r="A2" s="10" t="s">
        <v>8358</v>
      </c>
      <c r="B2" t="s">
        <v>8364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55000000000000004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F2BF-8033-4D8C-9FE6-D64E6403F79B}">
  <dimension ref="A1:F18"/>
  <sheetViews>
    <sheetView workbookViewId="0">
      <selection activeCell="T19" sqref="T19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10" t="s">
        <v>8358</v>
      </c>
      <c r="B1" t="s">
        <v>8315</v>
      </c>
    </row>
    <row r="2" spans="1:6" x14ac:dyDescent="0.55000000000000004">
      <c r="A2" s="10" t="s">
        <v>8379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5000000000000004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5000000000000004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5000000000000004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5000000000000004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5000000000000004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5000000000000004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5000000000000004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5000000000000004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5000000000000004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5000000000000004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5000000000000004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5000000000000004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9550-9404-4F86-8D80-A0C3E957ECEB}">
  <dimension ref="A1:F6"/>
  <sheetViews>
    <sheetView workbookViewId="0">
      <selection activeCell="M22" sqref="M22"/>
    </sheetView>
  </sheetViews>
  <sheetFormatPr defaultRowHeight="14.4" x14ac:dyDescent="0.55000000000000004"/>
  <cols>
    <col min="1" max="1" width="16.3671875" customWidth="1"/>
    <col min="2" max="2" width="30.2070312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1.4" customHeight="1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Kickstarter!B:Q, 11, FALSE)</f>
        <v>39</v>
      </c>
    </row>
    <row r="3" spans="1:6" ht="41.4" customHeight="1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Kickstarter!B:Q, 11, FALSE)</f>
        <v>56</v>
      </c>
    </row>
    <row r="4" spans="1:6" ht="41.4" customHeight="1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Kickstarter!B:Q, 11, FALSE)</f>
        <v>78</v>
      </c>
    </row>
    <row r="5" spans="1:6" ht="41.4" customHeight="1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Kickstarter!B:Q, 11, FALSE)</f>
        <v>26</v>
      </c>
    </row>
    <row r="6" spans="1:6" ht="41.4" customHeight="1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Parent Category Outcomes</vt:lpstr>
      <vt:lpstr>Subcategory Statistics</vt:lpstr>
      <vt:lpstr>Outcomes Based on Launch Date</vt:lpstr>
      <vt:lpstr>Edinburgh Research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jill</cp:lastModifiedBy>
  <dcterms:created xsi:type="dcterms:W3CDTF">2017-04-20T15:17:24Z</dcterms:created>
  <dcterms:modified xsi:type="dcterms:W3CDTF">2021-08-18T16:28:42Z</dcterms:modified>
</cp:coreProperties>
</file>