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06525259\git-projects\cit180\Week1\"/>
    </mc:Choice>
  </mc:AlternateContent>
  <xr:revisionPtr revIDLastSave="0" documentId="13_ncr:1_{8698577D-DDE5-4925-BC5D-6C3F60DD409B}" xr6:coauthVersionLast="47" xr6:coauthVersionMax="47" xr10:uidLastSave="{00000000-0000-0000-0000-000000000000}"/>
  <bookViews>
    <workbookView xWindow="28680" yWindow="-120" windowWidth="29040" windowHeight="15840" xr2:uid="{A4CE47EC-F243-46B1-B6F5-31AFED94B03C}"/>
  </bookViews>
  <sheets>
    <sheet name="Sheet1" sheetId="2" r:id="rId1"/>
    <sheet name="Inventory" sheetId="1" r:id="rId2"/>
  </sheets>
  <definedNames>
    <definedName name="_xlnm._FilterDatabase" localSheetId="1" hidden="1">Inventory!$A$1:$J$24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<sst xmlns="http://schemas.openxmlformats.org/spreadsheetml/2006/main" count="172" uniqueCount="106">
  <si>
    <t>bkcode</t>
  </si>
  <si>
    <t>bktitle</t>
  </si>
  <si>
    <t>author_last</t>
  </si>
  <si>
    <t>author_first</t>
  </si>
  <si>
    <t>pub_year</t>
  </si>
  <si>
    <t>pub_code</t>
  </si>
  <si>
    <t>category</t>
  </si>
  <si>
    <t>cost</t>
  </si>
  <si>
    <t>in_stock</t>
  </si>
  <si>
    <t>value_of_inventory</t>
  </si>
  <si>
    <t>BN-0180</t>
  </si>
  <si>
    <t>Shyness</t>
  </si>
  <si>
    <t>Zinbardo</t>
  </si>
  <si>
    <t>Philip</t>
  </si>
  <si>
    <t>BB</t>
  </si>
  <si>
    <t>PSY</t>
  </si>
  <si>
    <t>BN-0189</t>
  </si>
  <si>
    <t>Kane and Abel</t>
  </si>
  <si>
    <t>Archer</t>
  </si>
  <si>
    <t>Jeffrey</t>
  </si>
  <si>
    <t>PB</t>
  </si>
  <si>
    <t>FIC</t>
  </si>
  <si>
    <t>BN-0200</t>
  </si>
  <si>
    <t>The Stranger</t>
  </si>
  <si>
    <t>Camus</t>
  </si>
  <si>
    <t>Albert</t>
  </si>
  <si>
    <t>BN-079X</t>
  </si>
  <si>
    <t>Smoke-screen</t>
  </si>
  <si>
    <t>Francis</t>
  </si>
  <si>
    <t>Dick</t>
  </si>
  <si>
    <t>MYS</t>
  </si>
  <si>
    <t>BN-0808</t>
  </si>
  <si>
    <t>Knockdown</t>
  </si>
  <si>
    <t>BN-1351</t>
  </si>
  <si>
    <t>Cujo</t>
  </si>
  <si>
    <t>King</t>
  </si>
  <si>
    <t>Stephen</t>
  </si>
  <si>
    <t>SG</t>
  </si>
  <si>
    <t>HOR</t>
  </si>
  <si>
    <t>BN-1382</t>
  </si>
  <si>
    <t>Marcel Duchamp</t>
  </si>
  <si>
    <t>Paz</t>
  </si>
  <si>
    <t>Octavio</t>
  </si>
  <si>
    <t>ART</t>
  </si>
  <si>
    <t>BN-138X</t>
  </si>
  <si>
    <t>Death on the Nile</t>
  </si>
  <si>
    <t>Christie</t>
  </si>
  <si>
    <t>Agatha</t>
  </si>
  <si>
    <t>BN-2226</t>
  </si>
  <si>
    <t>Ghost from the Grand Banks</t>
  </si>
  <si>
    <t>Clarke</t>
  </si>
  <si>
    <t>Arthur C.</t>
  </si>
  <si>
    <t>SFI</t>
  </si>
  <si>
    <t>BN-2281</t>
  </si>
  <si>
    <t>Prints of the 20th Century</t>
  </si>
  <si>
    <t>Castleman</t>
  </si>
  <si>
    <t>Riva</t>
  </si>
  <si>
    <t>BN-2766</t>
  </si>
  <si>
    <t>The Prodigal Daughter</t>
  </si>
  <si>
    <t>BN-3350</t>
  </si>
  <si>
    <t>Higher Creativity</t>
  </si>
  <si>
    <t>Harmon</t>
  </si>
  <si>
    <t>Willis</t>
  </si>
  <si>
    <t>BN-3743</t>
  </si>
  <si>
    <t>First Among Equals</t>
  </si>
  <si>
    <t>BN-3906</t>
  </si>
  <si>
    <t>Vortex</t>
  </si>
  <si>
    <t>Cussler</t>
  </si>
  <si>
    <t>Clive</t>
  </si>
  <si>
    <t>SUS</t>
  </si>
  <si>
    <t>BN-5163</t>
  </si>
  <si>
    <t>The Organ</t>
  </si>
  <si>
    <t>Williams</t>
  </si>
  <si>
    <t>Peter</t>
  </si>
  <si>
    <t>MUS</t>
  </si>
  <si>
    <t>BN-5790</t>
  </si>
  <si>
    <t>Database Systems</t>
  </si>
  <si>
    <t>Pratt</t>
  </si>
  <si>
    <t>BF</t>
  </si>
  <si>
    <t>CS</t>
  </si>
  <si>
    <t>BN-6128</t>
  </si>
  <si>
    <t>Evil Under the Sun</t>
  </si>
  <si>
    <t>BN-6328</t>
  </si>
  <si>
    <t>Vixen 07</t>
  </si>
  <si>
    <t>BN-669X</t>
  </si>
  <si>
    <t>A Guide to SQL</t>
  </si>
  <si>
    <t>BN-6908</t>
  </si>
  <si>
    <t>DOS Essentials</t>
  </si>
  <si>
    <t>Southworth</t>
  </si>
  <si>
    <t>Rod</t>
  </si>
  <si>
    <t>BN-7405</t>
  </si>
  <si>
    <t>Night Probe</t>
  </si>
  <si>
    <t>BN-7443</t>
  </si>
  <si>
    <t>Carrie</t>
  </si>
  <si>
    <t>BN-7559</t>
  </si>
  <si>
    <t>Risk</t>
  </si>
  <si>
    <t>Sum</t>
  </si>
  <si>
    <t>Average</t>
  </si>
  <si>
    <t>Running Total</t>
  </si>
  <si>
    <t>Count</t>
  </si>
  <si>
    <t>Column1</t>
  </si>
  <si>
    <t>Row Labels</t>
  </si>
  <si>
    <t>Grand Total</t>
  </si>
  <si>
    <t>Max of cost</t>
  </si>
  <si>
    <t>Min of cost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</si>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</sst>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ARTIN" refreshedDate="44803.557793287036" createdVersion="8" refreshedVersion="8" minRefreshableVersion="3" recordCount="23" xr:uid="{9996DF12-68CF-4DC6-826F-B590B0908BC3}">
  <cacheSource type="worksheet">
    <worksheetSource name="Table3"/>
  </cacheSource>
  <cacheFields count="10">
    <cacheField name="bkcode" numFmtId="0">
      <sharedItems/>
    </cacheField>
    <cacheField name="bktitle" numFmtId="0">
      <sharedItems/>
    </cacheField>
    <cacheField name="author_last" numFmtId="0">
      <sharedItems/>
    </cacheField>
    <cacheField name="author_first" numFmtId="0">
      <sharedItems/>
    </cacheField>
    <cacheField name="pub_year" numFmtId="0">
      <sharedItems containsSemiMixedTypes="0" containsString="0" containsNumber="1" containsInteger="1" minValue="1990" maxValue="1996"/>
    </cacheField>
    <cacheField name="pub_code" numFmtId="0">
      <sharedItems count="4">
        <s v="BB"/>
        <s v="PB"/>
        <s v="SG"/>
        <s v="BF"/>
      </sharedItems>
    </cacheField>
    <cacheField name="category" numFmtId="0">
      <sharedItems count="9">
        <s v="PSY"/>
        <s v="FIC"/>
        <s v="MYS"/>
        <s v="HOR"/>
        <s v="ART"/>
        <s v="SFI"/>
        <s v="SUS"/>
        <s v="MUS"/>
        <s v="CS"/>
      </sharedItems>
    </cacheField>
    <cacheField name="cost" numFmtId="0">
      <sharedItems containsSemiMixedTypes="0" containsString="0" containsNumber="1" minValue="3.95" maxValue="54.95" count="19">
        <n v="7.65"/>
        <n v="5.55"/>
        <n v="8.75"/>
        <n v="4.55"/>
        <n v="4.75"/>
        <n v="6.65"/>
        <n v="11.25"/>
        <n v="3.95"/>
        <n v="19.95"/>
        <n v="13.25"/>
        <n v="5.45"/>
        <n v="9.75"/>
        <n v="16.95"/>
        <n v="54.95"/>
        <n v="4.45"/>
        <n v="23.95"/>
        <n v="20.5"/>
        <n v="5.65"/>
        <n v="6.75"/>
      </sharedItems>
    </cacheField>
    <cacheField name="in_stock" numFmtId="0">
      <sharedItems containsSemiMixedTypes="0" containsString="0" containsNumber="1" containsInteger="1" minValue="1" maxValue="15"/>
    </cacheField>
    <cacheField name="value_of_inventory" numFmtId="0">
      <sharedItems containsSemiMixedTypes="0" containsString="0" containsNumber="1" minValue="5.45" maxValue="329.7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BN-0180"/>
    <s v="Shyness"/>
    <s v="Zinbardo"/>
    <s v="Philip"/>
    <n v="1992"/>
    <x v="0"/>
    <x v="0"/>
    <x v="0"/>
    <n v="6"/>
    <n v="45.900000000000006"/>
  </r>
  <r>
    <s v="BN-0189"/>
    <s v="Kane and Abel"/>
    <s v="Archer"/>
    <s v="Jeffrey"/>
    <n v="1993"/>
    <x v="1"/>
    <x v="1"/>
    <x v="1"/>
    <n v="5"/>
    <n v="27.75"/>
  </r>
  <r>
    <s v="BN-0200"/>
    <s v="The Stranger"/>
    <s v="Camus"/>
    <s v="Albert"/>
    <n v="1995"/>
    <x v="0"/>
    <x v="1"/>
    <x v="2"/>
    <n v="6"/>
    <n v="52.5"/>
  </r>
  <r>
    <s v="BN-079X"/>
    <s v="Smoke-screen"/>
    <s v="Francis"/>
    <s v="Dick"/>
    <n v="1990"/>
    <x v="1"/>
    <x v="2"/>
    <x v="3"/>
    <n v="8"/>
    <n v="36.4"/>
  </r>
  <r>
    <s v="BN-0808"/>
    <s v="Knockdown"/>
    <s v="Francis"/>
    <s v="Dick"/>
    <n v="1996"/>
    <x v="1"/>
    <x v="2"/>
    <x v="4"/>
    <n v="2"/>
    <n v="9.5"/>
  </r>
  <r>
    <s v="BN-1351"/>
    <s v="Cujo"/>
    <s v="King"/>
    <s v="Stephen"/>
    <n v="1991"/>
    <x v="2"/>
    <x v="3"/>
    <x v="5"/>
    <n v="4"/>
    <n v="26.6"/>
  </r>
  <r>
    <s v="BN-1382"/>
    <s v="Marcel Duchamp"/>
    <s v="Paz"/>
    <s v="Octavio"/>
    <n v="1992"/>
    <x v="1"/>
    <x v="4"/>
    <x v="6"/>
    <n v="15"/>
    <n v="168.75"/>
  </r>
  <r>
    <s v="BN-138X"/>
    <s v="Death on the Nile"/>
    <s v="Christie"/>
    <s v="Agatha"/>
    <n v="1992"/>
    <x v="0"/>
    <x v="2"/>
    <x v="7"/>
    <n v="15"/>
    <n v="59.25"/>
  </r>
  <r>
    <s v="BN-2226"/>
    <s v="Ghost from the Grand Banks"/>
    <s v="Clarke"/>
    <s v="Arthur C."/>
    <n v="1996"/>
    <x v="0"/>
    <x v="5"/>
    <x v="8"/>
    <n v="3"/>
    <n v="59.849999999999994"/>
  </r>
  <r>
    <s v="BN-2281"/>
    <s v="Prints of the 20th Century"/>
    <s v="Castleman"/>
    <s v="Riva"/>
    <n v="1995"/>
    <x v="1"/>
    <x v="4"/>
    <x v="9"/>
    <n v="9"/>
    <n v="119.25"/>
  </r>
  <r>
    <s v="BN-2766"/>
    <s v="The Prodigal Daughter"/>
    <s v="Archer"/>
    <s v="Jeffrey"/>
    <n v="1991"/>
    <x v="1"/>
    <x v="1"/>
    <x v="10"/>
    <n v="1"/>
    <n v="5.45"/>
  </r>
  <r>
    <s v="BN-3350"/>
    <s v="Higher Creativity"/>
    <s v="Harmon"/>
    <s v="Willis"/>
    <n v="1994"/>
    <x v="1"/>
    <x v="0"/>
    <x v="11"/>
    <n v="7"/>
    <n v="68.25"/>
  </r>
  <r>
    <s v="BN-3743"/>
    <s v="First Among Equals"/>
    <s v="Archer"/>
    <s v="Jeffrey"/>
    <n v="1992"/>
    <x v="1"/>
    <x v="1"/>
    <x v="7"/>
    <n v="10"/>
    <n v="39.5"/>
  </r>
  <r>
    <s v="BN-3906"/>
    <s v="Vortex"/>
    <s v="Cussler"/>
    <s v="Clive"/>
    <n v="1992"/>
    <x v="0"/>
    <x v="6"/>
    <x v="10"/>
    <n v="10"/>
    <n v="54.5"/>
  </r>
  <r>
    <s v="BN-5163"/>
    <s v="The Organ"/>
    <s v="Williams"/>
    <s v="Peter"/>
    <n v="1994"/>
    <x v="2"/>
    <x v="7"/>
    <x v="12"/>
    <n v="10"/>
    <n v="169.5"/>
  </r>
  <r>
    <s v="BN-5790"/>
    <s v="Database Systems"/>
    <s v="Pratt"/>
    <s v="Philip"/>
    <n v="1992"/>
    <x v="3"/>
    <x v="8"/>
    <x v="13"/>
    <n v="6"/>
    <n v="329.70000000000005"/>
  </r>
  <r>
    <s v="BN-6128"/>
    <s v="Evil Under the Sun"/>
    <s v="Christie"/>
    <s v="Agatha"/>
    <n v="1992"/>
    <x v="1"/>
    <x v="2"/>
    <x v="14"/>
    <n v="8"/>
    <n v="35.6"/>
  </r>
  <r>
    <s v="BN-6328"/>
    <s v="Vixen 07"/>
    <s v="Cussler"/>
    <s v="Clive"/>
    <n v="1996"/>
    <x v="0"/>
    <x v="6"/>
    <x v="1"/>
    <n v="3"/>
    <n v="16.649999999999999"/>
  </r>
  <r>
    <s v="BN-669X"/>
    <s v="A Guide to SQL"/>
    <s v="Pratt"/>
    <s v="Philip"/>
    <n v="1990"/>
    <x v="3"/>
    <x v="8"/>
    <x v="15"/>
    <n v="3"/>
    <n v="71.849999999999994"/>
  </r>
  <r>
    <s v="BN-6908"/>
    <s v="DOS Essentials"/>
    <s v="Southworth"/>
    <s v="Rod"/>
    <n v="1995"/>
    <x v="3"/>
    <x v="8"/>
    <x v="16"/>
    <n v="12"/>
    <n v="246"/>
  </r>
  <r>
    <s v="BN-7405"/>
    <s v="Night Probe"/>
    <s v="Cussler"/>
    <s v="Clive"/>
    <n v="1993"/>
    <x v="0"/>
    <x v="6"/>
    <x v="17"/>
    <n v="14"/>
    <n v="79.100000000000009"/>
  </r>
  <r>
    <s v="BN-7443"/>
    <s v="Carrie"/>
    <s v="King"/>
    <s v="Stephen"/>
    <n v="1996"/>
    <x v="2"/>
    <x v="3"/>
    <x v="18"/>
    <n v="7"/>
    <n v="47.25"/>
  </r>
  <r>
    <s v="BN-7559"/>
    <s v="Risk"/>
    <s v="Francis"/>
    <s v="Dick"/>
    <n v="1996"/>
    <x v="1"/>
    <x v="2"/>
    <x v="7"/>
    <n v="9"/>
    <n v="35.55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B1287-68EC-48CD-97C5-CE1AFB5922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10"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10">
        <item x="4"/>
        <item x="8"/>
        <item x="1"/>
        <item x="3"/>
        <item x="7"/>
        <item x="2"/>
        <item x="0"/>
        <item x="5"/>
        <item x="6"/>
        <item t="default"/>
      </items>
    </pivotField>
    <pivotField dataField="1" showAll="0">
      <items count="20">
        <item x="7"/>
        <item x="14"/>
        <item x="3"/>
        <item x="4"/>
        <item x="10"/>
        <item x="1"/>
        <item x="17"/>
        <item x="5"/>
        <item x="18"/>
        <item x="0"/>
        <item x="2"/>
        <item x="11"/>
        <item x="6"/>
        <item x="9"/>
        <item x="12"/>
        <item x="8"/>
        <item x="16"/>
        <item x="15"/>
        <item x="13"/>
        <item t="default"/>
      </items>
    </pivotField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cost" fld="7" subtotal="max" baseField="6" baseItem="0"/>
    <dataField name="Min of cost" fld="7" subtotal="min" baseField="6" baseItem="0"/>
    <dataField name="Average of cost" fld="7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28713-91E4-4B44-8EFA-E57AB25A9EEA}" name="Table3" displayName="Table3" ref="A1:J25" totalsRowCount="1" headerRowDxfId="4">
  <tableColumns count="10">
    <tableColumn id="1" xr3:uid="{26392751-4A72-4131-ADEF-A87AE2F94CD4}" name="bkcode" totalsRowLabel="Sum"/>
    <tableColumn id="2" xr3:uid="{17C28FF2-E747-4973-B6AA-97A92465A8F3}" name="bktitle" totalsRowFunction="sum"/>
    <tableColumn id="3" xr3:uid="{0157827B-21A7-46EF-B091-BF862D86930C}" name="author_last" totalsRowFunction="sum"/>
    <tableColumn id="4" xr3:uid="{B62B5DA7-E264-4DA9-A770-DF25738A27FC}" name="author_first" totalsRowFunction="sum"/>
    <tableColumn id="5" xr3:uid="{879C0339-B03B-4118-A9E8-7784A287B937}" name="pub_year" totalsRowFunction="sum"/>
    <tableColumn id="6" xr3:uid="{856F21C6-751B-4800-80BF-87F96ADE8F76}" name="pub_code" totalsRowFunction="sum" dataDxfId="3" totalsRowDxfId="1"/>
    <tableColumn id="7" xr3:uid="{478FF70D-46EE-4ACD-99AF-67C2C20E14ED}" name="category" totalsRowFunction="sum" dataDxfId="2" totalsRowDxfId="0"/>
    <tableColumn id="8" xr3:uid="{C4DDE255-097C-47BD-B20F-EBCC88E53FA4}" name="cost" totalsRowFunction="sum"/>
    <tableColumn id="9" xr3:uid="{FD74FD56-5E57-49B2-881E-CED77367FF03}" name="in_stock" totalsRowFunction="sum"/>
    <tableColumn id="10" xr3:uid="{03C9B72B-B6C6-48F8-B49A-DE59FD9AF4DC}" name="value_of_inventory" totalsRowFunction="sum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C859-10EC-490F-86BB-636F2A761BBA}">
  <dimension ref="A3:D13"/>
  <sheetViews>
    <sheetView tabSelected="1" workbookViewId="0">
      <selection activeCell="O16" sqref="O1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0.85546875" bestFit="1" customWidth="1"/>
    <col min="4" max="4" width="14.7109375" bestFit="1" customWidth="1"/>
    <col min="5" max="13" width="5" bestFit="1" customWidth="1"/>
    <col min="14" max="17" width="6" bestFit="1" customWidth="1"/>
    <col min="18" max="18" width="5" bestFit="1" customWidth="1"/>
    <col min="19" max="20" width="6" bestFit="1" customWidth="1"/>
    <col min="21" max="21" width="11.28515625" bestFit="1" customWidth="1"/>
  </cols>
  <sheetData>
    <row r="3" spans="1:4" x14ac:dyDescent="0.25">
      <c r="A3" s="3" t="s">
        <v>101</v>
      </c>
      <c r="B3" t="s">
        <v>103</v>
      </c>
      <c r="C3" t="s">
        <v>104</v>
      </c>
      <c r="D3" t="s">
        <v>105</v>
      </c>
    </row>
    <row r="4" spans="1:4" x14ac:dyDescent="0.25">
      <c r="A4" s="4" t="s">
        <v>43</v>
      </c>
      <c r="B4" s="5">
        <v>13.25</v>
      </c>
      <c r="C4" s="5">
        <v>11.25</v>
      </c>
      <c r="D4" s="5">
        <v>12.25</v>
      </c>
    </row>
    <row r="5" spans="1:4" x14ac:dyDescent="0.25">
      <c r="A5" s="4" t="s">
        <v>79</v>
      </c>
      <c r="B5" s="5">
        <v>54.95</v>
      </c>
      <c r="C5" s="5">
        <v>20.5</v>
      </c>
      <c r="D5" s="5">
        <v>33.133333333333333</v>
      </c>
    </row>
    <row r="6" spans="1:4" x14ac:dyDescent="0.25">
      <c r="A6" s="4" t="s">
        <v>21</v>
      </c>
      <c r="B6" s="5">
        <v>8.75</v>
      </c>
      <c r="C6" s="5">
        <v>3.95</v>
      </c>
      <c r="D6" s="5">
        <v>5.9249999999999998</v>
      </c>
    </row>
    <row r="7" spans="1:4" x14ac:dyDescent="0.25">
      <c r="A7" s="4" t="s">
        <v>38</v>
      </c>
      <c r="B7" s="5">
        <v>6.75</v>
      </c>
      <c r="C7" s="5">
        <v>6.65</v>
      </c>
      <c r="D7" s="5">
        <v>6.7</v>
      </c>
    </row>
    <row r="8" spans="1:4" x14ac:dyDescent="0.25">
      <c r="A8" s="4" t="s">
        <v>74</v>
      </c>
      <c r="B8" s="5">
        <v>16.95</v>
      </c>
      <c r="C8" s="5">
        <v>16.95</v>
      </c>
      <c r="D8" s="5">
        <v>16.95</v>
      </c>
    </row>
    <row r="9" spans="1:4" x14ac:dyDescent="0.25">
      <c r="A9" s="4" t="s">
        <v>30</v>
      </c>
      <c r="B9" s="5">
        <v>4.75</v>
      </c>
      <c r="C9" s="5">
        <v>3.95</v>
      </c>
      <c r="D9" s="5">
        <v>4.33</v>
      </c>
    </row>
    <row r="10" spans="1:4" x14ac:dyDescent="0.25">
      <c r="A10" s="4" t="s">
        <v>15</v>
      </c>
      <c r="B10" s="5">
        <v>9.75</v>
      </c>
      <c r="C10" s="5">
        <v>7.65</v>
      </c>
      <c r="D10" s="5">
        <v>8.6999999999999993</v>
      </c>
    </row>
    <row r="11" spans="1:4" x14ac:dyDescent="0.25">
      <c r="A11" s="4" t="s">
        <v>52</v>
      </c>
      <c r="B11" s="5">
        <v>19.95</v>
      </c>
      <c r="C11" s="5">
        <v>19.95</v>
      </c>
      <c r="D11" s="5">
        <v>19.95</v>
      </c>
    </row>
    <row r="12" spans="1:4" x14ac:dyDescent="0.25">
      <c r="A12" s="4" t="s">
        <v>69</v>
      </c>
      <c r="B12" s="5">
        <v>5.65</v>
      </c>
      <c r="C12" s="5">
        <v>5.45</v>
      </c>
      <c r="D12" s="5">
        <v>5.55</v>
      </c>
    </row>
    <row r="13" spans="1:4" x14ac:dyDescent="0.25">
      <c r="A13" s="4" t="s">
        <v>102</v>
      </c>
      <c r="B13" s="5">
        <v>54.95</v>
      </c>
      <c r="C13" s="5">
        <v>3.95</v>
      </c>
      <c r="D13" s="5">
        <v>11.026086956521738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1016-9F9B-460E-92A8-09D4B79BFC38}">
  <dimension ref="A1:J25"/>
  <sheetViews>
    <sheetView zoomScaleNormal="100" workbookViewId="0">
      <selection sqref="A1:J24"/>
    </sheetView>
  </sheetViews>
  <sheetFormatPr defaultRowHeight="15" x14ac:dyDescent="0.25"/>
  <cols>
    <col min="1" max="1" width="9.5703125" customWidth="1"/>
    <col min="2" max="2" width="26.140625" bestFit="1" customWidth="1"/>
    <col min="3" max="3" width="13.140625" customWidth="1"/>
    <col min="4" max="4" width="13.5703125" customWidth="1"/>
    <col min="5" max="5" width="11.42578125" customWidth="1"/>
    <col min="6" max="6" width="11.85546875" customWidth="1"/>
    <col min="7" max="7" width="10.7109375" customWidth="1"/>
    <col min="8" max="8" width="7.42578125" bestFit="1" customWidth="1"/>
    <col min="9" max="9" width="10.42578125" customWidth="1"/>
    <col min="10" max="10" width="20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1992</v>
      </c>
      <c r="F2" s="2" t="s">
        <v>14</v>
      </c>
      <c r="G2" s="2" t="s">
        <v>15</v>
      </c>
      <c r="H2">
        <v>7.65</v>
      </c>
      <c r="I2">
        <v>6</v>
      </c>
      <c r="J2">
        <f>H2*I2</f>
        <v>45.900000000000006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>
        <v>1993</v>
      </c>
      <c r="F3" s="2" t="s">
        <v>20</v>
      </c>
      <c r="G3" s="2" t="s">
        <v>21</v>
      </c>
      <c r="H3">
        <v>5.55</v>
      </c>
      <c r="I3">
        <v>5</v>
      </c>
      <c r="J3">
        <f>H3*I3</f>
        <v>27.75</v>
      </c>
    </row>
    <row r="4" spans="1:10" x14ac:dyDescent="0.25">
      <c r="A4" t="s">
        <v>22</v>
      </c>
      <c r="B4" t="s">
        <v>23</v>
      </c>
      <c r="C4" t="s">
        <v>24</v>
      </c>
      <c r="D4" t="s">
        <v>25</v>
      </c>
      <c r="E4">
        <v>1995</v>
      </c>
      <c r="F4" s="2" t="s">
        <v>14</v>
      </c>
      <c r="G4" s="2" t="s">
        <v>21</v>
      </c>
      <c r="H4">
        <v>8.75</v>
      </c>
      <c r="I4">
        <v>6</v>
      </c>
      <c r="J4">
        <f>H4*I4</f>
        <v>52.5</v>
      </c>
    </row>
    <row r="5" spans="1:10" x14ac:dyDescent="0.25">
      <c r="A5" t="s">
        <v>26</v>
      </c>
      <c r="B5" t="s">
        <v>27</v>
      </c>
      <c r="C5" t="s">
        <v>28</v>
      </c>
      <c r="D5" t="s">
        <v>29</v>
      </c>
      <c r="E5">
        <v>1990</v>
      </c>
      <c r="F5" s="2" t="s">
        <v>20</v>
      </c>
      <c r="G5" s="2" t="s">
        <v>30</v>
      </c>
      <c r="H5">
        <v>4.55</v>
      </c>
      <c r="I5">
        <v>8</v>
      </c>
      <c r="J5">
        <f>H5*I5</f>
        <v>36.4</v>
      </c>
    </row>
    <row r="6" spans="1:10" x14ac:dyDescent="0.25">
      <c r="A6" t="s">
        <v>31</v>
      </c>
      <c r="B6" t="s">
        <v>32</v>
      </c>
      <c r="C6" t="s">
        <v>28</v>
      </c>
      <c r="D6" t="s">
        <v>29</v>
      </c>
      <c r="E6">
        <v>1996</v>
      </c>
      <c r="F6" s="2" t="s">
        <v>20</v>
      </c>
      <c r="G6" s="2" t="s">
        <v>30</v>
      </c>
      <c r="H6">
        <v>4.75</v>
      </c>
      <c r="I6">
        <v>2</v>
      </c>
      <c r="J6">
        <f>H6*I6</f>
        <v>9.5</v>
      </c>
    </row>
    <row r="7" spans="1:10" x14ac:dyDescent="0.25">
      <c r="A7" t="s">
        <v>33</v>
      </c>
      <c r="B7" t="s">
        <v>34</v>
      </c>
      <c r="C7" t="s">
        <v>35</v>
      </c>
      <c r="D7" t="s">
        <v>36</v>
      </c>
      <c r="E7">
        <v>1991</v>
      </c>
      <c r="F7" s="2" t="s">
        <v>37</v>
      </c>
      <c r="G7" s="2" t="s">
        <v>38</v>
      </c>
      <c r="H7">
        <v>6.65</v>
      </c>
      <c r="I7">
        <v>4</v>
      </c>
      <c r="J7">
        <f>H7*I7</f>
        <v>26.6</v>
      </c>
    </row>
    <row r="8" spans="1:10" x14ac:dyDescent="0.25">
      <c r="A8" t="s">
        <v>39</v>
      </c>
      <c r="B8" t="s">
        <v>40</v>
      </c>
      <c r="C8" t="s">
        <v>41</v>
      </c>
      <c r="D8" t="s">
        <v>42</v>
      </c>
      <c r="E8">
        <v>1992</v>
      </c>
      <c r="F8" s="2" t="s">
        <v>20</v>
      </c>
      <c r="G8" s="2" t="s">
        <v>43</v>
      </c>
      <c r="H8">
        <v>11.25</v>
      </c>
      <c r="I8">
        <v>15</v>
      </c>
      <c r="J8">
        <f>H8*I8</f>
        <v>168.75</v>
      </c>
    </row>
    <row r="9" spans="1:10" x14ac:dyDescent="0.25">
      <c r="A9" t="s">
        <v>44</v>
      </c>
      <c r="B9" t="s">
        <v>45</v>
      </c>
      <c r="C9" t="s">
        <v>46</v>
      </c>
      <c r="D9" t="s">
        <v>47</v>
      </c>
      <c r="E9">
        <v>1992</v>
      </c>
      <c r="F9" s="2" t="s">
        <v>14</v>
      </c>
      <c r="G9" s="2" t="s">
        <v>30</v>
      </c>
      <c r="H9">
        <v>3.95</v>
      </c>
      <c r="I9">
        <v>15</v>
      </c>
      <c r="J9">
        <f>H9*I9</f>
        <v>59.25</v>
      </c>
    </row>
    <row r="10" spans="1:10" x14ac:dyDescent="0.25">
      <c r="A10" t="s">
        <v>48</v>
      </c>
      <c r="B10" t="s">
        <v>49</v>
      </c>
      <c r="C10" t="s">
        <v>50</v>
      </c>
      <c r="D10" t="s">
        <v>51</v>
      </c>
      <c r="E10">
        <v>1996</v>
      </c>
      <c r="F10" s="2" t="s">
        <v>14</v>
      </c>
      <c r="G10" s="2" t="s">
        <v>52</v>
      </c>
      <c r="H10">
        <v>19.95</v>
      </c>
      <c r="I10">
        <v>3</v>
      </c>
      <c r="J10">
        <f>H10*I10</f>
        <v>59.849999999999994</v>
      </c>
    </row>
    <row r="11" spans="1:10" x14ac:dyDescent="0.25">
      <c r="A11" t="s">
        <v>53</v>
      </c>
      <c r="B11" t="s">
        <v>54</v>
      </c>
      <c r="C11" t="s">
        <v>55</v>
      </c>
      <c r="D11" t="s">
        <v>56</v>
      </c>
      <c r="E11">
        <v>1995</v>
      </c>
      <c r="F11" s="2" t="s">
        <v>20</v>
      </c>
      <c r="G11" s="2" t="s">
        <v>43</v>
      </c>
      <c r="H11">
        <v>13.25</v>
      </c>
      <c r="I11">
        <v>9</v>
      </c>
      <c r="J11">
        <f>H11*I11</f>
        <v>119.25</v>
      </c>
    </row>
    <row r="12" spans="1:10" x14ac:dyDescent="0.25">
      <c r="A12" t="s">
        <v>57</v>
      </c>
      <c r="B12" t="s">
        <v>58</v>
      </c>
      <c r="C12" t="s">
        <v>18</v>
      </c>
      <c r="D12" t="s">
        <v>19</v>
      </c>
      <c r="E12">
        <v>1991</v>
      </c>
      <c r="F12" s="2" t="s">
        <v>20</v>
      </c>
      <c r="G12" s="2" t="s">
        <v>21</v>
      </c>
      <c r="H12">
        <v>5.45</v>
      </c>
      <c r="I12">
        <v>1</v>
      </c>
      <c r="J12">
        <f>H12*I12</f>
        <v>5.45</v>
      </c>
    </row>
    <row r="13" spans="1:10" x14ac:dyDescent="0.25">
      <c r="A13" t="s">
        <v>59</v>
      </c>
      <c r="B13" t="s">
        <v>60</v>
      </c>
      <c r="C13" t="s">
        <v>61</v>
      </c>
      <c r="D13" t="s">
        <v>62</v>
      </c>
      <c r="E13">
        <v>1994</v>
      </c>
      <c r="F13" s="2" t="s">
        <v>20</v>
      </c>
      <c r="G13" s="2" t="s">
        <v>15</v>
      </c>
      <c r="H13">
        <v>9.75</v>
      </c>
      <c r="I13">
        <v>7</v>
      </c>
      <c r="J13">
        <f>H13*I13</f>
        <v>68.25</v>
      </c>
    </row>
    <row r="14" spans="1:10" x14ac:dyDescent="0.25">
      <c r="A14" t="s">
        <v>63</v>
      </c>
      <c r="B14" t="s">
        <v>64</v>
      </c>
      <c r="C14" t="s">
        <v>18</v>
      </c>
      <c r="D14" t="s">
        <v>19</v>
      </c>
      <c r="E14">
        <v>1992</v>
      </c>
      <c r="F14" s="2" t="s">
        <v>20</v>
      </c>
      <c r="G14" s="2" t="s">
        <v>21</v>
      </c>
      <c r="H14">
        <v>3.95</v>
      </c>
      <c r="I14">
        <v>10</v>
      </c>
      <c r="J14">
        <f>H14*I14</f>
        <v>39.5</v>
      </c>
    </row>
    <row r="15" spans="1:10" x14ac:dyDescent="0.25">
      <c r="A15" t="s">
        <v>65</v>
      </c>
      <c r="B15" t="s">
        <v>66</v>
      </c>
      <c r="C15" t="s">
        <v>67</v>
      </c>
      <c r="D15" t="s">
        <v>68</v>
      </c>
      <c r="E15">
        <v>1992</v>
      </c>
      <c r="F15" s="2" t="s">
        <v>14</v>
      </c>
      <c r="G15" s="2" t="s">
        <v>69</v>
      </c>
      <c r="H15">
        <v>5.45</v>
      </c>
      <c r="I15">
        <v>10</v>
      </c>
      <c r="J15">
        <f>H15*I15</f>
        <v>54.5</v>
      </c>
    </row>
    <row r="16" spans="1:10" x14ac:dyDescent="0.25">
      <c r="A16" t="s">
        <v>70</v>
      </c>
      <c r="B16" t="s">
        <v>71</v>
      </c>
      <c r="C16" t="s">
        <v>72</v>
      </c>
      <c r="D16" t="s">
        <v>73</v>
      </c>
      <c r="E16">
        <v>1994</v>
      </c>
      <c r="F16" s="2" t="s">
        <v>37</v>
      </c>
      <c r="G16" s="2" t="s">
        <v>74</v>
      </c>
      <c r="H16">
        <v>16.95</v>
      </c>
      <c r="I16">
        <v>10</v>
      </c>
      <c r="J16">
        <f>H16*I16</f>
        <v>169.5</v>
      </c>
    </row>
    <row r="17" spans="1:10" x14ac:dyDescent="0.25">
      <c r="A17" t="s">
        <v>75</v>
      </c>
      <c r="B17" t="s">
        <v>76</v>
      </c>
      <c r="C17" t="s">
        <v>77</v>
      </c>
      <c r="D17" t="s">
        <v>13</v>
      </c>
      <c r="E17">
        <v>1992</v>
      </c>
      <c r="F17" s="2" t="s">
        <v>78</v>
      </c>
      <c r="G17" s="2" t="s">
        <v>79</v>
      </c>
      <c r="H17">
        <v>54.95</v>
      </c>
      <c r="I17">
        <v>6</v>
      </c>
      <c r="J17">
        <f>H17*I17</f>
        <v>329.70000000000005</v>
      </c>
    </row>
    <row r="18" spans="1:10" x14ac:dyDescent="0.25">
      <c r="A18" t="s">
        <v>80</v>
      </c>
      <c r="B18" t="s">
        <v>81</v>
      </c>
      <c r="C18" t="s">
        <v>46</v>
      </c>
      <c r="D18" t="s">
        <v>47</v>
      </c>
      <c r="E18">
        <v>1992</v>
      </c>
      <c r="F18" s="2" t="s">
        <v>20</v>
      </c>
      <c r="G18" s="2" t="s">
        <v>30</v>
      </c>
      <c r="H18">
        <v>4.45</v>
      </c>
      <c r="I18">
        <v>8</v>
      </c>
      <c r="J18">
        <f>H18*I18</f>
        <v>35.6</v>
      </c>
    </row>
    <row r="19" spans="1:10" x14ac:dyDescent="0.25">
      <c r="A19" t="s">
        <v>82</v>
      </c>
      <c r="B19" t="s">
        <v>83</v>
      </c>
      <c r="C19" t="s">
        <v>67</v>
      </c>
      <c r="D19" t="s">
        <v>68</v>
      </c>
      <c r="E19">
        <v>1996</v>
      </c>
      <c r="F19" s="2" t="s">
        <v>14</v>
      </c>
      <c r="G19" s="2" t="s">
        <v>69</v>
      </c>
      <c r="H19">
        <v>5.55</v>
      </c>
      <c r="I19">
        <v>3</v>
      </c>
      <c r="J19">
        <f>H19*I19</f>
        <v>16.649999999999999</v>
      </c>
    </row>
    <row r="20" spans="1:10" x14ac:dyDescent="0.25">
      <c r="A20" t="s">
        <v>84</v>
      </c>
      <c r="B20" t="s">
        <v>85</v>
      </c>
      <c r="C20" t="s">
        <v>77</v>
      </c>
      <c r="D20" t="s">
        <v>13</v>
      </c>
      <c r="E20">
        <v>1990</v>
      </c>
      <c r="F20" s="2" t="s">
        <v>78</v>
      </c>
      <c r="G20" s="2" t="s">
        <v>79</v>
      </c>
      <c r="H20">
        <v>23.95</v>
      </c>
      <c r="I20">
        <v>3</v>
      </c>
      <c r="J20">
        <f>H20*I20</f>
        <v>71.849999999999994</v>
      </c>
    </row>
    <row r="21" spans="1:10" x14ac:dyDescent="0.25">
      <c r="A21" t="s">
        <v>86</v>
      </c>
      <c r="B21" t="s">
        <v>87</v>
      </c>
      <c r="C21" t="s">
        <v>88</v>
      </c>
      <c r="D21" t="s">
        <v>89</v>
      </c>
      <c r="E21">
        <v>1995</v>
      </c>
      <c r="F21" s="2" t="s">
        <v>78</v>
      </c>
      <c r="G21" s="2" t="s">
        <v>79</v>
      </c>
      <c r="H21">
        <v>20.5</v>
      </c>
      <c r="I21">
        <v>12</v>
      </c>
      <c r="J21">
        <f>H21*I21</f>
        <v>246</v>
      </c>
    </row>
    <row r="22" spans="1:10" x14ac:dyDescent="0.25">
      <c r="A22" t="s">
        <v>90</v>
      </c>
      <c r="B22" t="s">
        <v>91</v>
      </c>
      <c r="C22" t="s">
        <v>67</v>
      </c>
      <c r="D22" t="s">
        <v>68</v>
      </c>
      <c r="E22">
        <v>1993</v>
      </c>
      <c r="F22" s="2" t="s">
        <v>14</v>
      </c>
      <c r="G22" s="2" t="s">
        <v>69</v>
      </c>
      <c r="H22">
        <v>5.65</v>
      </c>
      <c r="I22">
        <v>14</v>
      </c>
      <c r="J22">
        <f>H22*I22</f>
        <v>79.100000000000009</v>
      </c>
    </row>
    <row r="23" spans="1:10" x14ac:dyDescent="0.25">
      <c r="A23" t="s">
        <v>92</v>
      </c>
      <c r="B23" t="s">
        <v>93</v>
      </c>
      <c r="C23" t="s">
        <v>35</v>
      </c>
      <c r="D23" t="s">
        <v>36</v>
      </c>
      <c r="E23">
        <v>1996</v>
      </c>
      <c r="F23" s="2" t="s">
        <v>37</v>
      </c>
      <c r="G23" s="2" t="s">
        <v>38</v>
      </c>
      <c r="H23">
        <v>6.75</v>
      </c>
      <c r="I23">
        <v>7</v>
      </c>
      <c r="J23">
        <f>H23*I23</f>
        <v>47.25</v>
      </c>
    </row>
    <row r="24" spans="1:10" x14ac:dyDescent="0.25">
      <c r="A24" t="s">
        <v>94</v>
      </c>
      <c r="B24" t="s">
        <v>95</v>
      </c>
      <c r="C24" t="s">
        <v>28</v>
      </c>
      <c r="D24" t="s">
        <v>29</v>
      </c>
      <c r="E24">
        <v>1996</v>
      </c>
      <c r="F24" s="2" t="s">
        <v>20</v>
      </c>
      <c r="G24" s="2" t="s">
        <v>30</v>
      </c>
      <c r="H24">
        <v>3.95</v>
      </c>
      <c r="I24">
        <v>9</v>
      </c>
      <c r="J24">
        <f>H24*I24</f>
        <v>35.550000000000004</v>
      </c>
    </row>
    <row r="25" spans="1:10" x14ac:dyDescent="0.25">
      <c r="A25" t="s">
        <v>96</v>
      </c>
      <c r="B25">
        <f>SUBTOTAL(109,Table3[bktitle])</f>
        <v>0</v>
      </c>
      <c r="C25">
        <f>SUBTOTAL(109,Table3[author_last])</f>
        <v>0</v>
      </c>
      <c r="D25">
        <f>SUBTOTAL(109,Table3[author_first])</f>
        <v>0</v>
      </c>
      <c r="E25">
        <f>SUBTOTAL(109,Table3[pub_year])</f>
        <v>45845</v>
      </c>
      <c r="F25" s="2">
        <f>SUBTOTAL(109,Table3[pub_code])</f>
        <v>0</v>
      </c>
      <c r="G25" s="2">
        <f>SUBTOTAL(109,Table3[category])</f>
        <v>0</v>
      </c>
      <c r="H25">
        <f>SUBTOTAL(109,Table3[cost])</f>
        <v>253.6</v>
      </c>
      <c r="I25">
        <f>SUBTOTAL(109,Table3[in_stock])</f>
        <v>173</v>
      </c>
      <c r="J25">
        <f>SUBTOTAL(109,Table3[value_of_inventory])</f>
        <v>1804.6499999999999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JAMES MARTIN</cp:lastModifiedBy>
  <dcterms:created xsi:type="dcterms:W3CDTF">2021-01-20T23:44:10Z</dcterms:created>
  <dcterms:modified xsi:type="dcterms:W3CDTF">2022-08-30T20:26:28Z</dcterms:modified>
</cp:coreProperties>
</file>