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jm/Desktop/fall 22/csci181AF/homework/week3/"/>
    </mc:Choice>
  </mc:AlternateContent>
  <xr:revisionPtr revIDLastSave="0" documentId="13_ncr:1_{CBC03D1E-0128-E744-BFF0-D87C16DB1D12}" xr6:coauthVersionLast="47" xr6:coauthVersionMax="47" xr10:uidLastSave="{00000000-0000-0000-0000-000000000000}"/>
  <bookViews>
    <workbookView xWindow="2780" yWindow="1500" windowWidth="28040" windowHeight="17440" xr2:uid="{1663C605-27B7-734F-B47F-DD02A125D5A2}"/>
  </bookViews>
  <sheets>
    <sheet name="hashFlooding" sheetId="1" r:id="rId1"/>
    <sheet name="diff h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2" l="1"/>
  <c r="O24" i="2"/>
  <c r="M24" i="2"/>
  <c r="N23" i="2"/>
  <c r="O23" i="2"/>
  <c r="M23" i="2"/>
  <c r="N22" i="2"/>
  <c r="O22" i="2"/>
  <c r="M22" i="2"/>
  <c r="F15" i="2"/>
  <c r="F16" i="2"/>
  <c r="F14" i="2"/>
  <c r="E15" i="2"/>
  <c r="E14" i="2"/>
  <c r="D16" i="2"/>
  <c r="D15" i="2"/>
  <c r="D14" i="2"/>
  <c r="H32" i="1"/>
  <c r="G32" i="1"/>
  <c r="H31" i="1"/>
  <c r="G31" i="1"/>
  <c r="H30" i="1"/>
  <c r="G30" i="1"/>
</calcChain>
</file>

<file path=xl/sharedStrings.xml><?xml version="1.0" encoding="utf-8"?>
<sst xmlns="http://schemas.openxmlformats.org/spreadsheetml/2006/main" count="30" uniqueCount="15">
  <si>
    <t>HashFlooding</t>
  </si>
  <si>
    <t>HashControl</t>
  </si>
  <si>
    <t>n</t>
  </si>
  <si>
    <t>Average</t>
  </si>
  <si>
    <t>Standard Deviation</t>
  </si>
  <si>
    <t>CI</t>
  </si>
  <si>
    <t>control Hash</t>
  </si>
  <si>
    <t>2-Choice Hash</t>
  </si>
  <si>
    <t>Left-Hash</t>
  </si>
  <si>
    <t>Averages</t>
  </si>
  <si>
    <t>STDev</t>
  </si>
  <si>
    <t>Confidence</t>
  </si>
  <si>
    <t>Control Hash</t>
  </si>
  <si>
    <t>2-Left-Hash</t>
  </si>
  <si>
    <t>Theoretical Quanitities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</si>
</sst>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Flooding vs. Hash Control Running Times (ms) over N Added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hashFlooding!$C$2</c:f>
              <c:strCache>
                <c:ptCount val="1"/>
                <c:pt idx="0">
                  <c:v>HashFlooding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hashFlooding!$B$3:$B$28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25000</c:v>
                </c:pt>
                <c:pt idx="22">
                  <c:v>50000</c:v>
                </c:pt>
                <c:pt idx="23">
                  <c:v>75000</c:v>
                </c:pt>
                <c:pt idx="24">
                  <c:v>100000</c:v>
                </c:pt>
                <c:pt idx="25">
                  <c:v>150000</c:v>
                </c:pt>
              </c:numCache>
            </c:numRef>
          </c:xVal>
          <c:yVal>
            <c:numRef>
              <c:f>hashFlooding!$C$3:$C$28</c:f>
              <c:numCache>
                <c:formatCode>General</c:formatCode>
                <c:ptCount val="26"/>
                <c:pt idx="0">
                  <c:v>5.5850105127319598E-3</c:v>
                </c:pt>
                <c:pt idx="1">
                  <c:v>8.3069899119436706E-3</c:v>
                </c:pt>
                <c:pt idx="2">
                  <c:v>1.0146002750843699E-2</c:v>
                </c:pt>
                <c:pt idx="3">
                  <c:v>2.1063999156467599E-2</c:v>
                </c:pt>
                <c:pt idx="4">
                  <c:v>4.1961990064010003E-2</c:v>
                </c:pt>
                <c:pt idx="5">
                  <c:v>8.0018988228403004E-2</c:v>
                </c:pt>
                <c:pt idx="6">
                  <c:v>0.12457999400794501</c:v>
                </c:pt>
                <c:pt idx="7">
                  <c:v>0.25678098609205302</c:v>
                </c:pt>
                <c:pt idx="8">
                  <c:v>0.44407200766727301</c:v>
                </c:pt>
                <c:pt idx="9">
                  <c:v>0.95747600425965995</c:v>
                </c:pt>
                <c:pt idx="10">
                  <c:v>1.35406899789813</c:v>
                </c:pt>
                <c:pt idx="11">
                  <c:v>2.57558100565802</c:v>
                </c:pt>
                <c:pt idx="12">
                  <c:v>10.7436530088307</c:v>
                </c:pt>
                <c:pt idx="13">
                  <c:v>24.7352809965377</c:v>
                </c:pt>
                <c:pt idx="14">
                  <c:v>37.169446004554601</c:v>
                </c:pt>
                <c:pt idx="15">
                  <c:v>53.098661999683799</c:v>
                </c:pt>
                <c:pt idx="16">
                  <c:v>192.72629800252599</c:v>
                </c:pt>
                <c:pt idx="17">
                  <c:v>429.00633699900902</c:v>
                </c:pt>
                <c:pt idx="18">
                  <c:v>745.44273299397901</c:v>
                </c:pt>
                <c:pt idx="19">
                  <c:v>1753.03612501011</c:v>
                </c:pt>
                <c:pt idx="20">
                  <c:v>3015.9148359962201</c:v>
                </c:pt>
                <c:pt idx="21">
                  <c:v>5414.6943570085496</c:v>
                </c:pt>
                <c:pt idx="22">
                  <c:v>24257.076677007699</c:v>
                </c:pt>
                <c:pt idx="23">
                  <c:v>50262.764714003402</c:v>
                </c:pt>
                <c:pt idx="24">
                  <c:v>93195.524347000101</c:v>
                </c:pt>
                <c:pt idx="25">
                  <c:v>212259.879566991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2-4D46-BD01-0E0401A34A37}"/>
            </c:ext>
          </c:extLst>
        </c:ser>
        <c:ser>
          <c:idx val="1"/>
          <c:order val="1"/>
          <c:tx>
            <c:strRef>
              <c:f>hashFlooding!$D$2</c:f>
              <c:strCache>
                <c:ptCount val="1"/>
                <c:pt idx="0">
                  <c:v>HashControl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hashFlooding!$B$3:$B$28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25000</c:v>
                </c:pt>
                <c:pt idx="22">
                  <c:v>50000</c:v>
                </c:pt>
                <c:pt idx="23">
                  <c:v>75000</c:v>
                </c:pt>
                <c:pt idx="24">
                  <c:v>100000</c:v>
                </c:pt>
                <c:pt idx="25">
                  <c:v>150000</c:v>
                </c:pt>
              </c:numCache>
            </c:numRef>
          </c:xVal>
          <c:yVal>
            <c:numRef>
              <c:f>hashFlooding!$D$3:$D$28</c:f>
              <c:numCache>
                <c:formatCode>General</c:formatCode>
                <c:ptCount val="26"/>
                <c:pt idx="0">
                  <c:v>6.2720064306631598E-3</c:v>
                </c:pt>
                <c:pt idx="1">
                  <c:v>8.0910103861242498E-3</c:v>
                </c:pt>
                <c:pt idx="2">
                  <c:v>8.0489990068599495E-3</c:v>
                </c:pt>
                <c:pt idx="3">
                  <c:v>9.61500336416065E-3</c:v>
                </c:pt>
                <c:pt idx="4">
                  <c:v>1.0978998034261099E-2</c:v>
                </c:pt>
                <c:pt idx="5">
                  <c:v>1.28240062622353E-2</c:v>
                </c:pt>
                <c:pt idx="6">
                  <c:v>1.4605990145355401E-2</c:v>
                </c:pt>
                <c:pt idx="7">
                  <c:v>1.7283993656747001E-2</c:v>
                </c:pt>
                <c:pt idx="8">
                  <c:v>2.0495004719123199E-2</c:v>
                </c:pt>
                <c:pt idx="9">
                  <c:v>2.8248003218322899E-2</c:v>
                </c:pt>
                <c:pt idx="10">
                  <c:v>3.1590010621584903E-2</c:v>
                </c:pt>
                <c:pt idx="11">
                  <c:v>4.6649001887999399E-2</c:v>
                </c:pt>
                <c:pt idx="12">
                  <c:v>0.121238001156598</c:v>
                </c:pt>
                <c:pt idx="13">
                  <c:v>0.13102899538352999</c:v>
                </c:pt>
                <c:pt idx="14">
                  <c:v>0.14540000120177801</c:v>
                </c:pt>
                <c:pt idx="15">
                  <c:v>0.168865997693501</c:v>
                </c:pt>
                <c:pt idx="16">
                  <c:v>0.35233999369665903</c:v>
                </c:pt>
                <c:pt idx="17">
                  <c:v>0.68038700555916798</c:v>
                </c:pt>
                <c:pt idx="18">
                  <c:v>0.75340700277592898</c:v>
                </c:pt>
                <c:pt idx="19">
                  <c:v>1.0590699966996899</c:v>
                </c:pt>
                <c:pt idx="20">
                  <c:v>1.28434799262322</c:v>
                </c:pt>
                <c:pt idx="21">
                  <c:v>7.0163769996724996</c:v>
                </c:pt>
                <c:pt idx="22">
                  <c:v>3.4702450066106301</c:v>
                </c:pt>
                <c:pt idx="23">
                  <c:v>5.1788090058835197</c:v>
                </c:pt>
                <c:pt idx="24">
                  <c:v>8.2038679975084907</c:v>
                </c:pt>
                <c:pt idx="25">
                  <c:v>11.763028014684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2-4D46-BD01-0E0401A3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76943"/>
        <c:axId val="277778591"/>
      </c:scatterChart>
      <c:valAx>
        <c:axId val="27777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Added</a:t>
                </a:r>
              </a:p>
            </c:rich>
          </c:tx>
          <c:layout>
            <c:manualLayout>
              <c:xMode val="edge"/>
              <c:yMode val="edge"/>
              <c:x val="0.4146370311306023"/>
              <c:y val="0.8882305426107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78591"/>
        <c:crosses val="autoZero"/>
        <c:crossBetween val="midCat"/>
      </c:valAx>
      <c:valAx>
        <c:axId val="277778591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7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 hash'!$H$21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 hash'!$G$22:$G$24</c:f>
              <c:strCache>
                <c:ptCount val="3"/>
                <c:pt idx="0">
                  <c:v>2-Choice Hash</c:v>
                </c:pt>
                <c:pt idx="1">
                  <c:v>Control Hash</c:v>
                </c:pt>
                <c:pt idx="2">
                  <c:v>2-Left-Hash</c:v>
                </c:pt>
              </c:strCache>
            </c:strRef>
          </c:cat>
          <c:val>
            <c:numRef>
              <c:f>'diff hash'!$H$22:$H$24</c:f>
              <c:numCache>
                <c:formatCode>General</c:formatCode>
                <c:ptCount val="3"/>
                <c:pt idx="0">
                  <c:v>2.98</c:v>
                </c:pt>
                <c:pt idx="1">
                  <c:v>5.1100000000000003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4-D941-8A69-6FEE2B71DFC6}"/>
            </c:ext>
          </c:extLst>
        </c:ser>
        <c:ser>
          <c:idx val="1"/>
          <c:order val="1"/>
          <c:tx>
            <c:strRef>
              <c:f>'diff hash'!$I$21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 hash'!$G$22:$G$24</c:f>
              <c:strCache>
                <c:ptCount val="3"/>
                <c:pt idx="0">
                  <c:v>2-Choice Hash</c:v>
                </c:pt>
                <c:pt idx="1">
                  <c:v>Control Hash</c:v>
                </c:pt>
                <c:pt idx="2">
                  <c:v>2-Left-Hash</c:v>
                </c:pt>
              </c:strCache>
            </c:strRef>
          </c:cat>
          <c:val>
            <c:numRef>
              <c:f>'diff hash'!$I$22:$I$24</c:f>
              <c:numCache>
                <c:formatCode>General</c:formatCode>
                <c:ptCount val="3"/>
                <c:pt idx="0">
                  <c:v>3.97</c:v>
                </c:pt>
                <c:pt idx="1">
                  <c:v>8.57</c:v>
                </c:pt>
                <c:pt idx="2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4-D941-8A69-6FEE2B71DFC6}"/>
            </c:ext>
          </c:extLst>
        </c:ser>
        <c:ser>
          <c:idx val="2"/>
          <c:order val="2"/>
          <c:tx>
            <c:strRef>
              <c:f>'diff hash'!$J$21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'diff hash'!$G$22:$G$24</c:f>
              <c:strCache>
                <c:ptCount val="3"/>
                <c:pt idx="0">
                  <c:v>2-Choice Hash</c:v>
                </c:pt>
                <c:pt idx="1">
                  <c:v>Control Hash</c:v>
                </c:pt>
                <c:pt idx="2">
                  <c:v>2-Left-Hash</c:v>
                </c:pt>
              </c:strCache>
            </c:strRef>
          </c:cat>
          <c:val>
            <c:numRef>
              <c:f>'diff hash'!$J$22:$J$24</c:f>
              <c:numCache>
                <c:formatCode>General</c:formatCode>
                <c:ptCount val="3"/>
                <c:pt idx="0">
                  <c:v>4</c:v>
                </c:pt>
                <c:pt idx="1">
                  <c:v>9.1999999999999993</c:v>
                </c:pt>
                <c:pt idx="2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4-D941-8A69-6FEE2B71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11311"/>
        <c:axId val="309513983"/>
      </c:barChart>
      <c:catAx>
        <c:axId val="30951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Choice</a:t>
                </a:r>
                <a:r>
                  <a:rPr lang="en-US" baseline="0"/>
                  <a:t> of 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3983"/>
        <c:crosses val="autoZero"/>
        <c:auto val="1"/>
        <c:lblAlgn val="ctr"/>
        <c:lblOffset val="100"/>
        <c:noMultiLvlLbl val="0"/>
      </c:catAx>
      <c:valAx>
        <c:axId val="3095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Chain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2</xdr:row>
      <xdr:rowOff>133350</xdr:rowOff>
    </xdr:from>
    <xdr:to>
      <xdr:col>14</xdr:col>
      <xdr:colOff>787400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40138-5CF8-8818-390C-F7749463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26</xdr:row>
      <xdr:rowOff>107950</xdr:rowOff>
    </xdr:from>
    <xdr:to>
      <xdr:col>6</xdr:col>
      <xdr:colOff>762000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249A-DDBA-D70C-FFB4-5DD13643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A58-B2B5-8F48-B5F2-9F4A11AEBE33}">
  <dimension ref="B2:H32"/>
  <sheetViews>
    <sheetView tabSelected="1" workbookViewId="0">
      <selection activeCell="D28" sqref="D28"/>
    </sheetView>
  </sheetViews>
  <sheetFormatPr baseColWidth="10" defaultRowHeight="16" x14ac:dyDescent="0.2"/>
  <sheetData>
    <row r="2" spans="2:4" x14ac:dyDescent="0.2">
      <c r="B2" t="s">
        <v>2</v>
      </c>
      <c r="C2" t="s">
        <v>0</v>
      </c>
      <c r="D2" t="s">
        <v>1</v>
      </c>
    </row>
    <row r="3" spans="2:4" x14ac:dyDescent="0.2">
      <c r="B3">
        <v>10</v>
      </c>
      <c r="C3">
        <v>5.5850105127319598E-3</v>
      </c>
      <c r="D3">
        <v>6.2720064306631598E-3</v>
      </c>
    </row>
    <row r="4" spans="2:4" x14ac:dyDescent="0.2">
      <c r="B4">
        <v>11</v>
      </c>
      <c r="C4">
        <v>8.3069899119436706E-3</v>
      </c>
      <c r="D4">
        <v>8.0910103861242498E-3</v>
      </c>
    </row>
    <row r="5" spans="2:4" x14ac:dyDescent="0.2">
      <c r="B5">
        <v>15</v>
      </c>
      <c r="C5">
        <v>1.0146002750843699E-2</v>
      </c>
      <c r="D5">
        <v>8.0489990068599495E-3</v>
      </c>
    </row>
    <row r="6" spans="2:4" x14ac:dyDescent="0.2">
      <c r="B6">
        <v>30</v>
      </c>
      <c r="C6">
        <v>2.1063999156467599E-2</v>
      </c>
      <c r="D6">
        <v>9.61500336416065E-3</v>
      </c>
    </row>
    <row r="7" spans="2:4" x14ac:dyDescent="0.2">
      <c r="B7">
        <v>50</v>
      </c>
      <c r="C7">
        <v>4.1961990064010003E-2</v>
      </c>
      <c r="D7">
        <v>1.0978998034261099E-2</v>
      </c>
    </row>
    <row r="8" spans="2:4" x14ac:dyDescent="0.2">
      <c r="B8">
        <v>75</v>
      </c>
      <c r="C8">
        <v>8.0018988228403004E-2</v>
      </c>
      <c r="D8">
        <v>1.28240062622353E-2</v>
      </c>
    </row>
    <row r="9" spans="2:4" x14ac:dyDescent="0.2">
      <c r="B9">
        <v>100</v>
      </c>
      <c r="C9">
        <v>0.12457999400794501</v>
      </c>
      <c r="D9">
        <v>1.4605990145355401E-2</v>
      </c>
    </row>
    <row r="10" spans="2:4" x14ac:dyDescent="0.2">
      <c r="B10">
        <v>150</v>
      </c>
      <c r="C10">
        <v>0.25678098609205302</v>
      </c>
      <c r="D10">
        <v>1.7283993656747001E-2</v>
      </c>
    </row>
    <row r="11" spans="2:4" x14ac:dyDescent="0.2">
      <c r="B11">
        <v>200</v>
      </c>
      <c r="C11">
        <v>0.44407200766727301</v>
      </c>
      <c r="D11">
        <v>2.0495004719123199E-2</v>
      </c>
    </row>
    <row r="12" spans="2:4" x14ac:dyDescent="0.2">
      <c r="B12">
        <v>300</v>
      </c>
      <c r="C12">
        <v>0.95747600425965995</v>
      </c>
      <c r="D12">
        <v>2.8248003218322899E-2</v>
      </c>
    </row>
    <row r="13" spans="2:4" x14ac:dyDescent="0.2">
      <c r="B13">
        <v>400</v>
      </c>
      <c r="C13">
        <v>1.35406899789813</v>
      </c>
      <c r="D13">
        <v>3.1590010621584903E-2</v>
      </c>
    </row>
    <row r="14" spans="2:4" x14ac:dyDescent="0.2">
      <c r="B14">
        <v>500</v>
      </c>
      <c r="C14">
        <v>2.57558100565802</v>
      </c>
      <c r="D14">
        <v>4.6649001887999399E-2</v>
      </c>
    </row>
    <row r="15" spans="2:4" x14ac:dyDescent="0.2">
      <c r="B15">
        <v>1000</v>
      </c>
      <c r="C15">
        <v>10.7436530088307</v>
      </c>
      <c r="D15">
        <v>0.121238001156598</v>
      </c>
    </row>
    <row r="16" spans="2:4" x14ac:dyDescent="0.2">
      <c r="B16">
        <v>1500</v>
      </c>
      <c r="C16">
        <v>24.7352809965377</v>
      </c>
      <c r="D16">
        <v>0.13102899538352999</v>
      </c>
    </row>
    <row r="17" spans="2:8" x14ac:dyDescent="0.2">
      <c r="B17">
        <v>2000</v>
      </c>
      <c r="C17">
        <v>37.169446004554601</v>
      </c>
      <c r="D17">
        <v>0.14540000120177801</v>
      </c>
    </row>
    <row r="18" spans="2:8" x14ac:dyDescent="0.2">
      <c r="B18">
        <v>2500</v>
      </c>
      <c r="C18">
        <v>53.098661999683799</v>
      </c>
      <c r="D18">
        <v>0.168865997693501</v>
      </c>
    </row>
    <row r="19" spans="2:8" x14ac:dyDescent="0.2">
      <c r="B19">
        <v>5000</v>
      </c>
      <c r="C19">
        <v>192.72629800252599</v>
      </c>
      <c r="D19">
        <v>0.35233999369665903</v>
      </c>
    </row>
    <row r="20" spans="2:8" x14ac:dyDescent="0.2">
      <c r="B20">
        <v>7500</v>
      </c>
      <c r="C20">
        <v>429.00633699900902</v>
      </c>
      <c r="D20">
        <v>0.68038700555916798</v>
      </c>
    </row>
    <row r="21" spans="2:8" x14ac:dyDescent="0.2">
      <c r="B21">
        <v>10000</v>
      </c>
      <c r="C21">
        <v>745.44273299397901</v>
      </c>
      <c r="D21">
        <v>0.75340700277592898</v>
      </c>
    </row>
    <row r="22" spans="2:8" x14ac:dyDescent="0.2">
      <c r="B22">
        <v>15000</v>
      </c>
      <c r="C22">
        <v>1753.03612501011</v>
      </c>
      <c r="D22">
        <v>1.0590699966996899</v>
      </c>
    </row>
    <row r="23" spans="2:8" x14ac:dyDescent="0.2">
      <c r="B23">
        <v>20000</v>
      </c>
      <c r="C23">
        <v>3015.9148359962201</v>
      </c>
      <c r="D23">
        <v>1.28434799262322</v>
      </c>
    </row>
    <row r="24" spans="2:8" x14ac:dyDescent="0.2">
      <c r="B24">
        <v>25000</v>
      </c>
      <c r="C24">
        <v>5414.6943570085496</v>
      </c>
      <c r="D24">
        <v>7.0163769996724996</v>
      </c>
    </row>
    <row r="25" spans="2:8" x14ac:dyDescent="0.2">
      <c r="B25">
        <v>50000</v>
      </c>
      <c r="C25">
        <v>24257.076677007699</v>
      </c>
      <c r="D25">
        <v>3.4702450066106301</v>
      </c>
    </row>
    <row r="26" spans="2:8" x14ac:dyDescent="0.2">
      <c r="B26">
        <v>75000</v>
      </c>
      <c r="C26">
        <v>50262.764714003402</v>
      </c>
      <c r="D26">
        <v>5.1788090058835197</v>
      </c>
    </row>
    <row r="27" spans="2:8" x14ac:dyDescent="0.2">
      <c r="B27">
        <v>100000</v>
      </c>
      <c r="C27">
        <v>93195.524347000101</v>
      </c>
      <c r="D27">
        <v>8.2038679975084907</v>
      </c>
    </row>
    <row r="28" spans="2:8" x14ac:dyDescent="0.2">
      <c r="B28">
        <v>150000</v>
      </c>
      <c r="C28">
        <v>212259.879566991</v>
      </c>
      <c r="D28">
        <v>11.763028014684</v>
      </c>
    </row>
    <row r="29" spans="2:8" x14ac:dyDescent="0.2">
      <c r="G29" t="s">
        <v>0</v>
      </c>
      <c r="H29" t="s">
        <v>1</v>
      </c>
    </row>
    <row r="30" spans="2:8" x14ac:dyDescent="0.2">
      <c r="F30" t="s">
        <v>3</v>
      </c>
      <c r="G30">
        <f>AVERAGE(C3:C27)</f>
        <v>7175.9125243202971</v>
      </c>
      <c r="H30">
        <f>AVERAGE(D3:D27)</f>
        <v>1.1512034409679461</v>
      </c>
    </row>
    <row r="31" spans="2:8" x14ac:dyDescent="0.2">
      <c r="F31" t="s">
        <v>4</v>
      </c>
      <c r="G31">
        <f>STDEV(C3:C27)</f>
        <v>20971.293510054238</v>
      </c>
      <c r="H31">
        <f>STDEV(D3:D27)</f>
        <v>2.2938029899476202</v>
      </c>
    </row>
    <row r="32" spans="2:8" x14ac:dyDescent="0.2">
      <c r="F32" t="s">
        <v>5</v>
      </c>
      <c r="G32">
        <f>CONFIDENCE(0.05,G31,25)</f>
        <v>8220.5959977849743</v>
      </c>
      <c r="H32">
        <f>CONFIDENCE(0.05,H31,25)</f>
        <v>0.89915424958552526</v>
      </c>
    </row>
  </sheetData>
  <sortState xmlns:xlrd2="http://schemas.microsoft.com/office/spreadsheetml/2017/richdata2" ref="B3:D27">
    <sortCondition ref="B3:B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E4E-2945-414B-8D2C-69C95DFE5586}">
  <dimension ref="C4:O24"/>
  <sheetViews>
    <sheetView workbookViewId="0">
      <selection activeCell="O21" sqref="O21"/>
    </sheetView>
  </sheetViews>
  <sheetFormatPr baseColWidth="10" defaultRowHeight="16" x14ac:dyDescent="0.2"/>
  <sheetData>
    <row r="4" spans="3:12" x14ac:dyDescent="0.2">
      <c r="D4" t="s">
        <v>9</v>
      </c>
      <c r="I4" t="s">
        <v>10</v>
      </c>
    </row>
    <row r="6" spans="3:12" x14ac:dyDescent="0.2">
      <c r="C6" t="s">
        <v>2</v>
      </c>
      <c r="D6" t="s">
        <v>6</v>
      </c>
      <c r="E6" t="s">
        <v>7</v>
      </c>
      <c r="F6" t="s">
        <v>8</v>
      </c>
      <c r="I6" t="s">
        <v>2</v>
      </c>
      <c r="J6" t="s">
        <v>6</v>
      </c>
      <c r="K6" t="s">
        <v>7</v>
      </c>
      <c r="L6" t="s">
        <v>8</v>
      </c>
    </row>
    <row r="7" spans="3:12" x14ac:dyDescent="0.2">
      <c r="C7">
        <v>500</v>
      </c>
      <c r="D7">
        <v>5.1100000000000003</v>
      </c>
      <c r="E7">
        <v>2.98</v>
      </c>
      <c r="F7">
        <v>2.89</v>
      </c>
      <c r="I7">
        <v>500</v>
      </c>
      <c r="J7">
        <v>0.69478577470128999</v>
      </c>
      <c r="K7">
        <v>0.19999999999999901</v>
      </c>
      <c r="L7">
        <v>0.31446603773522003</v>
      </c>
    </row>
    <row r="8" spans="3:12" x14ac:dyDescent="0.2">
      <c r="C8">
        <v>500000</v>
      </c>
      <c r="D8">
        <v>8.57</v>
      </c>
      <c r="E8">
        <v>3.97</v>
      </c>
      <c r="F8">
        <v>3.02</v>
      </c>
      <c r="I8">
        <v>500000</v>
      </c>
      <c r="J8">
        <v>0.65528157260367004</v>
      </c>
      <c r="K8">
        <v>0.17144660799776501</v>
      </c>
      <c r="L8">
        <v>0.14070529413628899</v>
      </c>
    </row>
    <row r="9" spans="3:12" x14ac:dyDescent="0.2">
      <c r="C9">
        <v>2000000</v>
      </c>
      <c r="D9">
        <v>9.1999999999999993</v>
      </c>
      <c r="E9">
        <v>4</v>
      </c>
      <c r="F9">
        <v>3.13</v>
      </c>
      <c r="I9">
        <v>2000000</v>
      </c>
      <c r="J9">
        <v>0.55048188256317998</v>
      </c>
      <c r="K9">
        <v>0</v>
      </c>
      <c r="L9">
        <v>0.33799766898963102</v>
      </c>
    </row>
    <row r="12" spans="3:12" x14ac:dyDescent="0.2">
      <c r="D12" t="s">
        <v>11</v>
      </c>
    </row>
    <row r="13" spans="3:12" x14ac:dyDescent="0.2">
      <c r="C13" t="s">
        <v>2</v>
      </c>
      <c r="D13" t="s">
        <v>6</v>
      </c>
      <c r="E13" t="s">
        <v>7</v>
      </c>
      <c r="F13" t="s">
        <v>8</v>
      </c>
    </row>
    <row r="14" spans="3:12" x14ac:dyDescent="0.2">
      <c r="C14">
        <v>500</v>
      </c>
      <c r="D14">
        <f>CONFIDENCE(0.05,J7,100)</f>
        <v>0.13617550953852883</v>
      </c>
      <c r="E14">
        <f>CONFIDENCE(0.05,K7,100)</f>
        <v>3.9199279690800878E-2</v>
      </c>
      <c r="F14">
        <f>CONFIDENCE(0.05,L7,100)</f>
        <v>6.1634210832204467E-2</v>
      </c>
    </row>
    <row r="15" spans="3:12" x14ac:dyDescent="0.2">
      <c r="C15">
        <v>500000</v>
      </c>
      <c r="D15">
        <f t="shared" ref="D15:D16" si="0">CONFIDENCE(0.05,J8,100)</f>
        <v>0.12843282820359617</v>
      </c>
      <c r="E15">
        <f t="shared" ref="E15:E16" si="1">CONFIDENCE(0.05,K8,100)</f>
        <v>3.3602917694717613E-2</v>
      </c>
      <c r="F15">
        <f t="shared" ref="F15:F16" si="2">CONFIDENCE(0.05,L8,100)</f>
        <v>2.757773089412412E-2</v>
      </c>
    </row>
    <row r="16" spans="3:12" x14ac:dyDescent="0.2">
      <c r="C16">
        <v>2000000</v>
      </c>
      <c r="D16">
        <f>CONFIDENCE(0.05,J9,100)</f>
        <v>0.10789246639656401</v>
      </c>
      <c r="E16">
        <v>0</v>
      </c>
      <c r="F16">
        <f t="shared" si="2"/>
        <v>6.6246325807816725E-2</v>
      </c>
    </row>
    <row r="20" spans="7:15" x14ac:dyDescent="0.2">
      <c r="M20" t="s">
        <v>14</v>
      </c>
    </row>
    <row r="21" spans="7:15" x14ac:dyDescent="0.2">
      <c r="H21">
        <v>500</v>
      </c>
      <c r="I21">
        <v>500000</v>
      </c>
      <c r="J21">
        <v>500000</v>
      </c>
      <c r="M21">
        <v>500</v>
      </c>
      <c r="N21">
        <v>500000</v>
      </c>
      <c r="O21">
        <v>2000000</v>
      </c>
    </row>
    <row r="22" spans="7:15" x14ac:dyDescent="0.2">
      <c r="G22" t="s">
        <v>7</v>
      </c>
      <c r="H22">
        <v>2.98</v>
      </c>
      <c r="I22">
        <v>3.97</v>
      </c>
      <c r="J22">
        <v>4</v>
      </c>
      <c r="L22" t="s">
        <v>12</v>
      </c>
      <c r="M22">
        <f>LN(M21)/LN(LN(M21))</f>
        <v>3.4017182280363412</v>
      </c>
      <c r="N22">
        <f t="shared" ref="N22:O22" si="3">LN(N21)/LN(LN(N21))</f>
        <v>5.0974137123091543</v>
      </c>
      <c r="O22">
        <f t="shared" si="3"/>
        <v>5.4243132407164074</v>
      </c>
    </row>
    <row r="23" spans="7:15" x14ac:dyDescent="0.2">
      <c r="G23" t="s">
        <v>12</v>
      </c>
      <c r="H23">
        <v>5.1100000000000003</v>
      </c>
      <c r="I23">
        <v>8.57</v>
      </c>
      <c r="J23">
        <v>9.1999999999999993</v>
      </c>
      <c r="L23" t="s">
        <v>7</v>
      </c>
      <c r="M23">
        <f>LOG(LN(M21),2)</f>
        <v>2.6356634158490047</v>
      </c>
      <c r="N23">
        <f t="shared" ref="N23:O23" si="4">LOG(LN(N21),2)</f>
        <v>3.713955671992744</v>
      </c>
      <c r="O23">
        <f t="shared" si="4"/>
        <v>3.858842150229449</v>
      </c>
    </row>
    <row r="24" spans="7:15" x14ac:dyDescent="0.2">
      <c r="G24" t="s">
        <v>13</v>
      </c>
      <c r="H24">
        <v>2.89</v>
      </c>
      <c r="I24">
        <v>3.02</v>
      </c>
      <c r="J24">
        <v>3.13</v>
      </c>
      <c r="L24" t="s">
        <v>13</v>
      </c>
      <c r="M24">
        <f>M23*0.69</f>
        <v>1.818607756935813</v>
      </c>
      <c r="N24">
        <f t="shared" ref="N24:O24" si="5">N23*0.69</f>
        <v>2.5626294136749932</v>
      </c>
      <c r="O24">
        <f t="shared" si="5"/>
        <v>2.6626010836583194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hashFlooding</vt:lpstr>
      <vt:lpstr>diff 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2022-09-27T15:28:00Z</dcterms:created>
  <dcterms:modified xsi:type="dcterms:W3CDTF">2022-09-29T03:39:40Z</dcterms:modified>
</cp:coreProperties>
</file>