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alary_printer\templates\"/>
    </mc:Choice>
  </mc:AlternateContent>
  <xr:revisionPtr revIDLastSave="0" documentId="13_ncr:1_{ECA6810D-7AB8-4E21-8A04-CA3CD62B92BD}" xr6:coauthVersionLast="47" xr6:coauthVersionMax="47" xr10:uidLastSave="{00000000-0000-0000-0000-000000000000}"/>
  <bookViews>
    <workbookView xWindow="28845" yWindow="0" windowWidth="14610" windowHeight="15705" tabRatio="597" xr2:uid="{7BA8934C-802B-44B9-8983-90AB6839C2C5}"/>
  </bookViews>
  <sheets>
    <sheet name="薪資表" sheetId="3" r:id="rId1"/>
    <sheet name="人員" sheetId="4" r:id="rId2"/>
    <sheet name="扣繳選擇方式說明" sheetId="5" r:id="rId3"/>
  </sheets>
  <definedNames>
    <definedName name="_xlnm._FilterDatabase" localSheetId="0" hidden="1">薪資表!$A$4:$AG$7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3" l="1"/>
  <c r="AE6" i="3"/>
  <c r="AE8" i="3"/>
  <c r="AE5" i="3"/>
  <c r="X5" i="3"/>
  <c r="P6" i="3"/>
  <c r="P7" i="3"/>
  <c r="P8" i="3"/>
  <c r="P5" i="3"/>
  <c r="X8" i="3"/>
  <c r="X6" i="3"/>
  <c r="X7" i="3"/>
  <c r="Y6" i="3" l="1"/>
  <c r="Y8" i="3"/>
  <c r="AF8" i="3" s="1"/>
  <c r="AF6" i="3"/>
  <c r="Y7" i="3"/>
  <c r="AF7" i="3" s="1"/>
  <c r="Y5" i="3" l="1"/>
  <c r="AF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tc={D287B462-0564-491A-B730-5508A0834414}</author>
    <author>tc={66936CA2-AA1D-4611-8E9A-C7918A5FCE8A}</author>
    <author>tc={16C9DD77-6F13-4E48-B100-A9410A78D674}</author>
    <author>tc={6E7CB1D1-0B87-4F6D-B0A3-4272CAF47DDD}</author>
    <author>tc={39EE4752-7288-4808-9836-9FDC2D460D5C}</author>
    <author>tc={B46D1980-995E-4EFB-81E6-AC47DBC7F5E3}</author>
    <author>tc={0C634855-6374-48DF-9EFD-80920446A042}</author>
    <author>tc={6742F90F-3983-49A8-BD43-B65A124C2B0C}</author>
    <author>tc={023C98DE-147D-4BD7-94B7-D8F861192587}</author>
    <author>tc={5981459F-5A0C-4868-B1F7-B069B5E6E38C}</author>
    <author>tc={A1C15565-7A12-4D6A-8632-B09BDBA8B247}</author>
    <author>tc={0E5177F6-9405-4B1C-A80F-9B9A277F228F}</author>
    <author>tc={4F15C6AD-2EAE-41CF-8816-C7461786B471}</author>
    <author>tc={FFD82911-7065-49C0-B2E8-E3829CC24C7F}</author>
  </authors>
  <commentList>
    <comment ref="D5" authorId="0" shapeId="0" xr:uid="{D287B462-0564-491A-B730-5508A0834414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  <comment ref="Q5" authorId="1" shapeId="0" xr:uid="{66936CA2-AA1D-4611-8E9A-C7918A5FCE8A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Z5" authorId="2" shapeId="0" xr:uid="{16C9DD77-6F13-4E48-B100-A9410A78D674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AA5" authorId="3" shapeId="0" xr:uid="{6E7CB1D1-0B87-4F6D-B0A3-4272CAF47DDD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AB5" authorId="4" shapeId="0" xr:uid="{39EE4752-7288-4808-9836-9FDC2D460D5C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  <comment ref="D7" authorId="5" shapeId="0" xr:uid="{B46D1980-995E-4EFB-81E6-AC47DBC7F5E3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  <comment ref="Q7" authorId="6" shapeId="0" xr:uid="{0C634855-6374-48DF-9EFD-80920446A042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Z7" authorId="7" shapeId="0" xr:uid="{6742F90F-3983-49A8-BD43-B65A124C2B0C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AA7" authorId="8" shapeId="0" xr:uid="{023C98DE-147D-4BD7-94B7-D8F861192587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AB7" authorId="9" shapeId="0" xr:uid="{5981459F-5A0C-4868-B1F7-B069B5E6E38C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  <comment ref="Q8" authorId="10" shapeId="0" xr:uid="{A1C15565-7A12-4D6A-8632-B09BDBA8B247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Z8" authorId="11" shapeId="0" xr:uid="{0E5177F6-9405-4B1C-A80F-9B9A277F228F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AA8" authorId="12" shapeId="0" xr:uid="{4F15C6AD-2EAE-41CF-8816-C7461786B471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AB8" authorId="13" shapeId="0" xr:uid="{FFD82911-7065-49C0-B2E8-E3829CC24C7F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tc={559D5BA3-A1B8-4C46-8FE4-887C07EECAAB}</author>
  </authors>
  <commentList>
    <comment ref="A2" authorId="0" shapeId="0" xr:uid="{559D5BA3-A1B8-4C46-8FE4-887C07EECAAB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</commentList>
</comments>
</file>

<file path=xl/sharedStrings.xml><?xml version="1.0" encoding="utf-8"?>
<sst xmlns="http://schemas.openxmlformats.org/spreadsheetml/2006/main" count="65" uniqueCount="52">
  <si>
    <t>姓名</t>
  </si>
  <si>
    <t>備註</t>
    <phoneticPr fontId="1" type="noConversion"/>
  </si>
  <si>
    <t>年度</t>
    <phoneticPr fontId="1" type="noConversion"/>
  </si>
  <si>
    <t>月份</t>
    <phoneticPr fontId="1" type="noConversion"/>
  </si>
  <si>
    <t>薪資表</t>
    <phoneticPr fontId="1" type="noConversion"/>
  </si>
  <si>
    <t>月薪</t>
    <phoneticPr fontId="1" type="noConversion"/>
  </si>
  <si>
    <t>請假天数</t>
    <phoneticPr fontId="1" type="noConversion"/>
  </si>
  <si>
    <t>請假扣款</t>
    <phoneticPr fontId="1" type="noConversion"/>
  </si>
  <si>
    <t>公司負擔</t>
    <phoneticPr fontId="1" type="noConversion"/>
  </si>
  <si>
    <t>勞保金額</t>
    <phoneticPr fontId="1" type="noConversion"/>
  </si>
  <si>
    <t>健保金額</t>
    <phoneticPr fontId="1" type="noConversion"/>
  </si>
  <si>
    <t>勞退6%金額</t>
    <phoneticPr fontId="1" type="noConversion"/>
  </si>
  <si>
    <t>10月</t>
    <phoneticPr fontId="1" type="noConversion"/>
  </si>
  <si>
    <t>小計</t>
    <phoneticPr fontId="1" type="noConversion"/>
  </si>
  <si>
    <t>實付總额</t>
    <phoneticPr fontId="1" type="noConversion"/>
  </si>
  <si>
    <t>應發薪資</t>
    <phoneticPr fontId="1" type="noConversion"/>
  </si>
  <si>
    <t>臺灣環海</t>
    <phoneticPr fontId="1" type="noConversion"/>
  </si>
  <si>
    <t>應扣款項</t>
    <phoneticPr fontId="1" type="noConversion"/>
  </si>
  <si>
    <t>健保金額
補充保費</t>
    <phoneticPr fontId="1" type="noConversion"/>
  </si>
  <si>
    <t>實領薪資</t>
    <phoneticPr fontId="1" type="noConversion"/>
  </si>
  <si>
    <t>健保自付額</t>
    <phoneticPr fontId="1" type="noConversion"/>
  </si>
  <si>
    <t>勞保自付額</t>
    <phoneticPr fontId="1" type="noConversion"/>
  </si>
  <si>
    <t>海勤天數</t>
    <phoneticPr fontId="1" type="noConversion"/>
  </si>
  <si>
    <t>海勤
所得稅5%</t>
    <phoneticPr fontId="1" type="noConversion"/>
  </si>
  <si>
    <t>自提勞退</t>
    <phoneticPr fontId="1" type="noConversion"/>
  </si>
  <si>
    <t>加班費</t>
    <phoneticPr fontId="1" type="noConversion"/>
  </si>
  <si>
    <t>海勤津貼</t>
    <phoneticPr fontId="1" type="noConversion"/>
  </si>
  <si>
    <t>出差天數</t>
    <phoneticPr fontId="1" type="noConversion"/>
  </si>
  <si>
    <t>出差津貼</t>
    <phoneticPr fontId="1" type="noConversion"/>
  </si>
  <si>
    <t>廚師津貼</t>
    <phoneticPr fontId="1" type="noConversion"/>
  </si>
  <si>
    <t>薪資扣繳</t>
    <phoneticPr fontId="1" type="noConversion"/>
  </si>
  <si>
    <t>9月</t>
    <phoneticPr fontId="1" type="noConversion"/>
  </si>
  <si>
    <t>單位
補充保費</t>
    <phoneticPr fontId="1" type="noConversion"/>
  </si>
  <si>
    <t>王大明</t>
    <phoneticPr fontId="1" type="noConversion"/>
  </si>
  <si>
    <t>小名</t>
    <phoneticPr fontId="1" type="noConversion"/>
  </si>
  <si>
    <t>獎金</t>
    <phoneticPr fontId="1" type="noConversion"/>
  </si>
  <si>
    <t>密碼</t>
    <phoneticPr fontId="1" type="noConversion"/>
  </si>
  <si>
    <t>ABC</t>
    <phoneticPr fontId="1" type="noConversion"/>
  </si>
  <si>
    <t>編號</t>
    <phoneticPr fontId="1" type="noConversion"/>
  </si>
  <si>
    <t>職位</t>
    <phoneticPr fontId="1" type="noConversion"/>
  </si>
  <si>
    <t>到職日</t>
    <phoneticPr fontId="1" type="noConversion"/>
  </si>
  <si>
    <t>經理</t>
    <phoneticPr fontId="1" type="noConversion"/>
  </si>
  <si>
    <t>工程師</t>
    <phoneticPr fontId="1" type="noConversion"/>
  </si>
  <si>
    <t>分</t>
    <phoneticPr fontId="1" type="noConversion"/>
  </si>
  <si>
    <t>合</t>
    <phoneticPr fontId="1" type="noConversion"/>
  </si>
  <si>
    <t>分</t>
    <phoneticPr fontId="1" type="noConversion"/>
  </si>
  <si>
    <t>合</t>
    <phoneticPr fontId="1" type="noConversion"/>
  </si>
  <si>
    <t>扣繳選擇方式</t>
    <phoneticPr fontId="1" type="noConversion"/>
  </si>
  <si>
    <t>薪資及津貼、獎金分別計算 ; 薪資(E-N)&gt;88500,查表扣繳 ;津貼、獎金(E+H+J+K+L-N)&gt;88500,扣繳5%</t>
    <phoneticPr fontId="1" type="noConversion"/>
  </si>
  <si>
    <t xml:space="preserve">薪資+津貼+獎金(E+H+J+K+L-N)&gt;88500,薪資及獎金，合併扣繳5% </t>
    <phoneticPr fontId="1" type="noConversion"/>
  </si>
  <si>
    <t>其他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</si>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</sst>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#,##0.00_ "/>
    <numFmt numFmtId="178" formatCode="#,##0.00;[Red]#,##0.00"/>
    <numFmt numFmtId="179" formatCode="#,##0_ 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name val="宋体"/>
      <family val="3"/>
      <charset val="136"/>
    </font>
    <font>
      <b/>
      <sz val="28"/>
      <color theme="1"/>
      <name val="標楷體"/>
      <family val="4"/>
      <charset val="136"/>
    </font>
    <font>
      <sz val="24"/>
      <color theme="1"/>
      <name val="標楷體"/>
      <family val="4"/>
      <charset val="136"/>
    </font>
    <font>
      <sz val="14"/>
      <name val="標楷體"/>
      <family val="4"/>
      <charset val="136"/>
    </font>
    <font>
      <sz val="14"/>
      <color indexed="8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D2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76" fontId="7" fillId="2" borderId="1" xfId="1" applyNumberFormat="1" applyFont="1" applyFill="1" applyBorder="1" applyAlignment="1">
      <alignment horizontal="center" vertical="center" wrapText="1"/>
    </xf>
    <xf numFmtId="179" fontId="7" fillId="2" borderId="1" xfId="1" applyNumberFormat="1" applyFont="1" applyFill="1" applyBorder="1" applyAlignment="1">
      <alignment horizontal="right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9" fontId="7" fillId="3" borderId="1" xfId="1" applyNumberFormat="1" applyFont="1" applyFill="1" applyBorder="1" applyAlignment="1">
      <alignment horizontal="right"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178" fontId="8" fillId="0" borderId="1" xfId="1" applyNumberFormat="1" applyFont="1" applyBorder="1" applyAlignment="1">
      <alignment horizontal="center" vertical="center" wrapText="1"/>
    </xf>
    <xf numFmtId="0" fontId="2" fillId="2" borderId="0" xfId="0" applyFont="1" applyFill="1">
      <alignment vertical="center"/>
    </xf>
    <xf numFmtId="14" fontId="7" fillId="0" borderId="1" xfId="1" applyNumberFormat="1" applyFont="1" applyBorder="1" applyAlignment="1">
      <alignment horizontal="center" vertical="center" wrapText="1"/>
    </xf>
    <xf numFmtId="14" fontId="7" fillId="3" borderId="1" xfId="1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177" fontId="7" fillId="4" borderId="3" xfId="1" applyNumberFormat="1" applyFont="1" applyFill="1" applyBorder="1" applyAlignment="1">
      <alignment horizontal="center" vertical="center"/>
    </xf>
    <xf numFmtId="177" fontId="7" fillId="4" borderId="4" xfId="1" applyNumberFormat="1" applyFont="1" applyFill="1" applyBorder="1" applyAlignment="1">
      <alignment horizontal="center" vertical="center"/>
    </xf>
    <xf numFmtId="177" fontId="7" fillId="4" borderId="5" xfId="1" applyNumberFormat="1" applyFont="1" applyFill="1" applyBorder="1" applyAlignment="1">
      <alignment horizontal="center" vertical="center"/>
    </xf>
    <xf numFmtId="178" fontId="8" fillId="0" borderId="4" xfId="1" applyNumberFormat="1" applyFont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177" fontId="7" fillId="4" borderId="6" xfId="1" applyNumberFormat="1" applyFont="1" applyFill="1" applyBorder="1" applyAlignment="1">
      <alignment horizontal="center" vertical="center"/>
    </xf>
    <xf numFmtId="177" fontId="7" fillId="4" borderId="2" xfId="1" applyNumberFormat="1" applyFont="1" applyFill="1" applyBorder="1" applyAlignment="1">
      <alignment horizontal="center" vertical="center"/>
    </xf>
    <xf numFmtId="177" fontId="7" fillId="4" borderId="6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8" fontId="8" fillId="0" borderId="3" xfId="1" applyNumberFormat="1" applyFont="1" applyBorder="1" applyAlignment="1">
      <alignment horizontal="center" vertical="center" wrapText="1"/>
    </xf>
    <xf numFmtId="178" fontId="8" fillId="0" borderId="5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一般" xfId="0" builtinId="0"/>
    <cellStyle name="一般 2" xfId="1" xr:uid="{211B8582-BCA7-4A1C-846E-1494197443DF}"/>
  </cellStyles>
  <dxfs count="0"/>
  <tableStyles count="0" defaultTableStyle="TableStyleMedium2" defaultPivotStyle="PivotStyleLight16"/>
  <colors>
    <mruColors>
      <color rgb="FFFAD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nicgeo.info@gmail.com" id="{D4E56133-11F8-4BEA-ABB1-D5C985E4986C}" userId="a0ad72eb6bcd6663" providerId="Windows Live"/>
</personList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4-09-09T10:27:16.45" personId="{D4E56133-11F8-4BEA-ABB1-D5C985E4986C}" id="{D287B462-0564-491A-B730-5508A0834414}">
    <text>薪資+獎金&gt;88500,薪資+獎金都扣繳5%</text>
  </threadedComment>
  <threadedComment ref="Q5" dT="2024-07-09T11:24:29.28" personId="{D4E56133-11F8-4BEA-ABB1-D5C985E4986C}" id="{66936CA2-AA1D-4611-8E9A-C7918A5FCE8A}">
    <text>1100/月</text>
  </threadedComment>
  <threadedComment ref="Z5" dT="2024-08-08T10:09:29.85" personId="{D4E56133-11F8-4BEA-ABB1-D5C985E4986C}" id="{16C9DD77-6F13-4E48-B100-A9410A78D674}">
    <text>3950/月</text>
  </threadedComment>
  <threadedComment ref="AA5" dT="2024-08-08T10:09:43.78" personId="{D4E56133-11F8-4BEA-ABB1-D5C985E4986C}" id="{6E7CB1D1-0B87-4F6D-B0A3-4272CAF47DDD}">
    <text>3702/月</text>
  </threadedComment>
  <threadedComment ref="AB5" dT="2024-08-08T10:09:59.01" personId="{D4E56133-11F8-4BEA-ABB1-D5C985E4986C}" id="{39EE4752-7288-4808-9836-9FDC2D460D5C}">
    <text>4590/月</text>
  </threadedComment>
  <threadedComment ref="D7" dT="2024-09-09T10:27:16.45" personId="{D4E56133-11F8-4BEA-ABB1-D5C985E4986C}" id="{B46D1980-995E-4EFB-81E6-AC47DBC7F5E3}">
    <text>薪資+獎金&gt;88500,薪資+獎金都扣繳5%</text>
  </threadedComment>
  <threadedComment ref="Q7" dT="2024-07-09T11:24:29.28" personId="{D4E56133-11F8-4BEA-ABB1-D5C985E4986C}" id="{0C634855-6374-48DF-9EFD-80920446A042}">
    <text>1100/月</text>
  </threadedComment>
  <threadedComment ref="Z7" dT="2024-08-08T10:09:29.85" personId="{D4E56133-11F8-4BEA-ABB1-D5C985E4986C}" id="{6742F90F-3983-49A8-BD43-B65A124C2B0C}">
    <text>3950/月</text>
  </threadedComment>
  <threadedComment ref="AA7" dT="2024-08-08T10:09:43.78" personId="{D4E56133-11F8-4BEA-ABB1-D5C985E4986C}" id="{023C98DE-147D-4BD7-94B7-D8F861192587}">
    <text>3702/月</text>
  </threadedComment>
  <threadedComment ref="AB7" dT="2024-08-08T10:09:59.01" personId="{D4E56133-11F8-4BEA-ABB1-D5C985E4986C}" id="{5981459F-5A0C-4868-B1F7-B069B5E6E38C}">
    <text>4590/月</text>
  </threadedComment>
  <threadedComment ref="Q8" dT="2024-07-09T11:24:29.28" personId="{D4E56133-11F8-4BEA-ABB1-D5C985E4986C}" id="{A1C15565-7A12-4D6A-8632-B09BDBA8B247}">
    <text>1100/月</text>
  </threadedComment>
  <threadedComment ref="Z8" dT="2024-08-08T10:09:29.85" personId="{D4E56133-11F8-4BEA-ABB1-D5C985E4986C}" id="{0E5177F6-9405-4B1C-A80F-9B9A277F228F}">
    <text>3950/月</text>
  </threadedComment>
  <threadedComment ref="AA8" dT="2024-08-08T10:09:43.78" personId="{D4E56133-11F8-4BEA-ABB1-D5C985E4986C}" id="{4F15C6AD-2EAE-41CF-8816-C7461786B471}">
    <text>3702/月</text>
  </threadedComment>
  <threadedComment ref="AB8" dT="2024-08-08T10:09:59.01" personId="{D4E56133-11F8-4BEA-ABB1-D5C985E4986C}" id="{FFD82911-7065-49C0-B2E8-E3829CC24C7F}">
    <text>4590/月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9-09T10:27:16.45" personId="{D4E56133-11F8-4BEA-ABB1-D5C985E4986C}" id="{559D5BA3-A1B8-4C46-8FE4-887C07EECAAB}">
    <text>薪資+獎金&gt;88500,薪資+獎金都扣繳5%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A866-F8C2-41C0-9105-1A956E0BBC04}">
  <sheetPr>
    <pageSetUpPr fitToPage="1"/>
  </sheetPr>
  <dimension ref="A1:AH8"/>
  <sheetViews>
    <sheetView tabSelected="1" workbookViewId="0">
      <pane ySplit="4" topLeftCell="A5" activePane="bottomLeft" state="frozen"/>
      <selection pane="bottomLeft" activeCell="A3" sqref="A3:A4"/>
    </sheetView>
  </sheetViews>
  <sheetFormatPr defaultRowHeight="16.5"/>
  <cols>
    <col min="1" max="1" width="6.375" style="1" customWidth="1"/>
    <col min="2" max="2" width="7.625" style="1" customWidth="1"/>
    <col min="3" max="4" width="9" style="1"/>
    <col min="5" max="5" width="11.875" style="1" customWidth="1"/>
    <col min="6" max="14" width="13.25" style="1" customWidth="1"/>
    <col min="15" max="15" width="12.625" style="1" customWidth="1"/>
    <col min="16" max="16" width="11.875" style="1" customWidth="1"/>
    <col min="17" max="17" width="16.125" style="1" customWidth="1"/>
    <col min="18" max="18" width="16" style="1" customWidth="1"/>
    <col min="19" max="20" width="14.375" style="1" customWidth="1"/>
    <col min="21" max="23" width="13.25" style="1" customWidth="1"/>
    <col min="24" max="24" width="10.5" style="1" customWidth="1"/>
    <col min="25" max="25" width="11.875" style="1" customWidth="1"/>
    <col min="26" max="27" width="13.25" style="1" customWidth="1"/>
    <col min="28" max="30" width="13.125" style="1" customWidth="1"/>
    <col min="31" max="31" width="10.375" style="1" customWidth="1"/>
    <col min="32" max="32" width="11.875" style="11" customWidth="1"/>
    <col min="33" max="33" width="39.625" style="1" customWidth="1"/>
    <col min="34" max="16384" width="9" style="1"/>
  </cols>
  <sheetData>
    <row r="1" spans="1:34" ht="38.25" hidden="1">
      <c r="A1" s="2" t="s">
        <v>16</v>
      </c>
      <c r="B1" s="2"/>
      <c r="AF1" s="12"/>
    </row>
    <row r="2" spans="1:34" ht="32.25" hidden="1">
      <c r="A2" s="3" t="s">
        <v>4</v>
      </c>
      <c r="B2" s="3"/>
      <c r="Z2" s="18" t="s">
        <v>8</v>
      </c>
      <c r="AA2" s="19"/>
      <c r="AB2" s="19"/>
      <c r="AC2" s="19"/>
      <c r="AD2" s="19"/>
      <c r="AE2" s="20"/>
      <c r="AF2" s="1"/>
    </row>
    <row r="3" spans="1:34" ht="19.5" customHeight="1">
      <c r="A3" s="29" t="s">
        <v>38</v>
      </c>
      <c r="B3" s="27" t="s">
        <v>2</v>
      </c>
      <c r="C3" s="29" t="s">
        <v>3</v>
      </c>
      <c r="D3" s="29" t="s">
        <v>0</v>
      </c>
      <c r="E3" s="31" t="s">
        <v>15</v>
      </c>
      <c r="F3" s="32"/>
      <c r="G3" s="32"/>
      <c r="H3" s="32"/>
      <c r="I3" s="32"/>
      <c r="J3" s="32"/>
      <c r="K3" s="32"/>
      <c r="L3" s="32"/>
      <c r="M3" s="32"/>
      <c r="N3" s="32"/>
      <c r="O3" s="33"/>
      <c r="P3" s="30" t="s">
        <v>13</v>
      </c>
      <c r="Q3" s="34" t="s">
        <v>17</v>
      </c>
      <c r="R3" s="21"/>
      <c r="S3" s="21"/>
      <c r="T3" s="21"/>
      <c r="U3" s="21"/>
      <c r="V3" s="21"/>
      <c r="W3" s="35"/>
      <c r="X3" s="30" t="s">
        <v>13</v>
      </c>
      <c r="Y3" s="22" t="s">
        <v>19</v>
      </c>
      <c r="Z3" s="23" t="s">
        <v>9</v>
      </c>
      <c r="AA3" s="23" t="s">
        <v>10</v>
      </c>
      <c r="AB3" s="23" t="s">
        <v>11</v>
      </c>
      <c r="AC3" s="23" t="s">
        <v>50</v>
      </c>
      <c r="AD3" s="25" t="s">
        <v>32</v>
      </c>
      <c r="AE3" s="23" t="s">
        <v>13</v>
      </c>
      <c r="AF3" s="23" t="s">
        <v>14</v>
      </c>
      <c r="AG3" s="26" t="s">
        <v>1</v>
      </c>
      <c r="AH3" s="36" t="s">
        <v>36</v>
      </c>
    </row>
    <row r="4" spans="1:34" ht="39">
      <c r="A4" s="29"/>
      <c r="B4" s="28"/>
      <c r="C4" s="29"/>
      <c r="D4" s="29"/>
      <c r="E4" s="4" t="s">
        <v>5</v>
      </c>
      <c r="F4" s="4" t="s">
        <v>25</v>
      </c>
      <c r="G4" s="4" t="s">
        <v>27</v>
      </c>
      <c r="H4" s="4" t="s">
        <v>28</v>
      </c>
      <c r="I4" s="4" t="s">
        <v>22</v>
      </c>
      <c r="J4" s="4" t="s">
        <v>26</v>
      </c>
      <c r="K4" s="4" t="s">
        <v>29</v>
      </c>
      <c r="L4" s="4" t="s">
        <v>35</v>
      </c>
      <c r="M4" s="5" t="s">
        <v>6</v>
      </c>
      <c r="N4" s="5" t="s">
        <v>7</v>
      </c>
      <c r="O4" s="5" t="s">
        <v>51</v>
      </c>
      <c r="P4" s="30"/>
      <c r="Q4" s="13" t="s">
        <v>21</v>
      </c>
      <c r="R4" s="4" t="s">
        <v>20</v>
      </c>
      <c r="S4" s="13" t="s">
        <v>18</v>
      </c>
      <c r="T4" s="13" t="s">
        <v>30</v>
      </c>
      <c r="U4" s="13" t="s">
        <v>23</v>
      </c>
      <c r="V4" s="13" t="s">
        <v>24</v>
      </c>
      <c r="W4" s="13" t="s">
        <v>51</v>
      </c>
      <c r="X4" s="30"/>
      <c r="Y4" s="22"/>
      <c r="Z4" s="24"/>
      <c r="AA4" s="24"/>
      <c r="AB4" s="24"/>
      <c r="AC4" s="24"/>
      <c r="AD4" s="24"/>
      <c r="AE4" s="24"/>
      <c r="AF4" s="24"/>
      <c r="AG4" s="26"/>
      <c r="AH4" s="36"/>
    </row>
    <row r="5" spans="1:34" s="10" customFormat="1" ht="19.5">
      <c r="A5" s="8">
        <v>1</v>
      </c>
      <c r="B5" s="8">
        <v>2024</v>
      </c>
      <c r="C5" s="8" t="s">
        <v>31</v>
      </c>
      <c r="D5" s="8" t="s">
        <v>33</v>
      </c>
      <c r="E5" s="9">
        <v>60000</v>
      </c>
      <c r="F5" s="9">
        <v>32000</v>
      </c>
      <c r="G5" s="9">
        <v>1</v>
      </c>
      <c r="H5" s="9">
        <v>1000</v>
      </c>
      <c r="I5" s="9">
        <v>2</v>
      </c>
      <c r="J5" s="9">
        <v>4000</v>
      </c>
      <c r="K5" s="9">
        <v>500</v>
      </c>
      <c r="L5" s="9">
        <v>300</v>
      </c>
      <c r="M5" s="9">
        <v>1</v>
      </c>
      <c r="N5" s="9">
        <v>1000</v>
      </c>
      <c r="P5" s="9">
        <f>E5+F5+H5+J5+K5+L5-N5+O5</f>
        <v>96800</v>
      </c>
      <c r="Q5" s="9">
        <v>1100</v>
      </c>
      <c r="R5" s="9">
        <v>859</v>
      </c>
      <c r="S5" s="9">
        <v>0</v>
      </c>
      <c r="T5" s="9">
        <v>1000</v>
      </c>
      <c r="U5" s="9">
        <v>200</v>
      </c>
      <c r="V5" s="9">
        <v>1000</v>
      </c>
      <c r="W5" s="9">
        <v>1000</v>
      </c>
      <c r="X5" s="9">
        <f>SUM(Q5:W5)</f>
        <v>5159</v>
      </c>
      <c r="Y5" s="9">
        <f t="shared" ref="Y5" si="0">P5-X5</f>
        <v>91641</v>
      </c>
      <c r="Z5" s="9">
        <v>3926</v>
      </c>
      <c r="AA5" s="9">
        <v>2681</v>
      </c>
      <c r="AB5" s="9">
        <v>3324</v>
      </c>
      <c r="AC5" s="9"/>
      <c r="AD5" s="9"/>
      <c r="AE5" s="9">
        <f>SUM(Z5:AC5)</f>
        <v>9931</v>
      </c>
      <c r="AF5" s="9">
        <f t="shared" ref="AF5" si="1">Y5+AE5</f>
        <v>101572</v>
      </c>
      <c r="AG5" s="37"/>
      <c r="AH5" s="38" t="s">
        <v>37</v>
      </c>
    </row>
    <row r="6" spans="1:34" s="10" customFormat="1" ht="19.5">
      <c r="A6" s="8">
        <v>2</v>
      </c>
      <c r="B6" s="8">
        <v>2024</v>
      </c>
      <c r="C6" s="8" t="s">
        <v>31</v>
      </c>
      <c r="D6" s="8" t="s">
        <v>34</v>
      </c>
      <c r="E6" s="9">
        <v>50000</v>
      </c>
      <c r="F6" s="9">
        <v>1000</v>
      </c>
      <c r="G6" s="9">
        <v>2</v>
      </c>
      <c r="H6" s="9">
        <v>2000</v>
      </c>
      <c r="I6" s="9">
        <v>1</v>
      </c>
      <c r="J6" s="9">
        <v>2000</v>
      </c>
      <c r="K6" s="9"/>
      <c r="L6" s="9">
        <v>500</v>
      </c>
      <c r="M6" s="9"/>
      <c r="N6" s="9"/>
      <c r="O6" s="9"/>
      <c r="P6" s="9">
        <f t="shared" ref="P6:P8" si="2">E6+F6+H6+J6+K6+L6-N6+O6</f>
        <v>55500</v>
      </c>
      <c r="Q6" s="9">
        <v>1100</v>
      </c>
      <c r="R6" s="9">
        <v>859</v>
      </c>
      <c r="S6" s="9"/>
      <c r="T6" s="9">
        <v>3000</v>
      </c>
      <c r="U6" s="9"/>
      <c r="V6" s="9"/>
      <c r="W6" s="9"/>
      <c r="X6" s="9">
        <f t="shared" ref="X6" si="3">SUM(Q6:W6)</f>
        <v>4959</v>
      </c>
      <c r="Y6" s="9">
        <f t="shared" ref="Y6" si="4">P6-X6</f>
        <v>50541</v>
      </c>
      <c r="Z6" s="9">
        <v>3926</v>
      </c>
      <c r="AA6" s="9">
        <v>2681</v>
      </c>
      <c r="AB6" s="9">
        <v>3324</v>
      </c>
      <c r="AC6" s="9"/>
      <c r="AD6" s="9">
        <v>500</v>
      </c>
      <c r="AE6" s="9">
        <f t="shared" ref="AE6:AE8" si="5">SUM(Z6:AC6)</f>
        <v>9931</v>
      </c>
      <c r="AF6" s="9">
        <f t="shared" ref="AF6" si="6">Y6+AE6</f>
        <v>60472</v>
      </c>
      <c r="AG6" s="37"/>
      <c r="AH6" s="38" t="s">
        <v>37</v>
      </c>
    </row>
    <row r="7" spans="1:34" s="14" customFormat="1" ht="19.5">
      <c r="A7" s="6">
        <v>1</v>
      </c>
      <c r="B7" s="6">
        <v>2024</v>
      </c>
      <c r="C7" s="6" t="s">
        <v>12</v>
      </c>
      <c r="D7" s="8" t="s">
        <v>33</v>
      </c>
      <c r="E7" s="7">
        <v>60000</v>
      </c>
      <c r="F7" s="7">
        <v>2000</v>
      </c>
      <c r="G7" s="7"/>
      <c r="H7" s="7"/>
      <c r="I7" s="7"/>
      <c r="J7" s="7"/>
      <c r="K7" s="7"/>
      <c r="L7" s="7"/>
      <c r="M7" s="7"/>
      <c r="N7" s="7"/>
      <c r="O7" s="7"/>
      <c r="P7" s="9">
        <f t="shared" si="2"/>
        <v>62000</v>
      </c>
      <c r="Q7" s="7">
        <v>1100</v>
      </c>
      <c r="R7" s="7">
        <v>859</v>
      </c>
      <c r="S7" s="7">
        <v>0</v>
      </c>
      <c r="T7" s="7">
        <v>0</v>
      </c>
      <c r="U7" s="7">
        <v>0</v>
      </c>
      <c r="V7" s="7"/>
      <c r="W7" s="7"/>
      <c r="X7" s="7">
        <f t="shared" ref="X7" si="7">SUM(Q7:W7)</f>
        <v>1959</v>
      </c>
      <c r="Y7" s="7">
        <f t="shared" ref="Y7" si="8">P7-X7</f>
        <v>60041</v>
      </c>
      <c r="Z7" s="7">
        <v>3926</v>
      </c>
      <c r="AA7" s="7">
        <v>2681</v>
      </c>
      <c r="AB7" s="7">
        <v>3324</v>
      </c>
      <c r="AC7" s="7"/>
      <c r="AD7" s="7"/>
      <c r="AE7" s="9">
        <f>SUM(Z7:AC7)</f>
        <v>9931</v>
      </c>
      <c r="AF7" s="7">
        <f t="shared" ref="AF7" si="9">Y7+AE7</f>
        <v>69972</v>
      </c>
      <c r="AG7" s="39"/>
      <c r="AH7" s="40" t="s">
        <v>37</v>
      </c>
    </row>
    <row r="8" spans="1:34" s="14" customFormat="1" ht="19.5">
      <c r="A8" s="6">
        <v>2</v>
      </c>
      <c r="B8" s="6">
        <v>2024</v>
      </c>
      <c r="C8" s="6" t="s">
        <v>12</v>
      </c>
      <c r="D8" s="8" t="s">
        <v>34</v>
      </c>
      <c r="E8" s="7">
        <v>60000</v>
      </c>
      <c r="F8" s="7"/>
      <c r="G8" s="7"/>
      <c r="H8" s="7"/>
      <c r="I8" s="7">
        <v>1</v>
      </c>
      <c r="J8" s="7">
        <v>1000</v>
      </c>
      <c r="K8" s="7"/>
      <c r="L8" s="7"/>
      <c r="M8" s="7"/>
      <c r="N8" s="7"/>
      <c r="O8" s="7"/>
      <c r="P8" s="9">
        <f t="shared" si="2"/>
        <v>61000</v>
      </c>
      <c r="Q8" s="7">
        <v>1100</v>
      </c>
      <c r="R8" s="7">
        <v>859</v>
      </c>
      <c r="S8" s="7">
        <v>200</v>
      </c>
      <c r="T8" s="7">
        <v>0</v>
      </c>
      <c r="U8" s="7">
        <v>0</v>
      </c>
      <c r="V8" s="7"/>
      <c r="W8" s="7"/>
      <c r="X8" s="7">
        <f t="shared" ref="X8" si="10">SUM(Q8:W8)</f>
        <v>2159</v>
      </c>
      <c r="Y8" s="7">
        <f t="shared" ref="Y8" si="11">P8-X8</f>
        <v>58841</v>
      </c>
      <c r="Z8" s="7">
        <v>3926</v>
      </c>
      <c r="AA8" s="7">
        <v>2681</v>
      </c>
      <c r="AB8" s="7">
        <v>3324</v>
      </c>
      <c r="AC8" s="7"/>
      <c r="AD8" s="7"/>
      <c r="AE8" s="9">
        <f t="shared" si="5"/>
        <v>9931</v>
      </c>
      <c r="AF8" s="7">
        <f t="shared" ref="AF8" si="12">Y8+AE8</f>
        <v>68772</v>
      </c>
      <c r="AG8" s="39"/>
      <c r="AH8" s="40" t="s">
        <v>37</v>
      </c>
    </row>
  </sheetData>
  <autoFilter ref="A4:AG7" xr:uid="{00CDA866-F8C2-41C0-9105-1A956E0BBC04}"/>
  <mergeCells count="19">
    <mergeCell ref="AH3:AH4"/>
    <mergeCell ref="AF3:AF4"/>
    <mergeCell ref="AG3:AG4"/>
    <mergeCell ref="B3:B4"/>
    <mergeCell ref="A3:A4"/>
    <mergeCell ref="C3:C4"/>
    <mergeCell ref="D3:D4"/>
    <mergeCell ref="X3:X4"/>
    <mergeCell ref="P3:P4"/>
    <mergeCell ref="Z3:Z4"/>
    <mergeCell ref="E3:O3"/>
    <mergeCell ref="Q3:W3"/>
    <mergeCell ref="AC3:AC4"/>
    <mergeCell ref="Z2:AE2"/>
    <mergeCell ref="Y3:Y4"/>
    <mergeCell ref="AA3:AA4"/>
    <mergeCell ref="AB3:AB4"/>
    <mergeCell ref="AD3:AD4"/>
    <mergeCell ref="AE3:AE4"/>
  </mergeCells>
  <phoneticPr fontId="1" type="noConversion"/>
  <pageMargins left="0.7" right="0.7" top="0.75" bottom="0.75" header="0.3" footer="0.3"/>
  <pageSetup paperSize="9" scale="50" fitToHeight="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E669-DB24-4AAE-9B35-1B3B78BEDD6D}">
  <dimension ref="A1:D3"/>
  <sheetViews>
    <sheetView workbookViewId="0"/>
  </sheetViews>
  <sheetFormatPr defaultRowHeight="16.5"/>
  <cols>
    <col min="3" max="3" width="11.875" style="17" bestFit="1" customWidth="1"/>
    <col min="4" max="4" width="11.625" style="17" customWidth="1"/>
  </cols>
  <sheetData>
    <row r="1" spans="1:4" ht="39">
      <c r="A1" s="4" t="s">
        <v>0</v>
      </c>
      <c r="B1" s="4" t="s">
        <v>39</v>
      </c>
      <c r="C1" s="15" t="s">
        <v>40</v>
      </c>
      <c r="D1" s="15" t="s">
        <v>47</v>
      </c>
    </row>
    <row r="2" spans="1:4" ht="19.5">
      <c r="A2" s="8" t="s">
        <v>33</v>
      </c>
      <c r="B2" s="8" t="s">
        <v>41</v>
      </c>
      <c r="C2" s="16">
        <v>45292</v>
      </c>
      <c r="D2" s="16" t="s">
        <v>45</v>
      </c>
    </row>
    <row r="3" spans="1:4" ht="19.5">
      <c r="A3" s="8" t="s">
        <v>34</v>
      </c>
      <c r="B3" s="8" t="s">
        <v>42</v>
      </c>
      <c r="C3" s="16">
        <v>45352</v>
      </c>
      <c r="D3" s="16" t="s">
        <v>46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E83C-D93B-48E2-B8D8-726005735CCE}">
  <dimension ref="A3:B4"/>
  <sheetViews>
    <sheetView workbookViewId="0"/>
  </sheetViews>
  <sheetFormatPr defaultRowHeight="16.5"/>
  <cols>
    <col min="2" max="2" width="63.375" bestFit="1" customWidth="1"/>
  </cols>
  <sheetData>
    <row r="3" spans="1:2">
      <c r="A3" t="s">
        <v>43</v>
      </c>
      <c r="B3" t="s">
        <v>48</v>
      </c>
    </row>
    <row r="4" spans="1:2">
      <c r="A4" t="s">
        <v>44</v>
      </c>
      <c r="B4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薪資表</vt:lpstr>
      <vt:lpstr>人員</vt:lpstr>
      <vt:lpstr>扣繳選擇方式說明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sonic</dc:creator>
  <cp:lastModifiedBy>Jason Jan</cp:lastModifiedBy>
  <cp:lastPrinted>2024-11-07T10:14:19Z</cp:lastPrinted>
  <dcterms:created xsi:type="dcterms:W3CDTF">2022-02-16T03:39:55Z</dcterms:created>
  <dcterms:modified xsi:type="dcterms:W3CDTF">2024-11-29T08:05:07Z</dcterms:modified>
</cp:coreProperties>
</file>