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Weights" sheetId="2" state="visible" r:id="rId3"/>
    <sheet name="Uncertainty Budg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<sst xmlns="http://schemas.openxmlformats.org/spreadsheetml/2006/main" count="187" uniqueCount="121">
  <si>
    <t xml:space="preserve">SensibilityCoeficientsVariables</t>
  </si>
  <si>
    <t xml:space="preserve">SensibilityCoeficients</t>
  </si>
  <si>
    <t xml:space="preserve">Evaluation</t>
  </si>
  <si>
    <t xml:space="preserve">Terms</t>
  </si>
  <si>
    <t xml:space="preserve">Contributions</t>
  </si>
  <si>
    <t xml:space="preserve">P</t>
  </si>
  <si>
    <t xml:space="preserve">lambda/(2*L_0*(T - T_0))</t>
  </si>
  <si>
    <t xml:space="preserve">lambda</t>
  </si>
  <si>
    <t xml:space="preserve">P/(2*L_0*(T - T_0))</t>
  </si>
  <si>
    <t xml:space="preserve">L_0</t>
  </si>
  <si>
    <t xml:space="preserve">-P*lambda/(2*L_0**2*(T - T_0))</t>
  </si>
  <si>
    <t xml:space="preserve">T</t>
  </si>
  <si>
    <t xml:space="preserve">-P*lambda/(2*L_0*(T - T_0)**2)</t>
  </si>
  <si>
    <t xml:space="preserve">T_0</t>
  </si>
  <si>
    <t xml:space="preserve">P*lambda/(2*L_0*(T - T_0)**2)</t>
  </si>
  <si>
    <t xml:space="preserve">P, P</t>
  </si>
  <si>
    <t xml:space="preserve">P, lambda</t>
  </si>
  <si>
    <t xml:space="preserve">0.125/(L_0**2*(T - T_0)**2)</t>
  </si>
  <si>
    <t xml:space="preserve">P, L_0</t>
  </si>
  <si>
    <t xml:space="preserve">0.625*lambda**2/(L_0**4*(T - T_0)**2)</t>
  </si>
  <si>
    <t xml:space="preserve">P, T</t>
  </si>
  <si>
    <t xml:space="preserve">0.625*lambda**2/(L_0**2*(T - T_0)**4)</t>
  </si>
  <si>
    <t xml:space="preserve">P, T_0</t>
  </si>
  <si>
    <t xml:space="preserve">lambda, P</t>
  </si>
  <si>
    <t xml:space="preserve">lambda, lambda</t>
  </si>
  <si>
    <t xml:space="preserve">lambda, L_0</t>
  </si>
  <si>
    <t xml:space="preserve">0.625*P**2/(L_0**4*(T - T_0)**2)</t>
  </si>
  <si>
    <t xml:space="preserve">lambda, T</t>
  </si>
  <si>
    <t xml:space="preserve">0.625*P**2/(L_0**2*(T - T_0)**4)</t>
  </si>
  <si>
    <t xml:space="preserve">lambda, T_0</t>
  </si>
  <si>
    <t xml:space="preserve">L_0, P</t>
  </si>
  <si>
    <t xml:space="preserve">0.125*lambda**2/(L_0**4*(T - T_0)**2)</t>
  </si>
  <si>
    <t xml:space="preserve">L_0, lambda</t>
  </si>
  <si>
    <t xml:space="preserve">0.125*P**2/(L_0**4*(T - T_0)**2)</t>
  </si>
  <si>
    <t xml:space="preserve">L_0, L_0</t>
  </si>
  <si>
    <t xml:space="preserve">2.0*P**2*lambda**2/(L_0**6*(T - T_0)**2)</t>
  </si>
  <si>
    <t xml:space="preserve">L_0, T</t>
  </si>
  <si>
    <t xml:space="preserve">0.625*P**2*lambda**2/(L_0**4*(T - T_0)**4)</t>
  </si>
  <si>
    <t xml:space="preserve">L_0, T_0</t>
  </si>
  <si>
    <t xml:space="preserve">T, P</t>
  </si>
  <si>
    <t xml:space="preserve">0.125*lambda**2/(L_0**2*(T - T_0)**4)</t>
  </si>
  <si>
    <t xml:space="preserve">T, lambda</t>
  </si>
  <si>
    <t xml:space="preserve">0.125*P**2/(L_0**2*(T - T_0)**4)</t>
  </si>
  <si>
    <t xml:space="preserve">T, L_0</t>
  </si>
  <si>
    <t xml:space="preserve">T, T</t>
  </si>
  <si>
    <t xml:space="preserve">2.0*P**2*lambda**2/(L_0**2*(T - T_0)**6)</t>
  </si>
  <si>
    <t xml:space="preserve">T, T_0</t>
  </si>
  <si>
    <t xml:space="preserve">T_0, P</t>
  </si>
  <si>
    <t xml:space="preserve">T_0, lambda</t>
  </si>
  <si>
    <t xml:space="preserve">T_0, L_0</t>
  </si>
  <si>
    <t xml:space="preserve">T_0, T</t>
  </si>
  <si>
    <t xml:space="preserve">T_0, T_0</t>
  </si>
  <si>
    <t xml:space="preserve">Acumulated Percentage</t>
  </si>
  <si>
    <t xml:space="preserve">uc</t>
  </si>
  <si>
    <t xml:space="preserve">0</t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</si>
  <si>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</si>
  <si>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λ</t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</si>
  <si>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</si>
  <si>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Weight Graph of Contributions to the Standard Combined Uncertainty of the Coefficient of Thermal Expansion</t>
  </si>
  <si>
    <r>
      <rPr>
        <sz val="10"/>
        <rFont val="Bitstream Vera Serif"/>
        <family val="1"/>
        <charset val="1"/>
      </rPr>
      <t xml:space="preserve">T,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</si>
  <si>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</si>
  <si>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</si>
  <si>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λ, T</t>
  </si>
  <si>
    <r>
      <rPr>
        <sz val="10"/>
        <rFont val="Bitstream Vera Serif"/>
        <family val="1"/>
        <charset val="1"/>
      </rPr>
      <t xml:space="preserve">λ,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</si>
  <si>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P, T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</si>
  <si>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T, λ</t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</si>
  <si>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λ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</si>
  <si>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P</t>
    </r>
  </si>
  <si>
    <t xml:space="preserve">P, λ</t>
  </si>
  <si>
    <t xml:space="preserve">λ, P</t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</si>
  <si>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</si>
  <si>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</si>
  <si>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T, L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</si>
  <si>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L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</si>
  <si>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λ, L</t>
    </r>
    <r>
      <rPr>
        <b val="true"/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</si>
  <si>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P, L</t>
    </r>
    <r>
      <rPr>
        <b val="true"/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</si>
  <si>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λ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</si>
  <si>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P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</si>
  <si>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L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</si>
  <si>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λ, λ</t>
  </si>
  <si>
    <t xml:space="preserve">Standard Combined</t>
  </si>
  <si>
    <t xml:space="preserve">No.</t>
  </si>
  <si>
    <t xml:space="preserve">Source of Uncertainty</t>
  </si>
  <si>
    <t xml:space="preserve">Input Magnitude</t>
  </si>
  <si>
    <t xml:space="preserve">Source of Information</t>
  </si>
  <si>
    <t xml:space="preserve">Original Uncertainty</t>
  </si>
  <si>
    <t xml:space="preserve">Type, Distribution</t>
  </si>
  <si>
    <t xml:space="preserve">Standard Uncertainty</t>
  </si>
  <si>
    <t xml:space="preserve">Sensibility Coeficient</t>
  </si>
  <si>
    <t xml:space="preserve">Contribution</t>
  </si>
  <si>
    <t xml:space="preserve">Degrees of Freedom</t>
  </si>
  <si>
    <r>
      <rPr>
        <sz val="10"/>
        <rFont val="Arial"/>
        <family val="2"/>
        <charset val="1"/>
      </rPr>
      <t xml:space="preserve">Number of Transitions </t>
    </r>
    <r>
      <rPr>
        <i val="true"/>
        <sz val="10"/>
        <rFont val="Arial"/>
        <family val="2"/>
        <charset val="1"/>
      </rPr>
      <t xml:space="preserve">N</t>
    </r>
  </si>
  <si>
    <t xml:space="preserve">-</t>
  </si>
  <si>
    <t xml:space="preserve">∞</t>
  </si>
  <si>
    <t xml:space="preserve">1a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</si>
  <si>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N</t>
    </r>
    <r>
      <rPr>
        <sz val="10"/>
        <rFont val="Arial"/>
        <family val="2"/>
        <charset val="1"/>
      </rPr>
      <t xml:space="preserve"> Error</t>
    </r>
  </si>
  <si>
    <t xml:space="preserve">Considerations</t>
  </si>
  <si>
    <t xml:space="preserve"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</si>
  <si>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 xml:space="preserve">λ</t>
    </r>
  </si>
  <si>
    <t xml:space="preserve">532 nm</t>
  </si>
  <si>
    <t xml:space="preserve"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</si>
  <si>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  <charset val="1"/>
      </rPr>
      <t xml:space="preserve"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</si>
  <si>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 val="true"/>
        <sz val="10"/>
        <rFont val="Arial"/>
        <family val="2"/>
        <charset val="1"/>
      </rPr>
      <t xml:space="preserve">L</t>
    </r>
    <r>
      <rPr>
        <vertAlign val="subscript"/>
        <sz val="10"/>
        <rFont val="Arial"/>
        <family val="2"/>
        <charset val="1"/>
      </rPr>
      <t xml:space="preserve">0</t>
    </r>
  </si>
  <si>
    <t xml:space="preserve">80 mm</t>
  </si>
  <si>
    <t xml:space="preserve">3a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</si>
  <si>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L</t>
    </r>
    <r>
      <rPr>
        <vertAlign val="subscript"/>
        <sz val="1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</si>
  <si>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 val="true"/>
        <sz val="10"/>
        <rFont val="Arial"/>
        <family val="2"/>
        <charset val="1"/>
      </rPr>
      <t xml:space="preserve">T</t>
    </r>
  </si>
  <si>
    <r>
      <rPr>
        <sz val="10"/>
        <rFont val="Arial"/>
        <family val="2"/>
        <charset val="1"/>
      </rPr>
      <t xml:space="preserve">60 </t>
    </r>
    <r>
      <rPr>
        <sz val="10"/>
        <rFont val="Calibri"/>
        <family val="2"/>
        <charset val="1"/>
      </rPr>
      <t xml:space="preserve">°</t>
    </r>
    <r>
      <rPr>
        <sz val="10"/>
        <rFont val="Arial"/>
        <family val="2"/>
        <charset val="1"/>
      </rPr>
      <t xml:space="preserve">C</t>
    </r>
  </si>
  <si>
    <t xml:space="preserve">4a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</si>
  <si>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</si>
  <si>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 val="true"/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0</t>
    </r>
  </si>
  <si>
    <t xml:space="preserve">20 °C</t>
  </si>
  <si>
    <t xml:space="preserve">5a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</si>
  <si>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 Error</t>
    </r>
  </si>
  <si>
    <t xml:space="preserve">Higher Order Derivatives</t>
  </si>
  <si>
    <t xml:space="preserve">Propagation of uncertainty</t>
  </si>
  <si>
    <t xml:space="preserve">Coefficient of thermal expansion</t>
  </si>
  <si>
    <t xml:space="preserve">Normal</t>
  </si>
  <si>
    <t xml:space="preserve">u(α) =</t>
  </si>
  <si>
    <t xml:space="preserve">k =</t>
  </si>
  <si>
    <t xml:space="preserve">U =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</si>
</sst>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E+00"/>
    <numFmt numFmtId="166" formatCode="0.00%"/>
    <numFmt numFmtId="167" formatCode="General&quot; °C^-1&quot;"/>
    <numFmt numFmtId="168" formatCode="&quot;± &quot;General"/>
    <numFmt numFmtId="169" formatCode="General&quot; m&quot;"/>
    <numFmt numFmtId="170" formatCode="General&quot; m^-1 °C^-1&quot;"/>
    <numFmt numFmtId="171" formatCode="&quot;± &quot;General&quot; nm&quot;"/>
    <numFmt numFmtId="172" formatCode="&quot;± &quot;General&quot; mm&quot;"/>
    <numFmt numFmtId="173" formatCode="General&quot; °C&quot;"/>
    <numFmt numFmtId="174" formatCode="General&quot; °C^-2&quot;"/>
    <numFmt numFmtId="175" formatCode="&quot;± &quot;General&quot; °C&quot;"/>
    <numFmt numFmtId="176" formatCode="0.000E+00&quot; °C^-1&quot;"/>
    <numFmt numFmtId="177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Bitstream Vera Serif"/>
      <family val="1"/>
      <charset val="1"/>
    </font>
    <font>
      <vertAlign val="subscript"/>
      <sz val="10"/>
      <name val="Times New Roman"/>
      <family val="0"/>
      <charset val="1"/>
    </font>
    <font>
      <vertAlign val="subscript"/>
      <sz val="10"/>
      <name val="Bitstream Vera Serif"/>
      <family val="1"/>
      <charset val="1"/>
    </font>
    <font>
      <sz val="13"/>
      <color rgb="FF000000"/>
      <name val="Arial"/>
      <family val="0"/>
    </font>
    <font>
      <b val="true"/>
      <vertAlign val="subscript"/>
      <sz val="10"/>
      <name val="Bitstream Vera Serif"/>
      <family val="1"/>
      <charset val="1"/>
    </font>
    <font>
      <sz val="10"/>
      <color rgb="FF000000"/>
      <name val="Bitstream Vera Serif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i val="true"/>
      <sz val="10"/>
      <name val="Arial"/>
      <family val="2"/>
      <charset val="1"/>
    </font>
    <font>
      <sz val="10"/>
      <name val="DejaVu Sans"/>
      <family val="0"/>
      <charset val="1"/>
    </font>
    <font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2" borderId="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B8C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949A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Weights!$B$1</c:f>
              <c:strCache>
                <c:ptCount val="1"/>
                <c:pt idx="0">
                  <c:v>Contributions</c:v>
                </c:pt>
              </c:strCache>
            </c:strRef>
          </c:tx>
          <c:spPr>
            <a:solidFill>
              <a:srgbClr val="3949ab"/>
            </a:solidFill>
            <a:ln w="0">
              <a:noFill/>
            </a:ln>
          </c:spPr>
          <c:invertIfNegative val="0"/>
          <c:dPt>
            <c:idx val="30"/>
            <c:invertIfNegative val="0"/>
            <c:spPr>
              <a:solidFill>
                <a:srgbClr val="fb8c00"/>
              </a:solidFill>
              <a:ln w="0">
                <a:noFill/>
              </a:ln>
            </c:spPr>
          </c:dPt>
          <c:dLbls>
            <c:dLbl>
              <c:idx val="3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Weights!$A$2:$A$32</c:f>
              <c:strCache>
                <c:ptCount val="31"/>
                <c:pt idx="0">
                  <c:v>T</c:v>
                </c:pt>
                <c:pt idx="1">
                  <c:v>T0</c:v>
                </c:pt>
                <c:pt idx="2">
                  <c:v>λ</c:v>
                </c:pt>
                <c:pt idx="3">
                  <c:v>P</c:v>
                </c:pt>
                <c:pt idx="4">
                  <c:v>L0</c:v>
                </c:pt>
                <c:pt idx="5">
                  <c:v>T, T</c:v>
                </c:pt>
                <c:pt idx="6">
                  <c:v>T, T0</c:v>
                </c:pt>
                <c:pt idx="7">
                  <c:v>T0, T</c:v>
                </c:pt>
                <c:pt idx="8">
                  <c:v>T0, T0</c:v>
                </c:pt>
                <c:pt idx="9">
                  <c:v>λ, T</c:v>
                </c:pt>
                <c:pt idx="10">
                  <c:v>λ, T0</c:v>
                </c:pt>
                <c:pt idx="11">
                  <c:v>P, T</c:v>
                </c:pt>
                <c:pt idx="12">
                  <c:v>P, T0</c:v>
                </c:pt>
                <c:pt idx="13">
                  <c:v>T, λ</c:v>
                </c:pt>
                <c:pt idx="14">
                  <c:v>T0, λ</c:v>
                </c:pt>
                <c:pt idx="15">
                  <c:v>T, P</c:v>
                </c:pt>
                <c:pt idx="16">
                  <c:v>T0, P</c:v>
                </c:pt>
                <c:pt idx="17">
                  <c:v>P, λ</c:v>
                </c:pt>
                <c:pt idx="18">
                  <c:v>λ, P</c:v>
                </c:pt>
                <c:pt idx="19">
                  <c:v>L0, T</c:v>
                </c:pt>
                <c:pt idx="20">
                  <c:v>L0, T0</c:v>
                </c:pt>
                <c:pt idx="21">
                  <c:v>T, L0</c:v>
                </c:pt>
                <c:pt idx="22">
                  <c:v>T0, L0</c:v>
                </c:pt>
                <c:pt idx="23">
                  <c:v>λ, L0</c:v>
                </c:pt>
                <c:pt idx="24">
                  <c:v>P, L0</c:v>
                </c:pt>
                <c:pt idx="25">
                  <c:v>L0, λ</c:v>
                </c:pt>
                <c:pt idx="26">
                  <c:v>L0, P</c:v>
                </c:pt>
                <c:pt idx="27">
                  <c:v>L0, L0</c:v>
                </c:pt>
                <c:pt idx="28">
                  <c:v>P, P</c:v>
                </c:pt>
                <c:pt idx="29">
                  <c:v>λ, λ</c:v>
                </c:pt>
                <c:pt idx="30">
                  <c:v>Standard Combined</c:v>
                </c:pt>
              </c:strCache>
            </c:strRef>
          </c:cat>
          <c:val>
            <c:numRef>
              <c:f>Weights!$B$2:$B$32</c:f>
              <c:numCache>
                <c:formatCode>General</c:formatCode>
                <c:ptCount val="31"/>
                <c:pt idx="0">
                  <c:v>7.49878767599807E-008</c:v>
                </c:pt>
                <c:pt idx="1">
                  <c:v>7.49878767599807E-008</c:v>
                </c:pt>
                <c:pt idx="2">
                  <c:v>5.63818622255494E-008</c:v>
                </c:pt>
                <c:pt idx="3">
                  <c:v>4.79922411263876E-008</c:v>
                </c:pt>
                <c:pt idx="4">
                  <c:v>3.74939383799903E-009</c:v>
                </c:pt>
                <c:pt idx="5">
                  <c:v>1.53068362463885E-009</c:v>
                </c:pt>
                <c:pt idx="6">
                  <c:v>1.53068362463885E-009</c:v>
                </c:pt>
                <c:pt idx="7">
                  <c:v>1.53068362463885E-009</c:v>
                </c:pt>
                <c:pt idx="8">
                  <c:v>1.53068362463885E-009</c:v>
                </c:pt>
                <c:pt idx="9">
                  <c:v>6.43367036980871E-010</c:v>
                </c:pt>
                <c:pt idx="10">
                  <c:v>6.43367036980871E-010</c:v>
                </c:pt>
                <c:pt idx="11">
                  <c:v>5.47634021878118E-010</c:v>
                </c:pt>
                <c:pt idx="12">
                  <c:v>5.47634021878118E-010</c:v>
                </c:pt>
                <c:pt idx="13">
                  <c:v>2.8772248583437E-010</c:v>
                </c:pt>
                <c:pt idx="14">
                  <c:v>2.8772248583437E-010</c:v>
                </c:pt>
                <c:pt idx="15">
                  <c:v>2.44909379942216E-010</c:v>
                </c:pt>
                <c:pt idx="16">
                  <c:v>2.44909379942216E-010</c:v>
                </c:pt>
                <c:pt idx="17">
                  <c:v>1.84142390933997E-010</c:v>
                </c:pt>
                <c:pt idx="18">
                  <c:v>1.84142390933997E-010</c:v>
                </c:pt>
                <c:pt idx="19">
                  <c:v>4.2783907959228E-011</c:v>
                </c:pt>
                <c:pt idx="20">
                  <c:v>4.2783907959228E-011</c:v>
                </c:pt>
                <c:pt idx="21">
                  <c:v>4.2783907959228E-011</c:v>
                </c:pt>
                <c:pt idx="22">
                  <c:v>4.2783907959228E-011</c:v>
                </c:pt>
                <c:pt idx="23">
                  <c:v>3.21683518490437E-011</c:v>
                </c:pt>
                <c:pt idx="24">
                  <c:v>2.73817010939059E-011</c:v>
                </c:pt>
                <c:pt idx="25">
                  <c:v>1.43861242917185E-011</c:v>
                </c:pt>
                <c:pt idx="26">
                  <c:v>1.22454689971108E-011</c:v>
                </c:pt>
                <c:pt idx="27">
                  <c:v>3.82670906159712E-012</c:v>
                </c:pt>
                <c:pt idx="28">
                  <c:v>0</c:v>
                </c:pt>
                <c:pt idx="29">
                  <c:v>0</c:v>
                </c:pt>
                <c:pt idx="30">
                  <c:v>1.29436290562918E-007</c:v>
                </c:pt>
              </c:numCache>
            </c:numRef>
          </c:val>
        </c:ser>
        <c:gapWidth val="100"/>
        <c:overlap val="0"/>
        <c:axId val="59889324"/>
        <c:axId val="46880926"/>
      </c:barChart>
      <c:catAx>
        <c:axId val="598893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Bitstream Vera Serif"/>
              </a:defRPr>
            </a:pPr>
          </a:p>
        </c:txPr>
        <c:crossAx val="46880926"/>
        <c:crossesAt val="0"/>
        <c:auto val="1"/>
        <c:lblAlgn val="ctr"/>
        <c:lblOffset val="100"/>
        <c:noMultiLvlLbl val="0"/>
      </c:catAx>
      <c:valAx>
        <c:axId val="468809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Contribution to the Standard Combined Uncertainty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889324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48960</xdr:colOff>
      <xdr:row>13</xdr:row>
      <xdr:rowOff>148320</xdr:rowOff>
    </xdr:from>
    <xdr:to>
      <xdr:col>14</xdr:col>
      <xdr:colOff>772200</xdr:colOff>
      <xdr:row>40</xdr:row>
      <xdr:rowOff>157320</xdr:rowOff>
    </xdr:to>
    <xdr:graphicFrame>
      <xdr:nvGraphicFramePr>
        <xdr:cNvPr id="0" name="Gráfico 1"/>
        <xdr:cNvGraphicFramePr/>
      </xdr:nvGraphicFramePr>
      <xdr:xfrm>
        <a:off x="6525360" y="2303640"/>
        <a:ext cx="8870400" cy="44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26.33"/>
    <col collapsed="false" customWidth="true" hidden="false" outlineLevel="0" max="3" min="3" style="0" width="36.11"/>
    <col collapsed="false" customWidth="true" hidden="false" outlineLevel="0" max="4" min="4" style="0" width="20.44"/>
    <col collapsed="false" customWidth="true" hidden="false" outlineLevel="0" max="5" min="5" style="0" width="18.67"/>
    <col collapsed="false" customWidth="true" hidden="false" outlineLevel="0" max="6" min="6" style="0" width="20.33"/>
    <col collapsed="false" customWidth="true" hidden="false" outlineLevel="0" max="7" min="7" style="0" width="21.67"/>
  </cols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75" hidden="false" customHeight="false" outlineLevel="0" collapsed="false">
      <c r="A2" s="0" t="n">
        <v>0</v>
      </c>
      <c r="B2" s="0" t="s">
        <v>5</v>
      </c>
      <c r="C2" s="0" t="s">
        <v>6</v>
      </c>
      <c r="D2" s="0" t="n">
        <v>8.3125E-008</v>
      </c>
      <c r="E2" s="2" t="n">
        <v>2.30325520833333E-015</v>
      </c>
      <c r="F2" s="0" t="n">
        <f aca="false">SQRT(E2)</f>
        <v>4.79922411263876E-008</v>
      </c>
      <c r="G2" s="3"/>
    </row>
    <row r="3" customFormat="false" ht="12.75" hidden="false" customHeight="false" outlineLevel="0" collapsed="false">
      <c r="A3" s="0" t="n">
        <v>1</v>
      </c>
      <c r="B3" s="0" t="s">
        <v>7</v>
      </c>
      <c r="C3" s="0" t="s">
        <v>8</v>
      </c>
      <c r="D3" s="0" t="n">
        <v>19.53125</v>
      </c>
      <c r="E3" s="2" t="n">
        <v>3.17891438802083E-015</v>
      </c>
      <c r="F3" s="0" t="n">
        <f aca="false">SQRT(E3)</f>
        <v>5.63818622255494E-008</v>
      </c>
      <c r="G3" s="3"/>
    </row>
    <row r="4" customFormat="false" ht="12.75" hidden="false" customHeight="false" outlineLevel="0" collapsed="false">
      <c r="A4" s="0" t="n">
        <v>2</v>
      </c>
      <c r="B4" s="0" t="s">
        <v>9</v>
      </c>
      <c r="C4" s="0" t="s">
        <v>10</v>
      </c>
      <c r="D4" s="0" t="n">
        <v>-0.0001298828125</v>
      </c>
      <c r="E4" s="2" t="n">
        <v>1.40579541524251E-017</v>
      </c>
      <c r="F4" s="0" t="n">
        <f aca="false">SQRT(E4)</f>
        <v>3.74939383799903E-009</v>
      </c>
      <c r="G4" s="3"/>
    </row>
    <row r="5" customFormat="false" ht="12.75" hidden="false" customHeight="false" outlineLevel="0" collapsed="false">
      <c r="A5" s="0" t="n">
        <v>3</v>
      </c>
      <c r="B5" s="0" t="s">
        <v>11</v>
      </c>
      <c r="C5" s="0" t="s">
        <v>12</v>
      </c>
      <c r="D5" s="0" t="n">
        <v>-2.59765625E-007</v>
      </c>
      <c r="E5" s="2" t="n">
        <v>5.62318166097005E-015</v>
      </c>
      <c r="F5" s="0" t="n">
        <f aca="false">SQRT(E5)</f>
        <v>7.49878767599807E-008</v>
      </c>
      <c r="G5" s="3"/>
    </row>
    <row r="6" customFormat="false" ht="12.75" hidden="false" customHeight="false" outlineLevel="0" collapsed="false">
      <c r="A6" s="0" t="n">
        <v>4</v>
      </c>
      <c r="B6" s="0" t="s">
        <v>13</v>
      </c>
      <c r="C6" s="0" t="s">
        <v>14</v>
      </c>
      <c r="D6" s="0" t="n">
        <v>2.59765625E-007</v>
      </c>
      <c r="E6" s="2" t="n">
        <v>5.62318166097005E-015</v>
      </c>
      <c r="F6" s="0" t="n">
        <f aca="false">SQRT(E6)</f>
        <v>7.49878767599807E-008</v>
      </c>
      <c r="G6" s="3"/>
    </row>
    <row r="7" customFormat="false" ht="12.75" hidden="false" customHeight="false" outlineLevel="0" collapsed="false">
      <c r="A7" s="0" t="n">
        <v>5</v>
      </c>
      <c r="B7" s="0" t="s">
        <v>15</v>
      </c>
      <c r="C7" s="0" t="n">
        <v>0</v>
      </c>
      <c r="D7" s="0" t="n">
        <v>0</v>
      </c>
      <c r="E7" s="2" t="n">
        <v>0</v>
      </c>
      <c r="F7" s="0" t="n">
        <f aca="false">SQRT(E7)</f>
        <v>0</v>
      </c>
      <c r="G7" s="3"/>
    </row>
    <row r="8" customFormat="false" ht="12.75" hidden="false" customHeight="false" outlineLevel="0" collapsed="false">
      <c r="A8" s="0" t="n">
        <v>6</v>
      </c>
      <c r="B8" s="0" t="s">
        <v>16</v>
      </c>
      <c r="C8" s="0" t="s">
        <v>17</v>
      </c>
      <c r="D8" s="0" t="n">
        <v>0.01220703125</v>
      </c>
      <c r="E8" s="2" t="n">
        <v>3.39084201388889E-020</v>
      </c>
      <c r="F8" s="0" t="n">
        <f aca="false">SQRT(E8)</f>
        <v>1.84142390933997E-010</v>
      </c>
      <c r="G8" s="3"/>
    </row>
    <row r="9" customFormat="false" ht="12.75" hidden="false" customHeight="false" outlineLevel="0" collapsed="false">
      <c r="A9" s="0" t="n">
        <v>7</v>
      </c>
      <c r="B9" s="0" t="s">
        <v>18</v>
      </c>
      <c r="C9" s="0" t="s">
        <v>19</v>
      </c>
      <c r="D9" s="0" t="n">
        <v>2.69912719726563E-012</v>
      </c>
      <c r="E9" s="2" t="n">
        <v>7.49757554796008E-022</v>
      </c>
      <c r="F9" s="0" t="n">
        <f aca="false">SQRT(E9)</f>
        <v>2.73817010939059E-011</v>
      </c>
      <c r="G9" s="3"/>
    </row>
    <row r="10" customFormat="false" ht="12.75" hidden="false" customHeight="false" outlineLevel="0" collapsed="false">
      <c r="A10" s="0" t="n">
        <v>8</v>
      </c>
      <c r="B10" s="0" t="s">
        <v>20</v>
      </c>
      <c r="C10" s="0" t="s">
        <v>21</v>
      </c>
      <c r="D10" s="0" t="n">
        <v>1.07965087890625E-017</v>
      </c>
      <c r="E10" s="2" t="n">
        <v>2.99903021918403E-019</v>
      </c>
      <c r="F10" s="0" t="n">
        <f aca="false">SQRT(E10)</f>
        <v>5.47634021878118E-010</v>
      </c>
      <c r="G10" s="3"/>
    </row>
    <row r="11" customFormat="false" ht="12.75" hidden="false" customHeight="false" outlineLevel="0" collapsed="false">
      <c r="A11" s="0" t="n">
        <v>9</v>
      </c>
      <c r="B11" s="0" t="s">
        <v>22</v>
      </c>
      <c r="C11" s="0" t="s">
        <v>21</v>
      </c>
      <c r="D11" s="0" t="n">
        <v>1.07965087890625E-017</v>
      </c>
      <c r="E11" s="2" t="n">
        <v>2.99903021918403E-019</v>
      </c>
      <c r="F11" s="0" t="n">
        <f aca="false">SQRT(E11)</f>
        <v>5.47634021878118E-010</v>
      </c>
      <c r="G11" s="3"/>
    </row>
    <row r="12" customFormat="false" ht="12.75" hidden="false" customHeight="false" outlineLevel="0" collapsed="false">
      <c r="A12" s="0" t="n">
        <v>10</v>
      </c>
      <c r="B12" s="0" t="s">
        <v>23</v>
      </c>
      <c r="C12" s="0" t="s">
        <v>17</v>
      </c>
      <c r="D12" s="0" t="n">
        <v>0.01220703125</v>
      </c>
      <c r="E12" s="2" t="n">
        <v>3.39084201388889E-020</v>
      </c>
      <c r="F12" s="0" t="n">
        <f aca="false">SQRT(E12)</f>
        <v>1.84142390933997E-010</v>
      </c>
      <c r="G12" s="3"/>
    </row>
    <row r="13" customFormat="false" ht="12.75" hidden="false" customHeight="false" outlineLevel="0" collapsed="false">
      <c r="A13" s="0" t="n">
        <v>11</v>
      </c>
      <c r="B13" s="0" t="s">
        <v>24</v>
      </c>
      <c r="C13" s="0" t="n">
        <v>0</v>
      </c>
      <c r="D13" s="0" t="n">
        <v>0</v>
      </c>
      <c r="E13" s="2" t="n">
        <v>0</v>
      </c>
      <c r="F13" s="0" t="n">
        <f aca="false">SQRT(E13)</f>
        <v>0</v>
      </c>
      <c r="G13" s="3"/>
    </row>
    <row r="14" customFormat="false" ht="12.75" hidden="false" customHeight="false" outlineLevel="0" collapsed="false">
      <c r="A14" s="0" t="n">
        <v>12</v>
      </c>
      <c r="B14" s="0" t="s">
        <v>25</v>
      </c>
      <c r="C14" s="0" t="s">
        <v>26</v>
      </c>
      <c r="D14" s="0" t="n">
        <v>149011.611938477</v>
      </c>
      <c r="E14" s="2" t="n">
        <v>1.03480286068387E-021</v>
      </c>
      <c r="F14" s="0" t="n">
        <f aca="false">SQRT(E14)</f>
        <v>3.21683518490437E-011</v>
      </c>
      <c r="G14" s="3"/>
    </row>
    <row r="15" customFormat="false" ht="12.75" hidden="false" customHeight="false" outlineLevel="0" collapsed="false">
      <c r="A15" s="0" t="n">
        <v>13</v>
      </c>
      <c r="B15" s="0" t="s">
        <v>27</v>
      </c>
      <c r="C15" s="0" t="s">
        <v>28</v>
      </c>
      <c r="D15" s="0" t="n">
        <v>0.596046447753906</v>
      </c>
      <c r="E15" s="2" t="n">
        <v>4.13921144273546E-019</v>
      </c>
      <c r="F15" s="0" t="n">
        <f aca="false">SQRT(E15)</f>
        <v>6.43367036980871E-010</v>
      </c>
      <c r="G15" s="3"/>
    </row>
    <row r="16" customFormat="false" ht="12.75" hidden="false" customHeight="false" outlineLevel="0" collapsed="false">
      <c r="A16" s="0" t="n">
        <v>14</v>
      </c>
      <c r="B16" s="0" t="s">
        <v>29</v>
      </c>
      <c r="C16" s="0" t="s">
        <v>28</v>
      </c>
      <c r="D16" s="0" t="n">
        <v>0.596046447753906</v>
      </c>
      <c r="E16" s="2" t="n">
        <v>4.13921144273546E-019</v>
      </c>
      <c r="F16" s="0" t="n">
        <f aca="false">SQRT(E16)</f>
        <v>6.43367036980871E-010</v>
      </c>
      <c r="G16" s="3"/>
    </row>
    <row r="17" customFormat="false" ht="12.75" hidden="false" customHeight="false" outlineLevel="0" collapsed="false">
      <c r="A17" s="0" t="n">
        <v>15</v>
      </c>
      <c r="B17" s="0" t="s">
        <v>30</v>
      </c>
      <c r="C17" s="0" t="s">
        <v>31</v>
      </c>
      <c r="D17" s="0" t="n">
        <v>5.39825439453125E-013</v>
      </c>
      <c r="E17" s="2" t="n">
        <v>1.49951510959201E-022</v>
      </c>
      <c r="F17" s="0" t="n">
        <f aca="false">SQRT(E17)</f>
        <v>1.22454689971108E-011</v>
      </c>
      <c r="G17" s="3"/>
    </row>
    <row r="18" customFormat="false" ht="12.75" hidden="false" customHeight="false" outlineLevel="0" collapsed="false">
      <c r="A18" s="0" t="n">
        <v>16</v>
      </c>
      <c r="B18" s="0" t="s">
        <v>32</v>
      </c>
      <c r="C18" s="0" t="s">
        <v>33</v>
      </c>
      <c r="D18" s="0" t="n">
        <v>29802.3223876953</v>
      </c>
      <c r="E18" s="2" t="n">
        <v>2.06960572136773E-022</v>
      </c>
      <c r="F18" s="0" t="n">
        <f aca="false">SQRT(E18)</f>
        <v>1.43861242917185E-011</v>
      </c>
      <c r="G18" s="3"/>
    </row>
    <row r="19" customFormat="false" ht="12.75" hidden="false" customHeight="false" outlineLevel="0" collapsed="false">
      <c r="A19" s="0" t="n">
        <v>17</v>
      </c>
      <c r="B19" s="0" t="s">
        <v>34</v>
      </c>
      <c r="C19" s="0" t="s">
        <v>35</v>
      </c>
      <c r="D19" s="0" t="n">
        <v>2.10869312286377E-005</v>
      </c>
      <c r="E19" s="2" t="n">
        <v>1.46437022421095E-023</v>
      </c>
      <c r="F19" s="0" t="n">
        <f aca="false">SQRT(E19)</f>
        <v>3.82670906159712E-012</v>
      </c>
      <c r="G19" s="3"/>
    </row>
    <row r="20" customFormat="false" ht="12.75" hidden="false" customHeight="false" outlineLevel="0" collapsed="false">
      <c r="A20" s="0" t="n">
        <v>18</v>
      </c>
      <c r="B20" s="0" t="s">
        <v>36</v>
      </c>
      <c r="C20" s="0" t="s">
        <v>37</v>
      </c>
      <c r="D20" s="0" t="n">
        <v>2.63586640357971E-011</v>
      </c>
      <c r="E20" s="2" t="n">
        <v>1.83046278026369E-021</v>
      </c>
      <c r="F20" s="0" t="n">
        <f aca="false">SQRT(E20)</f>
        <v>4.2783907959228E-011</v>
      </c>
      <c r="G20" s="3"/>
    </row>
    <row r="21" customFormat="false" ht="12.75" hidden="false" customHeight="false" outlineLevel="0" collapsed="false">
      <c r="A21" s="0" t="n">
        <v>19</v>
      </c>
      <c r="B21" s="0" t="s">
        <v>38</v>
      </c>
      <c r="C21" s="0" t="s">
        <v>37</v>
      </c>
      <c r="D21" s="0" t="n">
        <v>2.63586640357971E-011</v>
      </c>
      <c r="E21" s="2" t="n">
        <v>1.83046278026369E-021</v>
      </c>
      <c r="F21" s="0" t="n">
        <f aca="false">SQRT(E21)</f>
        <v>4.2783907959228E-011</v>
      </c>
      <c r="G21" s="3"/>
    </row>
    <row r="22" customFormat="false" ht="12.75" hidden="false" customHeight="false" outlineLevel="0" collapsed="false">
      <c r="A22" s="0" t="n">
        <v>20</v>
      </c>
      <c r="B22" s="0" t="s">
        <v>39</v>
      </c>
      <c r="C22" s="0" t="s">
        <v>40</v>
      </c>
      <c r="D22" s="0" t="n">
        <v>2.1593017578125E-018</v>
      </c>
      <c r="E22" s="2" t="n">
        <v>5.99806043836806E-020</v>
      </c>
      <c r="F22" s="0" t="n">
        <f aca="false">SQRT(E22)</f>
        <v>2.44909379942216E-010</v>
      </c>
      <c r="G22" s="3"/>
    </row>
    <row r="23" customFormat="false" ht="12.75" hidden="false" customHeight="false" outlineLevel="0" collapsed="false">
      <c r="A23" s="0" t="n">
        <v>21</v>
      </c>
      <c r="B23" s="0" t="s">
        <v>41</v>
      </c>
      <c r="C23" s="0" t="s">
        <v>42</v>
      </c>
      <c r="D23" s="0" t="n">
        <v>0.119209289550781</v>
      </c>
      <c r="E23" s="2" t="n">
        <v>8.27842288547092E-020</v>
      </c>
      <c r="F23" s="0" t="n">
        <f aca="false">SQRT(E23)</f>
        <v>2.8772248583437E-010</v>
      </c>
      <c r="G23" s="3"/>
    </row>
    <row r="24" customFormat="false" ht="12.75" hidden="false" customHeight="false" outlineLevel="0" collapsed="false">
      <c r="A24" s="0" t="n">
        <v>22</v>
      </c>
      <c r="B24" s="0" t="s">
        <v>43</v>
      </c>
      <c r="C24" s="0" t="s">
        <v>37</v>
      </c>
      <c r="D24" s="0" t="n">
        <v>2.63586640357971E-011</v>
      </c>
      <c r="E24" s="2" t="n">
        <v>1.83046278026369E-021</v>
      </c>
      <c r="F24" s="0" t="n">
        <f aca="false">SQRT(E24)</f>
        <v>4.2783907959228E-011</v>
      </c>
      <c r="G24" s="3"/>
    </row>
    <row r="25" customFormat="false" ht="12.75" hidden="false" customHeight="false" outlineLevel="0" collapsed="false">
      <c r="A25" s="0" t="n">
        <v>23</v>
      </c>
      <c r="B25" s="0" t="s">
        <v>44</v>
      </c>
      <c r="C25" s="0" t="s">
        <v>45</v>
      </c>
      <c r="D25" s="0" t="n">
        <v>3.37390899658203E-016</v>
      </c>
      <c r="E25" s="2" t="n">
        <v>2.34299235873752E-018</v>
      </c>
      <c r="F25" s="0" t="n">
        <f aca="false">SQRT(E25)</f>
        <v>1.53068362463885E-009</v>
      </c>
      <c r="G25" s="3"/>
    </row>
    <row r="26" customFormat="false" ht="12.75" hidden="false" customHeight="false" outlineLevel="0" collapsed="false">
      <c r="A26" s="0" t="n">
        <v>24</v>
      </c>
      <c r="B26" s="0" t="s">
        <v>46</v>
      </c>
      <c r="C26" s="0" t="s">
        <v>45</v>
      </c>
      <c r="D26" s="0" t="n">
        <v>3.37390899658203E-016</v>
      </c>
      <c r="E26" s="2" t="n">
        <v>2.34299235873752E-018</v>
      </c>
      <c r="F26" s="0" t="n">
        <f aca="false">SQRT(E26)</f>
        <v>1.53068362463885E-009</v>
      </c>
      <c r="G26" s="3"/>
    </row>
    <row r="27" customFormat="false" ht="12.75" hidden="false" customHeight="false" outlineLevel="0" collapsed="false">
      <c r="A27" s="0" t="n">
        <v>25</v>
      </c>
      <c r="B27" s="0" t="s">
        <v>47</v>
      </c>
      <c r="C27" s="0" t="s">
        <v>40</v>
      </c>
      <c r="D27" s="0" t="n">
        <v>2.1593017578125E-018</v>
      </c>
      <c r="E27" s="2" t="n">
        <v>5.99806043836806E-020</v>
      </c>
      <c r="F27" s="0" t="n">
        <f aca="false">SQRT(E27)</f>
        <v>2.44909379942216E-010</v>
      </c>
      <c r="G27" s="3"/>
    </row>
    <row r="28" customFormat="false" ht="12.75" hidden="false" customHeight="false" outlineLevel="0" collapsed="false">
      <c r="A28" s="0" t="n">
        <v>26</v>
      </c>
      <c r="B28" s="0" t="s">
        <v>48</v>
      </c>
      <c r="C28" s="0" t="s">
        <v>42</v>
      </c>
      <c r="D28" s="0" t="n">
        <v>0.119209289550781</v>
      </c>
      <c r="E28" s="2" t="n">
        <v>8.27842288547092E-020</v>
      </c>
      <c r="F28" s="0" t="n">
        <f aca="false">SQRT(E28)</f>
        <v>2.8772248583437E-010</v>
      </c>
      <c r="G28" s="3"/>
    </row>
    <row r="29" customFormat="false" ht="12.75" hidden="false" customHeight="false" outlineLevel="0" collapsed="false">
      <c r="A29" s="0" t="n">
        <v>27</v>
      </c>
      <c r="B29" s="0" t="s">
        <v>49</v>
      </c>
      <c r="C29" s="0" t="s">
        <v>37</v>
      </c>
      <c r="D29" s="0" t="n">
        <v>2.63586640357971E-011</v>
      </c>
      <c r="E29" s="2" t="n">
        <v>1.83046278026369E-021</v>
      </c>
      <c r="F29" s="0" t="n">
        <f aca="false">SQRT(E29)</f>
        <v>4.2783907959228E-011</v>
      </c>
      <c r="G29" s="3"/>
    </row>
    <row r="30" customFormat="false" ht="12.75" hidden="false" customHeight="false" outlineLevel="0" collapsed="false">
      <c r="A30" s="0" t="n">
        <v>28</v>
      </c>
      <c r="B30" s="0" t="s">
        <v>50</v>
      </c>
      <c r="C30" s="0" t="s">
        <v>45</v>
      </c>
      <c r="D30" s="0" t="n">
        <v>3.37390899658203E-016</v>
      </c>
      <c r="E30" s="2" t="n">
        <v>2.34299235873752E-018</v>
      </c>
      <c r="F30" s="0" t="n">
        <f aca="false">SQRT(E30)</f>
        <v>1.53068362463885E-009</v>
      </c>
      <c r="G30" s="3"/>
    </row>
    <row r="31" customFormat="false" ht="12.75" hidden="false" customHeight="false" outlineLevel="0" collapsed="false">
      <c r="A31" s="0" t="n">
        <v>29</v>
      </c>
      <c r="B31" s="0" t="s">
        <v>51</v>
      </c>
      <c r="C31" s="0" t="s">
        <v>45</v>
      </c>
      <c r="D31" s="0" t="n">
        <v>3.37390899658203E-016</v>
      </c>
      <c r="E31" s="2" t="n">
        <v>2.34299235873752E-018</v>
      </c>
      <c r="F31" s="0" t="n">
        <f aca="false">SQRT(E31)</f>
        <v>1.53068362463885E-009</v>
      </c>
      <c r="G3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D1" colorId="64" zoomScale="180" zoomScaleNormal="180" zoomScalePageLayoutView="100" workbookViewId="0">
      <selection pane="topLeft" activeCell="J13" activeCellId="0" sqref="J13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36.22"/>
    <col collapsed="false" customWidth="true" hidden="false" outlineLevel="0" max="2" min="2" style="0" width="19.33"/>
    <col collapsed="false" customWidth="true" hidden="false" outlineLevel="0" max="3" min="3" style="0" width="24.78"/>
  </cols>
  <sheetData>
    <row r="1" customFormat="false" ht="12.75" hidden="false" customHeight="false" outlineLevel="0" collapsed="false">
      <c r="A1" s="1" t="s">
        <v>0</v>
      </c>
      <c r="B1" s="1" t="s">
        <v>4</v>
      </c>
      <c r="C1" s="1" t="s">
        <v>52</v>
      </c>
      <c r="D1" s="1" t="s">
        <v>53</v>
      </c>
    </row>
    <row r="2" customFormat="false" ht="12.8" hidden="false" customHeight="false" outlineLevel="0" collapsed="false">
      <c r="A2" s="4" t="s">
        <v>11</v>
      </c>
      <c r="B2" s="0" t="n">
        <v>7.49878767599807E-008</v>
      </c>
      <c r="C2" s="3" t="n">
        <f aca="false">SQRT(SUMSQ($B$2:B2))/$D$2</f>
        <v>0.57934197923827</v>
      </c>
      <c r="D2" s="0" t="n">
        <f aca="false">SQRT(SUMSQ(B2:B31))</f>
        <v>1.29436290562918E-007</v>
      </c>
      <c r="F2" s="5" t="s">
        <v>54</v>
      </c>
    </row>
    <row r="3" customFormat="false" ht="12.8" hidden="false" customHeight="false" outlineLevel="0" collapsed="false">
      <c r="A3" s="4" t="s">
        <v>55</v>
      </c>
      <c r="B3" s="0" t="n">
        <v>7.49878767599807E-008</v>
      </c>
      <c r="C3" s="3" t="n">
        <f aca="false">SQRT(SUMSQ($B$2:B3))/$D$2</f>
        <v>0.819313284290834</v>
      </c>
    </row>
    <row r="4" customFormat="false" ht="12.8" hidden="false" customHeight="false" outlineLevel="0" collapsed="false">
      <c r="A4" s="4" t="s">
        <v>56</v>
      </c>
      <c r="B4" s="0" t="n">
        <v>5.63818622255494E-008</v>
      </c>
      <c r="C4" s="3" t="n">
        <f aca="false">SQRT(SUMSQ($B$2:B4))/$D$2</f>
        <v>0.927910380376601</v>
      </c>
    </row>
    <row r="5" customFormat="false" ht="12.8" hidden="false" customHeight="false" outlineLevel="0" collapsed="false">
      <c r="A5" s="4" t="s">
        <v>5</v>
      </c>
      <c r="B5" s="0" t="n">
        <v>4.79922411263876E-008</v>
      </c>
      <c r="C5" s="3" t="n">
        <f aca="false">SQRT(SUMSQ($B$2:B5))/$D$2</f>
        <v>0.999247037529384</v>
      </c>
    </row>
    <row r="6" customFormat="false" ht="12.8" hidden="false" customHeight="false" outlineLevel="0" collapsed="false">
      <c r="A6" s="4" t="s">
        <v>57</v>
      </c>
      <c r="B6" s="0" t="n">
        <v>3.74939383799903E-009</v>
      </c>
      <c r="C6" s="3" t="n">
        <f aca="false">SQRT(SUMSQ($B$2:B6))/$D$2</f>
        <v>0.999666811909607</v>
      </c>
    </row>
    <row r="7" customFormat="false" ht="16.15" hidden="false" customHeight="false" outlineLevel="0" collapsed="false">
      <c r="A7" s="4" t="s">
        <v>44</v>
      </c>
      <c r="B7" s="0" t="n">
        <v>1.53068362463885E-009</v>
      </c>
      <c r="C7" s="3" t="n">
        <f aca="false">SQRT(SUMSQ($B$2:B7))/$D$2</f>
        <v>0.999736757170221</v>
      </c>
      <c r="G7" s="6" t="s">
        <v>58</v>
      </c>
    </row>
    <row r="8" customFormat="false" ht="12.8" hidden="false" customHeight="false" outlineLevel="0" collapsed="false">
      <c r="A8" s="4" t="s">
        <v>59</v>
      </c>
      <c r="B8" s="0" t="n">
        <v>1.53068362463885E-009</v>
      </c>
      <c r="C8" s="3" t="n">
        <f aca="false">SQRT(SUMSQ($B$2:B8))/$D$2</f>
        <v>0.99980669753755</v>
      </c>
    </row>
    <row r="9" customFormat="false" ht="12.8" hidden="false" customHeight="false" outlineLevel="0" collapsed="false">
      <c r="A9" s="4" t="s">
        <v>60</v>
      </c>
      <c r="B9" s="0" t="n">
        <v>1.53068362463885E-009</v>
      </c>
      <c r="C9" s="3" t="n">
        <f aca="false">SQRT(SUMSQ($B$2:B9))/$D$2</f>
        <v>0.99987663301262</v>
      </c>
    </row>
    <row r="10" customFormat="false" ht="12.8" hidden="false" customHeight="false" outlineLevel="0" collapsed="false">
      <c r="A10" s="4" t="s">
        <v>61</v>
      </c>
      <c r="B10" s="0" t="n">
        <v>1.53068362463885E-009</v>
      </c>
      <c r="C10" s="3" t="n">
        <f aca="false">SQRT(SUMSQ($B$2:B10))/$D$2</f>
        <v>0.999946563596458</v>
      </c>
    </row>
    <row r="11" customFormat="false" ht="12.8" hidden="false" customHeight="false" outlineLevel="0" collapsed="false">
      <c r="A11" s="4" t="s">
        <v>62</v>
      </c>
      <c r="B11" s="0" t="n">
        <v>6.43367036980871E-010</v>
      </c>
      <c r="C11" s="3" t="n">
        <f aca="false">SQRT(SUMSQ($B$2:B11))/$D$2</f>
        <v>0.999958917267279</v>
      </c>
    </row>
    <row r="12" customFormat="false" ht="12.8" hidden="false" customHeight="false" outlineLevel="0" collapsed="false">
      <c r="A12" s="4" t="s">
        <v>63</v>
      </c>
      <c r="B12" s="0" t="n">
        <v>6.43367036980871E-010</v>
      </c>
      <c r="C12" s="3" t="n">
        <f aca="false">SQRT(SUMSQ($B$2:B12))/$D$2</f>
        <v>0.999971270785482</v>
      </c>
    </row>
    <row r="13" customFormat="false" ht="12.8" hidden="false" customHeight="false" outlineLevel="0" collapsed="false">
      <c r="A13" s="4" t="s">
        <v>20</v>
      </c>
      <c r="B13" s="0" t="n">
        <v>5.47634021878118E-010</v>
      </c>
      <c r="C13" s="3" t="n">
        <f aca="false">SQRT(SUMSQ($B$2:B13))/$D$2</f>
        <v>0.999980221326006</v>
      </c>
    </row>
    <row r="14" customFormat="false" ht="12.8" hidden="false" customHeight="false" outlineLevel="0" collapsed="false">
      <c r="A14" s="4" t="s">
        <v>64</v>
      </c>
      <c r="B14" s="0" t="n">
        <v>5.47634021878118E-010</v>
      </c>
      <c r="C14" s="3" t="n">
        <f aca="false">SQRT(SUMSQ($B$2:B14))/$D$2</f>
        <v>0.999989171786416</v>
      </c>
    </row>
    <row r="15" customFormat="false" ht="12.8" hidden="false" customHeight="false" outlineLevel="0" collapsed="false">
      <c r="A15" s="4" t="s">
        <v>65</v>
      </c>
      <c r="B15" s="0" t="n">
        <v>2.8772248583437E-010</v>
      </c>
      <c r="C15" s="3" t="n">
        <f aca="false">SQRT(SUMSQ($B$2:B15))/$D$2</f>
        <v>0.999991642427515</v>
      </c>
    </row>
    <row r="16" customFormat="false" ht="12.8" hidden="false" customHeight="false" outlineLevel="0" collapsed="false">
      <c r="A16" s="4" t="s">
        <v>66</v>
      </c>
      <c r="B16" s="0" t="n">
        <v>2.8772248583437E-010</v>
      </c>
      <c r="C16" s="3" t="n">
        <f aca="false">SQRT(SUMSQ($B$2:B16))/$D$2</f>
        <v>0.99999411306251</v>
      </c>
    </row>
    <row r="17" customFormat="false" ht="12.8" hidden="false" customHeight="false" outlineLevel="0" collapsed="false">
      <c r="A17" s="4" t="s">
        <v>39</v>
      </c>
      <c r="B17" s="0" t="n">
        <v>2.44909379942216E-010</v>
      </c>
      <c r="C17" s="3" t="n">
        <f aca="false">SQRT(SUMSQ($B$2:B17))/$D$2</f>
        <v>0.999995903136133</v>
      </c>
    </row>
    <row r="18" customFormat="false" ht="12.8" hidden="false" customHeight="false" outlineLevel="0" collapsed="false">
      <c r="A18" s="4" t="s">
        <v>67</v>
      </c>
      <c r="B18" s="0" t="n">
        <v>2.44909379942216E-010</v>
      </c>
      <c r="C18" s="3" t="n">
        <f aca="false">SQRT(SUMSQ($B$2:B18))/$D$2</f>
        <v>0.999997693206552</v>
      </c>
    </row>
    <row r="19" customFormat="false" ht="12.8" hidden="false" customHeight="false" outlineLevel="0" collapsed="false">
      <c r="A19" s="4" t="s">
        <v>68</v>
      </c>
      <c r="B19" s="0" t="n">
        <v>1.84142390933997E-010</v>
      </c>
      <c r="C19" s="3" t="n">
        <f aca="false">SQRT(SUMSQ($B$2:B19))/$D$2</f>
        <v>0.999998705173261</v>
      </c>
    </row>
    <row r="20" customFormat="false" ht="12.8" hidden="false" customHeight="false" outlineLevel="0" collapsed="false">
      <c r="A20" s="4" t="s">
        <v>69</v>
      </c>
      <c r="B20" s="0" t="n">
        <v>1.84142390933997E-010</v>
      </c>
      <c r="C20" s="3" t="n">
        <f aca="false">SQRT(SUMSQ($B$2:B20))/$D$2</f>
        <v>0.999999717138945</v>
      </c>
    </row>
    <row r="21" customFormat="false" ht="12.8" hidden="false" customHeight="false" outlineLevel="0" collapsed="false">
      <c r="A21" s="4" t="s">
        <v>70</v>
      </c>
      <c r="B21" s="0" t="n">
        <v>4.2783907959228E-011</v>
      </c>
      <c r="C21" s="3" t="n">
        <f aca="false">SQRT(SUMSQ($B$2:B21))/$D$2</f>
        <v>0.999999771767398</v>
      </c>
    </row>
    <row r="22" customFormat="false" ht="12.8" hidden="false" customHeight="false" outlineLevel="0" collapsed="false">
      <c r="A22" s="4" t="s">
        <v>71</v>
      </c>
      <c r="B22" s="0" t="n">
        <v>4.2783907959228E-011</v>
      </c>
      <c r="C22" s="3" t="n">
        <f aca="false">SQRT(SUMSQ($B$2:B22))/$D$2</f>
        <v>0.999999826395848</v>
      </c>
    </row>
    <row r="23" customFormat="false" ht="12.8" hidden="false" customHeight="false" outlineLevel="0" collapsed="false">
      <c r="A23" s="4" t="s">
        <v>72</v>
      </c>
      <c r="B23" s="0" t="n">
        <v>4.2783907959228E-011</v>
      </c>
      <c r="C23" s="3" t="n">
        <f aca="false">SQRT(SUMSQ($B$2:B23))/$D$2</f>
        <v>0.999999881024295</v>
      </c>
    </row>
    <row r="24" customFormat="false" ht="12.8" hidden="false" customHeight="false" outlineLevel="0" collapsed="false">
      <c r="A24" s="4" t="s">
        <v>73</v>
      </c>
      <c r="B24" s="0" t="n">
        <v>4.2783907959228E-011</v>
      </c>
      <c r="C24" s="3" t="n">
        <f aca="false">SQRT(SUMSQ($B$2:B24))/$D$2</f>
        <v>0.999999935652739</v>
      </c>
    </row>
    <row r="25" customFormat="false" ht="13.5" hidden="false" customHeight="false" outlineLevel="0" collapsed="false">
      <c r="A25" s="4" t="s">
        <v>74</v>
      </c>
      <c r="B25" s="0" t="n">
        <v>3.21683518490437E-011</v>
      </c>
      <c r="C25" s="3" t="n">
        <f aca="false">SQRT(SUMSQ($B$2:B25))/$D$2</f>
        <v>0.999999966535458</v>
      </c>
    </row>
    <row r="26" customFormat="false" ht="13.5" hidden="false" customHeight="false" outlineLevel="0" collapsed="false">
      <c r="A26" s="4" t="s">
        <v>75</v>
      </c>
      <c r="B26" s="0" t="n">
        <v>2.73817010939059E-011</v>
      </c>
      <c r="C26" s="3" t="n">
        <f aca="false">SQRT(SUMSQ($B$2:B26))/$D$2</f>
        <v>0.999999988911267</v>
      </c>
    </row>
    <row r="27" customFormat="false" ht="12.8" hidden="false" customHeight="false" outlineLevel="0" collapsed="false">
      <c r="A27" s="4" t="s">
        <v>76</v>
      </c>
      <c r="B27" s="0" t="n">
        <v>1.43861242917185E-011</v>
      </c>
      <c r="C27" s="3" t="n">
        <f aca="false">SQRT(SUMSQ($B$2:B27))/$D$2</f>
        <v>0.999999995087811</v>
      </c>
    </row>
    <row r="28" customFormat="false" ht="12.8" hidden="false" customHeight="false" outlineLevel="0" collapsed="false">
      <c r="A28" s="4" t="s">
        <v>77</v>
      </c>
      <c r="B28" s="0" t="n">
        <v>1.22454689971108E-011</v>
      </c>
      <c r="C28" s="3" t="n">
        <f aca="false">SQRT(SUMSQ($B$2:B28))/$D$2</f>
        <v>0.999999999562973</v>
      </c>
    </row>
    <row r="29" customFormat="false" ht="12.8" hidden="false" customHeight="false" outlineLevel="0" collapsed="false">
      <c r="A29" s="4" t="s">
        <v>78</v>
      </c>
      <c r="B29" s="0" t="n">
        <v>3.82670906159712E-012</v>
      </c>
      <c r="C29" s="3" t="n">
        <f aca="false">SQRT(SUMSQ($B$2:B29))/$D$2</f>
        <v>1</v>
      </c>
    </row>
    <row r="30" customFormat="false" ht="12.8" hidden="false" customHeight="false" outlineLevel="0" collapsed="false">
      <c r="A30" s="4" t="s">
        <v>15</v>
      </c>
      <c r="B30" s="0" t="n">
        <v>0</v>
      </c>
      <c r="C30" s="3" t="n">
        <f aca="false">SQRT(SUMSQ($B$2:B30))/$D$2</f>
        <v>1</v>
      </c>
    </row>
    <row r="31" customFormat="false" ht="12.8" hidden="false" customHeight="false" outlineLevel="0" collapsed="false">
      <c r="A31" s="4" t="s">
        <v>79</v>
      </c>
      <c r="B31" s="0" t="n">
        <v>0</v>
      </c>
      <c r="C31" s="3" t="n">
        <f aca="false">SQRT(SUMSQ($B$2:B31))/$D$2</f>
        <v>1</v>
      </c>
    </row>
    <row r="32" customFormat="false" ht="12.75" hidden="false" customHeight="false" outlineLevel="0" collapsed="false">
      <c r="A32" s="1" t="s">
        <v>80</v>
      </c>
      <c r="B32" s="7" t="n">
        <v>1.29436290562918E-007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6" activeCellId="0" sqref="F16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27.88"/>
    <col collapsed="false" customWidth="true" hidden="false" outlineLevel="0" max="3" min="3" style="0" width="16"/>
    <col collapsed="false" customWidth="true" hidden="false" outlineLevel="0" max="4" min="4" style="0" width="22.67"/>
    <col collapsed="false" customWidth="true" hidden="false" outlineLevel="0" max="5" min="5" style="0" width="15"/>
    <col collapsed="false" customWidth="true" hidden="false" outlineLevel="0" max="6" min="6" style="0" width="16.11"/>
    <col collapsed="false" customWidth="true" hidden="false" outlineLevel="0" max="7" min="7" style="0" width="15.56"/>
    <col collapsed="false" customWidth="true" hidden="false" outlineLevel="0" max="8" min="8" style="0" width="16.56"/>
    <col collapsed="false" customWidth="true" hidden="false" outlineLevel="0" max="9" min="9" style="0" width="16.77"/>
  </cols>
  <sheetData>
    <row r="1" customFormat="false" ht="42.75" hidden="false" customHeight="true" outlineLevel="0" collapsed="false">
      <c r="A1" s="8" t="s">
        <v>81</v>
      </c>
      <c r="B1" s="9" t="s">
        <v>82</v>
      </c>
      <c r="C1" s="9" t="s">
        <v>83</v>
      </c>
      <c r="D1" s="9" t="s">
        <v>84</v>
      </c>
      <c r="E1" s="9" t="s">
        <v>85</v>
      </c>
      <c r="F1" s="9" t="s">
        <v>86</v>
      </c>
      <c r="G1" s="9" t="s">
        <v>87</v>
      </c>
      <c r="H1" s="9" t="s">
        <v>88</v>
      </c>
      <c r="I1" s="9" t="s">
        <v>89</v>
      </c>
      <c r="J1" s="10" t="s">
        <v>90</v>
      </c>
      <c r="K1" s="11"/>
      <c r="L1" s="11"/>
      <c r="M1" s="11"/>
      <c r="N1" s="11"/>
    </row>
    <row r="2" customFormat="false" ht="12.75" hidden="false" customHeight="false" outlineLevel="0" collapsed="false">
      <c r="A2" s="12" t="n">
        <v>1</v>
      </c>
      <c r="B2" s="13" t="s">
        <v>91</v>
      </c>
      <c r="C2" s="13" t="n">
        <v>125</v>
      </c>
      <c r="D2" s="13" t="s">
        <v>92</v>
      </c>
      <c r="E2" s="13" t="s">
        <v>92</v>
      </c>
      <c r="F2" s="13" t="s">
        <v>92</v>
      </c>
      <c r="G2" s="13" t="n">
        <f aca="false">1/SQRT(3)</f>
        <v>0.577350269189626</v>
      </c>
      <c r="H2" s="14" t="n">
        <f aca="false">Data!D2</f>
        <v>8.3125E-008</v>
      </c>
      <c r="I2" s="14" t="n">
        <f aca="false">Weights!B5</f>
        <v>4.79922411263876E-008</v>
      </c>
      <c r="J2" s="15" t="s">
        <v>93</v>
      </c>
    </row>
    <row r="3" customFormat="false" ht="12.75" hidden="false" customHeight="false" outlineLevel="0" collapsed="false">
      <c r="A3" s="16" t="s">
        <v>94</v>
      </c>
      <c r="B3" s="17" t="s">
        <v>95</v>
      </c>
      <c r="C3" s="17" t="s">
        <v>92</v>
      </c>
      <c r="D3" s="17" t="s">
        <v>96</v>
      </c>
      <c r="E3" s="18" t="n">
        <v>1</v>
      </c>
      <c r="F3" s="17" t="s">
        <v>97</v>
      </c>
      <c r="G3" s="17" t="n">
        <f aca="false">1/SQRT(3)</f>
        <v>0.577350269189626</v>
      </c>
      <c r="H3" s="19" t="n">
        <f aca="false">Data!D2</f>
        <v>8.3125E-008</v>
      </c>
      <c r="I3" s="19" t="n">
        <f aca="false">Weights!B5</f>
        <v>4.79922411263876E-008</v>
      </c>
      <c r="J3" s="20" t="s">
        <v>93</v>
      </c>
    </row>
    <row r="4" customFormat="false" ht="12.75" hidden="false" customHeight="false" outlineLevel="0" collapsed="false">
      <c r="A4" s="12" t="n">
        <v>2</v>
      </c>
      <c r="B4" s="13" t="s">
        <v>98</v>
      </c>
      <c r="C4" s="13" t="s">
        <v>99</v>
      </c>
      <c r="D4" s="13" t="s">
        <v>92</v>
      </c>
      <c r="E4" s="13" t="s">
        <v>92</v>
      </c>
      <c r="F4" s="13" t="s">
        <v>92</v>
      </c>
      <c r="G4" s="21" t="n">
        <f aca="false">5*10^(-9) /SQRT(3)</f>
        <v>2.88675134594813E-009</v>
      </c>
      <c r="H4" s="22" t="n">
        <f aca="false">Data!D3</f>
        <v>19.53125</v>
      </c>
      <c r="I4" s="14" t="n">
        <f aca="false">Weights!B4</f>
        <v>5.63818622255494E-008</v>
      </c>
      <c r="J4" s="15" t="s">
        <v>93</v>
      </c>
    </row>
    <row r="5" customFormat="false" ht="12.75" hidden="false" customHeight="false" outlineLevel="0" collapsed="false">
      <c r="A5" s="16" t="s">
        <v>100</v>
      </c>
      <c r="B5" s="17" t="s">
        <v>101</v>
      </c>
      <c r="C5" s="17" t="s">
        <v>92</v>
      </c>
      <c r="D5" s="17" t="s">
        <v>96</v>
      </c>
      <c r="E5" s="23" t="n">
        <v>5</v>
      </c>
      <c r="F5" s="17" t="s">
        <v>97</v>
      </c>
      <c r="G5" s="24" t="n">
        <f aca="false">5*10^(-9) /SQRT(3)</f>
        <v>2.88675134594813E-009</v>
      </c>
      <c r="H5" s="25" t="n">
        <f aca="false">Data!D3</f>
        <v>19.53125</v>
      </c>
      <c r="I5" s="19" t="n">
        <f aca="false">Weights!B4</f>
        <v>5.63818622255494E-008</v>
      </c>
      <c r="J5" s="20" t="s">
        <v>93</v>
      </c>
    </row>
    <row r="6" customFormat="false" ht="15" hidden="false" customHeight="false" outlineLevel="0" collapsed="false">
      <c r="A6" s="12" t="n">
        <v>3</v>
      </c>
      <c r="B6" s="13" t="s">
        <v>102</v>
      </c>
      <c r="C6" s="13" t="s">
        <v>103</v>
      </c>
      <c r="D6" s="13" t="s">
        <v>92</v>
      </c>
      <c r="E6" s="13" t="s">
        <v>92</v>
      </c>
      <c r="F6" s="13" t="s">
        <v>92</v>
      </c>
      <c r="G6" s="21" t="n">
        <f aca="false">0.05*10^(-3) /SQRT(3)</f>
        <v>2.88675134594813E-005</v>
      </c>
      <c r="H6" s="22" t="n">
        <f aca="false">Data!D4</f>
        <v>-0.0001298828125</v>
      </c>
      <c r="I6" s="14" t="n">
        <f aca="false">Weights!B6</f>
        <v>3.74939383799903E-009</v>
      </c>
      <c r="J6" s="15" t="s">
        <v>93</v>
      </c>
    </row>
    <row r="7" customFormat="false" ht="15" hidden="false" customHeight="false" outlineLevel="0" collapsed="false">
      <c r="A7" s="16" t="s">
        <v>104</v>
      </c>
      <c r="B7" s="17" t="s">
        <v>105</v>
      </c>
      <c r="C7" s="17" t="s">
        <v>92</v>
      </c>
      <c r="D7" s="17" t="s">
        <v>96</v>
      </c>
      <c r="E7" s="26" t="n">
        <v>0.05</v>
      </c>
      <c r="F7" s="17" t="s">
        <v>97</v>
      </c>
      <c r="G7" s="24" t="n">
        <f aca="false">0.05*10^(-3) /SQRT(3)</f>
        <v>2.88675134594813E-005</v>
      </c>
      <c r="H7" s="25" t="n">
        <f aca="false">Data!D4</f>
        <v>-0.0001298828125</v>
      </c>
      <c r="I7" s="19" t="n">
        <f aca="false">Weights!B6</f>
        <v>3.74939383799903E-009</v>
      </c>
      <c r="J7" s="20" t="s">
        <v>93</v>
      </c>
    </row>
    <row r="8" customFormat="false" ht="13.5" hidden="false" customHeight="false" outlineLevel="0" collapsed="false">
      <c r="A8" s="12" t="n">
        <v>4</v>
      </c>
      <c r="B8" s="13" t="s">
        <v>106</v>
      </c>
      <c r="C8" s="13" t="s">
        <v>107</v>
      </c>
      <c r="D8" s="13" t="s">
        <v>92</v>
      </c>
      <c r="E8" s="13" t="s">
        <v>92</v>
      </c>
      <c r="F8" s="13" t="s">
        <v>92</v>
      </c>
      <c r="G8" s="27" t="n">
        <f aca="false">0.5 /SQRT(3)</f>
        <v>0.288675134594813</v>
      </c>
      <c r="H8" s="28" t="n">
        <f aca="false">Data!D5</f>
        <v>-2.59765625E-007</v>
      </c>
      <c r="I8" s="14" t="n">
        <f aca="false">Weights!B2</f>
        <v>7.49878767599807E-008</v>
      </c>
      <c r="J8" s="15" t="s">
        <v>93</v>
      </c>
    </row>
    <row r="9" customFormat="false" ht="12.75" hidden="false" customHeight="false" outlineLevel="0" collapsed="false">
      <c r="A9" s="16" t="s">
        <v>108</v>
      </c>
      <c r="B9" s="17" t="s">
        <v>109</v>
      </c>
      <c r="C9" s="17" t="s">
        <v>92</v>
      </c>
      <c r="D9" s="17" t="s">
        <v>96</v>
      </c>
      <c r="E9" s="29" t="n">
        <v>0.5</v>
      </c>
      <c r="F9" s="17" t="s">
        <v>97</v>
      </c>
      <c r="G9" s="30" t="n">
        <f aca="false">0.5 /SQRT(3)</f>
        <v>0.288675134594813</v>
      </c>
      <c r="H9" s="31" t="n">
        <f aca="false">Data!D5</f>
        <v>-2.59765625E-007</v>
      </c>
      <c r="I9" s="19" t="n">
        <f aca="false">Weights!B3</f>
        <v>7.49878767599807E-008</v>
      </c>
      <c r="J9" s="20" t="s">
        <v>93</v>
      </c>
    </row>
    <row r="10" customFormat="false" ht="15" hidden="false" customHeight="false" outlineLevel="0" collapsed="false">
      <c r="A10" s="12" t="n">
        <v>5</v>
      </c>
      <c r="B10" s="13" t="s">
        <v>110</v>
      </c>
      <c r="C10" s="13" t="s">
        <v>111</v>
      </c>
      <c r="D10" s="13" t="s">
        <v>92</v>
      </c>
      <c r="E10" s="13" t="s">
        <v>92</v>
      </c>
      <c r="F10" s="13" t="s">
        <v>92</v>
      </c>
      <c r="G10" s="27" t="n">
        <f aca="false">0.5 /SQRT(3)</f>
        <v>0.288675134594813</v>
      </c>
      <c r="H10" s="28" t="n">
        <f aca="false">Data!D6</f>
        <v>2.59765625E-007</v>
      </c>
      <c r="I10" s="14" t="n">
        <f aca="false">Weights!B3</f>
        <v>7.49878767599807E-008</v>
      </c>
      <c r="J10" s="15" t="s">
        <v>93</v>
      </c>
    </row>
    <row r="11" customFormat="false" ht="15" hidden="false" customHeight="false" outlineLevel="0" collapsed="false">
      <c r="A11" s="16" t="s">
        <v>112</v>
      </c>
      <c r="B11" s="17" t="s">
        <v>113</v>
      </c>
      <c r="C11" s="17" t="s">
        <v>92</v>
      </c>
      <c r="D11" s="17" t="s">
        <v>96</v>
      </c>
      <c r="E11" s="29" t="n">
        <v>0.5</v>
      </c>
      <c r="F11" s="17" t="s">
        <v>97</v>
      </c>
      <c r="G11" s="30" t="n">
        <f aca="false">0.5 /SQRT(3)</f>
        <v>0.288675134594813</v>
      </c>
      <c r="H11" s="31" t="n">
        <f aca="false">Data!D6</f>
        <v>2.59765625E-007</v>
      </c>
      <c r="I11" s="19" t="n">
        <f aca="false">Weights!B3</f>
        <v>7.49878767599807E-008</v>
      </c>
      <c r="J11" s="20" t="s">
        <v>93</v>
      </c>
    </row>
    <row r="12" customFormat="false" ht="12.75" hidden="false" customHeight="false" outlineLevel="0" collapsed="false">
      <c r="A12" s="16" t="n">
        <v>6</v>
      </c>
      <c r="B12" s="17" t="s">
        <v>114</v>
      </c>
      <c r="C12" s="17" t="s">
        <v>92</v>
      </c>
      <c r="D12" s="17" t="s">
        <v>115</v>
      </c>
      <c r="E12" s="17" t="s">
        <v>92</v>
      </c>
      <c r="F12" s="17" t="s">
        <v>92</v>
      </c>
      <c r="G12" s="17" t="s">
        <v>92</v>
      </c>
      <c r="H12" s="17" t="s">
        <v>92</v>
      </c>
      <c r="I12" s="19" t="n">
        <f aca="false">SUM(Weights!B7:B31)</f>
        <v>1.01994291168248E-008</v>
      </c>
      <c r="J12" s="20" t="s">
        <v>93</v>
      </c>
    </row>
    <row r="13" customFormat="false" ht="12.75" hidden="false" customHeight="false" outlineLevel="0" collapsed="false">
      <c r="A13" s="32" t="s">
        <v>92</v>
      </c>
      <c r="B13" s="33" t="s">
        <v>116</v>
      </c>
      <c r="C13" s="34" t="n">
        <f aca="false">1.039 *10^-5</f>
        <v>1.039E-005</v>
      </c>
      <c r="D13" s="33" t="s">
        <v>92</v>
      </c>
      <c r="E13" s="33" t="s">
        <v>92</v>
      </c>
      <c r="F13" s="35" t="s">
        <v>117</v>
      </c>
      <c r="G13" s="33" t="s">
        <v>92</v>
      </c>
      <c r="H13" s="35" t="s">
        <v>118</v>
      </c>
      <c r="I13" s="36" t="n">
        <v>1.29436290562918E-007</v>
      </c>
      <c r="J13" s="37" t="s">
        <v>93</v>
      </c>
    </row>
    <row r="14" customFormat="false" ht="12.75" hidden="false" customHeight="false" outlineLevel="0" collapsed="false">
      <c r="H14" s="38" t="s">
        <v>119</v>
      </c>
      <c r="I14" s="39" t="n">
        <v>2</v>
      </c>
    </row>
    <row r="15" customFormat="false" ht="12.75" hidden="false" customHeight="false" outlineLevel="0" collapsed="false">
      <c r="H15" s="40" t="s">
        <v>120</v>
      </c>
      <c r="I15" s="41" t="n">
        <f aca="false">I13*2</f>
        <v>2.58872581125836E-007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2023-03-16T22:10:09Z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