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is Chow\Desktop\"/>
    </mc:Choice>
  </mc:AlternateContent>
  <xr:revisionPtr revIDLastSave="0" documentId="13_ncr:1_{CCA6F384-AB88-4912-A720-7C60D5B713C3}" xr6:coauthVersionLast="45" xr6:coauthVersionMax="45" xr10:uidLastSave="{00000000-0000-0000-0000-000000000000}"/>
  <bookViews>
    <workbookView xWindow="-120" yWindow="-120" windowWidth="29040" windowHeight="15840" xr2:uid="{5243CD13-0B5E-4F46-B7FD-60617FAE6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/>
  <c r="D15" i="1"/>
  <c r="D14" i="1"/>
  <c r="C15" i="1"/>
  <c r="C14" i="1"/>
  <c r="B15" i="1"/>
  <c r="B14" i="1"/>
  <c r="E11" i="1"/>
  <c r="E10" i="1"/>
  <c r="D11" i="1"/>
  <c r="D10" i="1"/>
  <c r="C11" i="1"/>
  <c r="C10" i="1"/>
  <c r="B11" i="1"/>
  <c r="B19" i="1" s="1"/>
  <c r="B10" i="1"/>
  <c r="E7" i="1"/>
  <c r="E6" i="1"/>
  <c r="D7" i="1"/>
  <c r="D6" i="1"/>
  <c r="C7" i="1"/>
  <c r="C6" i="1"/>
  <c r="B7" i="1"/>
  <c r="B6" i="1"/>
  <c r="B2" i="1"/>
  <c r="B3" i="1"/>
  <c r="E3" i="1"/>
  <c r="D3" i="1"/>
  <c r="E2" i="1"/>
  <c r="D2" i="1"/>
  <c r="C3" i="1"/>
  <c r="C2" i="1"/>
  <c r="B18" i="1" l="1"/>
  <c r="C19" i="1"/>
  <c r="D19" i="1"/>
  <c r="C18" i="1"/>
  <c r="E19" i="1"/>
  <c r="E18" i="1"/>
  <c r="D18" i="1"/>
</calcChain>
</file>

<file path=xl/sharedStrings.xml><?xml version="1.0" encoding="utf-8"?>
<sst xmlns="http://schemas.openxmlformats.org/spreadsheetml/2006/main" count="36" uniqueCount="12">
  <si>
    <t>Real</t>
  </si>
  <si>
    <t>Generated</t>
  </si>
  <si>
    <t>CharRNN</t>
  </si>
  <si>
    <t>WordRNN</t>
  </si>
  <si>
    <t>Markov Chain</t>
  </si>
  <si>
    <t>SubwordRNN</t>
  </si>
  <si>
    <t>All</t>
  </si>
  <si>
    <t>Gaming</t>
  </si>
  <si>
    <t>Music</t>
  </si>
  <si>
    <t>News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</si>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</sst>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3" fillId="6" borderId="0" xfId="0" applyFont="1" applyFill="1"/>
    <xf numFmtId="0" fontId="0" fillId="7" borderId="0" xfId="0" applyFill="1" applyAlignment="1"/>
    <xf numFmtId="0" fontId="2" fillId="7" borderId="0" xfId="0" applyFont="1" applyFill="1" applyAlignment="1"/>
    <xf numFmtId="0" fontId="0" fillId="7" borderId="0" xfId="0" applyNumberFormat="1" applyFill="1"/>
    <xf numFmtId="0" fontId="2" fillId="3" borderId="0" xfId="0" applyFont="1" applyFill="1" applyAlignment="1"/>
    <xf numFmtId="0" fontId="0" fillId="3" borderId="0" xfId="0" applyNumberFormat="1" applyFill="1"/>
    <xf numFmtId="0" fontId="0" fillId="3" borderId="0" xfId="0" applyFill="1" applyAlignment="1"/>
    <xf numFmtId="0" fontId="1" fillId="8" borderId="0" xfId="0" applyFont="1" applyFill="1" applyAlignment="1"/>
    <xf numFmtId="0" fontId="3" fillId="8" borderId="0" xfId="0" applyNumberFormat="1" applyFont="1" applyFill="1"/>
    <xf numFmtId="0" fontId="3" fillId="8" borderId="0" xfId="0" applyFont="1" applyFill="1" applyAlignment="1"/>
    <xf numFmtId="0" fontId="2" fillId="5" borderId="0" xfId="0" applyFont="1" applyFill="1" applyAlignment="1"/>
    <xf numFmtId="0" fontId="0" fillId="5" borderId="0" xfId="0" applyNumberFormat="1" applyFont="1" applyFill="1"/>
    <xf numFmtId="0" fontId="0" fillId="5" borderId="0" xfId="0" applyFont="1" applyFill="1" applyAlignment="1"/>
    <xf numFmtId="0" fontId="1" fillId="6" borderId="0" xfId="0" applyFont="1" applyFill="1" applyAlignment="1"/>
    <xf numFmtId="0" fontId="3" fillId="6" borderId="0" xfId="0" applyNumberFormat="1" applyFont="1" applyFill="1"/>
    <xf numFmtId="0" fontId="3" fillId="6" borderId="0" xfId="0" applyFont="1" applyFill="1" applyAlignment="1"/>
    <xf numFmtId="0" fontId="0" fillId="7" borderId="0" xfId="0" applyFont="1" applyFill="1" applyAlignment="1"/>
    <xf numFmtId="0" fontId="1" fillId="6" borderId="1" xfId="0" applyFont="1" applyFill="1" applyBorder="1" applyAlignment="1"/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1" fillId="8" borderId="1" xfId="0" applyFont="1" applyFill="1" applyBorder="1" applyAlignment="1"/>
    <xf numFmtId="0" fontId="1" fillId="8" borderId="2" xfId="0" applyFont="1" applyFill="1" applyBorder="1" applyAlignment="1"/>
    <xf numFmtId="0" fontId="1" fillId="8" borderId="3" xfId="0" applyFont="1" applyFill="1" applyBorder="1" applyAlignment="1"/>
    <xf numFmtId="0" fontId="1" fillId="5" borderId="1" xfId="0" applyFont="1" applyFill="1" applyBorder="1" applyAlignment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4" fillId="7" borderId="0" xfId="0" applyFont="1" applyFill="1" applyAlignment="1"/>
  </cellXfs>
  <cellStyles count="1">
    <cellStyle name="Normal" xfId="0" builtinId="0"/>
  </cellStyles>
  <dxfs count="7"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Results - Trained on All Comments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1-4D87-958C-E723A26AA46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15</c:v>
                </c:pt>
                <c:pt idx="1">
                  <c:v>29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1-4D87-958C-E723A26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20024"/>
        <c:axId val="573246072"/>
      </c:barChart>
      <c:catAx>
        <c:axId val="56652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46072"/>
        <c:crosses val="autoZero"/>
        <c:auto val="1"/>
        <c:lblAlgn val="ctr"/>
        <c:lblOffset val="100"/>
        <c:noMultiLvlLbl val="0"/>
      </c:catAx>
      <c:valAx>
        <c:axId val="57324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Results - Trained on Gaming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2-4FA1-903E-9C8ABBB58D9A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18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2-4FA1-903E-9C8ABBB5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98328"/>
        <c:axId val="571601608"/>
      </c:barChart>
      <c:catAx>
        <c:axId val="5715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1608"/>
        <c:crosses val="autoZero"/>
        <c:auto val="1"/>
        <c:lblAlgn val="ctr"/>
        <c:lblOffset val="100"/>
        <c:noMultiLvlLbl val="0"/>
      </c:catAx>
      <c:valAx>
        <c:axId val="5716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Results - Trained on Music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28</c:v>
                </c:pt>
                <c:pt idx="1">
                  <c:v>19</c:v>
                </c:pt>
                <c:pt idx="2">
                  <c:v>10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6-41A6-BDF7-A39510ADDB3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6-41A6-BDF7-A39510AD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241368"/>
        <c:axId val="903241696"/>
      </c:barChart>
      <c:catAx>
        <c:axId val="9032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41696"/>
        <c:crosses val="autoZero"/>
        <c:auto val="1"/>
        <c:lblAlgn val="ctr"/>
        <c:lblOffset val="100"/>
        <c:noMultiLvlLbl val="0"/>
      </c:catAx>
      <c:valAx>
        <c:axId val="903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4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Results - Summary of all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84</c:v>
                </c:pt>
                <c:pt idx="1">
                  <c:v>51</c:v>
                </c:pt>
                <c:pt idx="2">
                  <c:v>48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4-46C1-9D6A-99603D91D365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54</c:v>
                </c:pt>
                <c:pt idx="1">
                  <c:v>106</c:v>
                </c:pt>
                <c:pt idx="2">
                  <c:v>96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4-46C1-9D6A-99603D91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495112"/>
        <c:axId val="913493144"/>
      </c:barChart>
      <c:catAx>
        <c:axId val="91349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93144"/>
        <c:crosses val="autoZero"/>
        <c:auto val="1"/>
        <c:lblAlgn val="ctr"/>
        <c:lblOffset val="100"/>
        <c:noMultiLvlLbl val="0"/>
      </c:catAx>
      <c:valAx>
        <c:axId val="9134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9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Results - Trained on News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3-4608-A850-0088483E20A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WordRNN</c:v>
                </c:pt>
                <c:pt idx="1">
                  <c:v>CharRNN</c:v>
                </c:pt>
                <c:pt idx="2">
                  <c:v>Markov Chain</c:v>
                </c:pt>
                <c:pt idx="3">
                  <c:v>SubwordRNN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3-4608-A850-0088483E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30104"/>
        <c:axId val="400130760"/>
      </c:barChart>
      <c:catAx>
        <c:axId val="4001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0760"/>
        <c:crosses val="autoZero"/>
        <c:auto val="1"/>
        <c:lblAlgn val="ctr"/>
        <c:lblOffset val="100"/>
        <c:noMultiLvlLbl val="0"/>
      </c:catAx>
      <c:valAx>
        <c:axId val="4001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0</xdr:rowOff>
    </xdr:from>
    <xdr:to>
      <xdr:col>12</xdr:col>
      <xdr:colOff>400050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89800-A839-49EB-B7DD-4B599CF62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14</xdr:row>
      <xdr:rowOff>138112</xdr:rowOff>
    </xdr:from>
    <xdr:to>
      <xdr:col>12</xdr:col>
      <xdr:colOff>400050</xdr:colOff>
      <xdr:row>29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E7821-4416-48BA-BA47-2FFE6DAA3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500062</xdr:colOff>
      <xdr:row>0</xdr:row>
      <xdr:rowOff>14287</xdr:rowOff>
    </xdr:from>
    <xdr:to>
      <xdr:col>20</xdr:col>
      <xdr:colOff>195262</xdr:colOff>
      <xdr:row>14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36A18-5045-4A05-A556-46295E278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</xdr:colOff>
      <xdr:row>20</xdr:row>
      <xdr:rowOff>14287</xdr:rowOff>
    </xdr:from>
    <xdr:to>
      <xdr:col>3</xdr:col>
      <xdr:colOff>452437</xdr:colOff>
      <xdr:row>34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1E31B-5DE6-40BC-9A31-34E92737D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500062</xdr:colOff>
      <xdr:row>15</xdr:row>
      <xdr:rowOff>4762</xdr:rowOff>
    </xdr:from>
    <xdr:to>
      <xdr:col>20</xdr:col>
      <xdr:colOff>195262</xdr:colOff>
      <xdr:row>29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A38B2-77EA-4F79-8D3E-B40FD04AE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6024C-37BC-44D3-982E-0F6B2687ADA4}" name="Table1" displayName="Table1" ref="A1:E3" totalsRowShown="0" headerRowDxfId="6" dataDxfId="5">
  <tableColumns count="5">
    <tableColumn id="1" xr3:uid="{C0B553DF-4C12-465E-95D9-09D4C027DCFA}" name="Column1" dataDxfId="4"/>
    <tableColumn id="2" xr3:uid="{AE5464F6-0866-47E8-A4D9-62B95F0AE967}" name="WordRNN" dataDxfId="3">
      <calculatedColumnFormula>SUM(4+6+1+4)</calculatedColumnFormula>
    </tableColumn>
    <tableColumn id="3" xr3:uid="{D8A8C752-1B37-4EF2-A5AA-C25B72EE0986}" name="CharRNN" dataDxfId="2">
      <calculatedColumnFormula>SUM(8+8+6+7)</calculatedColumnFormula>
    </tableColumn>
    <tableColumn id="4" xr3:uid="{27D6A0EC-5EC9-40BB-838A-8B76A4DC7907}" name="Markov Chain" dataDxfId="1">
      <calculatedColumnFormula>SUM(7+7+5+6)</calculatedColumnFormula>
    </tableColumn>
    <tableColumn id="5" xr3:uid="{2ACF1B46-2283-4316-B790-E2EAB22BEA43}" name="SubwordRNN" dataDxfId="0">
      <calculatedColumnFormula>SUM(3+7+5+7)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1CC9-0B2A-48E8-9B11-31B551961A66}">
  <dimension ref="A1:E25"/>
  <sheetViews>
    <sheetView tabSelected="1" workbookViewId="0">
      <selection activeCell="G33" sqref="G33"/>
    </sheetView>
  </sheetViews>
  <sheetFormatPr defaultRowHeight="15" x14ac:dyDescent="0.25"/>
  <cols>
    <col min="1" max="5" width="20.7109375" customWidth="1"/>
  </cols>
  <sheetData>
    <row r="1" spans="1:5" x14ac:dyDescent="0.25">
      <c r="A1" s="21" t="s">
        <v>11</v>
      </c>
      <c r="B1" s="34" t="s">
        <v>3</v>
      </c>
      <c r="C1" s="34" t="s">
        <v>2</v>
      </c>
      <c r="D1" s="34" t="s">
        <v>4</v>
      </c>
      <c r="E1" s="34" t="s">
        <v>5</v>
      </c>
    </row>
    <row r="2" spans="1:5" x14ac:dyDescent="0.25">
      <c r="A2" s="7" t="s">
        <v>0</v>
      </c>
      <c r="B2" s="8">
        <f t="shared" ref="B2:B3" si="0">SUM(4+6+1+4)</f>
        <v>15</v>
      </c>
      <c r="C2" s="6">
        <f>SUM(1+1+3+2)</f>
        <v>7</v>
      </c>
      <c r="D2" s="6">
        <f>SUM(2+2+4+3)</f>
        <v>11</v>
      </c>
      <c r="E2" s="6">
        <f>SUM(6+2+4+2)</f>
        <v>14</v>
      </c>
    </row>
    <row r="3" spans="1:5" x14ac:dyDescent="0.25">
      <c r="A3" s="7" t="s">
        <v>1</v>
      </c>
      <c r="B3" s="6">
        <f t="shared" si="0"/>
        <v>15</v>
      </c>
      <c r="C3" s="6">
        <f>SUM(8+8+6+7)</f>
        <v>29</v>
      </c>
      <c r="D3" s="6">
        <f>SUM(7+7+5+6)</f>
        <v>25</v>
      </c>
      <c r="E3" s="6">
        <f>SUM(3+7+5+7)</f>
        <v>22</v>
      </c>
    </row>
    <row r="5" spans="1:5" x14ac:dyDescent="0.25">
      <c r="A5" s="25"/>
      <c r="B5" s="26" t="s">
        <v>3</v>
      </c>
      <c r="C5" s="26" t="s">
        <v>2</v>
      </c>
      <c r="D5" s="26" t="s">
        <v>4</v>
      </c>
      <c r="E5" s="27" t="s">
        <v>5</v>
      </c>
    </row>
    <row r="6" spans="1:5" x14ac:dyDescent="0.25">
      <c r="A6" s="9" t="s">
        <v>0</v>
      </c>
      <c r="B6" s="10">
        <f>SUM(3+6+3+6)</f>
        <v>18</v>
      </c>
      <c r="C6" s="11">
        <f>SUM(0+0+0+2)</f>
        <v>2</v>
      </c>
      <c r="D6" s="11">
        <f>SUM(1+2+6+4)</f>
        <v>13</v>
      </c>
      <c r="E6" s="11">
        <f>SUM(1+6+1+4)</f>
        <v>12</v>
      </c>
    </row>
    <row r="7" spans="1:5" x14ac:dyDescent="0.25">
      <c r="A7" s="9" t="s">
        <v>1</v>
      </c>
      <c r="B7" s="11">
        <f>SUM(6+3+6+3)</f>
        <v>18</v>
      </c>
      <c r="C7" s="11">
        <f>SUM(9+9+9+7)</f>
        <v>34</v>
      </c>
      <c r="D7" s="11">
        <f>SUM(8+7+3+5)</f>
        <v>23</v>
      </c>
      <c r="E7" s="11">
        <f>SUM(8+3+8+5)</f>
        <v>24</v>
      </c>
    </row>
    <row r="9" spans="1:5" x14ac:dyDescent="0.25">
      <c r="A9" s="28"/>
      <c r="B9" s="29" t="s">
        <v>3</v>
      </c>
      <c r="C9" s="29" t="s">
        <v>2</v>
      </c>
      <c r="D9" s="29" t="s">
        <v>4</v>
      </c>
      <c r="E9" s="30" t="s">
        <v>5</v>
      </c>
    </row>
    <row r="10" spans="1:5" x14ac:dyDescent="0.25">
      <c r="A10" s="12" t="s">
        <v>0</v>
      </c>
      <c r="B10" s="13">
        <f>SUM(5+8+7+8)</f>
        <v>28</v>
      </c>
      <c r="C10" s="14">
        <f>SUM(8+2+1+8)</f>
        <v>19</v>
      </c>
      <c r="D10" s="14">
        <f>SUM(2+2+4+2)</f>
        <v>10</v>
      </c>
      <c r="E10" s="14">
        <f>SUM(8+6+7+2)</f>
        <v>23</v>
      </c>
    </row>
    <row r="11" spans="1:5" x14ac:dyDescent="0.25">
      <c r="A11" s="12" t="s">
        <v>1</v>
      </c>
      <c r="B11" s="14">
        <f>SUM(4+1+2+1)</f>
        <v>8</v>
      </c>
      <c r="C11" s="14">
        <f>SUM(1+7+8+1)</f>
        <v>17</v>
      </c>
      <c r="D11" s="14">
        <f>SUM(7+7+5+7)</f>
        <v>26</v>
      </c>
      <c r="E11" s="14">
        <f>SUM(1+3+2+7)</f>
        <v>13</v>
      </c>
    </row>
    <row r="13" spans="1:5" x14ac:dyDescent="0.25">
      <c r="A13" s="31"/>
      <c r="B13" s="32" t="s">
        <v>3</v>
      </c>
      <c r="C13" s="32" t="s">
        <v>2</v>
      </c>
      <c r="D13" s="32" t="s">
        <v>4</v>
      </c>
      <c r="E13" s="33" t="s">
        <v>5</v>
      </c>
    </row>
    <row r="14" spans="1:5" x14ac:dyDescent="0.25">
      <c r="A14" s="15" t="s">
        <v>0</v>
      </c>
      <c r="B14" s="16">
        <f>SUM(9+4+7+3)</f>
        <v>23</v>
      </c>
      <c r="C14" s="17">
        <f>SUM(9+4+7+3)</f>
        <v>23</v>
      </c>
      <c r="D14" s="17">
        <f>SUM(2+5+5+2)</f>
        <v>14</v>
      </c>
      <c r="E14" s="17">
        <f>SUM(3+6+6+4)</f>
        <v>19</v>
      </c>
    </row>
    <row r="15" spans="1:5" x14ac:dyDescent="0.25">
      <c r="A15" s="15" t="s">
        <v>1</v>
      </c>
      <c r="B15" s="17">
        <f>SUM(0+5+2+6)</f>
        <v>13</v>
      </c>
      <c r="C15" s="17">
        <f>SUM(6+7+6+7)</f>
        <v>26</v>
      </c>
      <c r="D15" s="17">
        <f>SUM(7+4+4+7)</f>
        <v>22</v>
      </c>
      <c r="E15" s="17">
        <f>SUM(6+3+3+5)</f>
        <v>17</v>
      </c>
    </row>
    <row r="17" spans="1:5" x14ac:dyDescent="0.25">
      <c r="A17" s="22"/>
      <c r="B17" s="23" t="s">
        <v>3</v>
      </c>
      <c r="C17" s="23" t="s">
        <v>2</v>
      </c>
      <c r="D17" s="23" t="s">
        <v>4</v>
      </c>
      <c r="E17" s="24" t="s">
        <v>5</v>
      </c>
    </row>
    <row r="18" spans="1:5" x14ac:dyDescent="0.25">
      <c r="A18" s="18" t="s">
        <v>0</v>
      </c>
      <c r="B18" s="19">
        <f>SUM(B2,B6,B10,B14)</f>
        <v>84</v>
      </c>
      <c r="C18" s="20">
        <f>SUM(C2,C6,C10,C14)</f>
        <v>51</v>
      </c>
      <c r="D18" s="20">
        <f>SUM(D2,D6,D10,D14)</f>
        <v>48</v>
      </c>
      <c r="E18" s="20">
        <f>SUM(E2,E6,E10,E14)</f>
        <v>68</v>
      </c>
    </row>
    <row r="19" spans="1:5" x14ac:dyDescent="0.25">
      <c r="A19" s="18" t="s">
        <v>1</v>
      </c>
      <c r="B19" s="20">
        <f>SUM(B3,B7,B11,B15)</f>
        <v>54</v>
      </c>
      <c r="C19" s="20">
        <f>SUM(C3,C7,C11,C15)</f>
        <v>106</v>
      </c>
      <c r="D19" s="20">
        <f>SUM(D3,D7,D11,D15)</f>
        <v>96</v>
      </c>
      <c r="E19" s="20">
        <f>SUM(E15,E11,E7,E3)</f>
        <v>76</v>
      </c>
    </row>
    <row r="21" spans="1:5" x14ac:dyDescent="0.25">
      <c r="E21" s="1" t="s">
        <v>6</v>
      </c>
    </row>
    <row r="22" spans="1:5" x14ac:dyDescent="0.25">
      <c r="E22" s="2" t="s">
        <v>7</v>
      </c>
    </row>
    <row r="23" spans="1:5" x14ac:dyDescent="0.25">
      <c r="E23" s="3" t="s">
        <v>8</v>
      </c>
    </row>
    <row r="24" spans="1:5" x14ac:dyDescent="0.25">
      <c r="E24" s="4" t="s">
        <v>9</v>
      </c>
    </row>
    <row r="25" spans="1:5" x14ac:dyDescent="0.25">
      <c r="E25" s="5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a B s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r a B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g b F A o i k e 4 D g A A A B E A A A A T A B w A R m 9 y b X V s Y X M v U 2 V j d G l v b j E u b S C i G A A o o B Q A A A A A A A A A A A A A A A A A A A A A A A A A A A A r T k 0 u y c z P U w i G 0 I b W A F B L A Q I t A B Q A A g A I A K 2 g b F D + j K C i p w A A A P g A A A A S A A A A A A A A A A A A A A A A A A A A A A B D b 2 5 m a W c v U G F j a 2 F n Z S 5 4 b W x Q S w E C L Q A U A A I A C A C t o G x Q D 8 r p q 6 Q A A A D p A A A A E w A A A A A A A A A A A A A A A A D z A A A A W 0 N v b n R l b n R f V H l w Z X N d L n h t b F B L A Q I t A B Q A A g A I A K 2 g b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4 I 6 8 h y n G T 7 Y J m 3 / o O o z r A A A A A A I A A A A A A B B m A A A A A Q A A I A A A A E p 8 J p 1 7 b W 5 H l d v X Q w O x Z w N 4 p x u H E g U v g 5 M n t L b b k R o Y A A A A A A 6 A A A A A A g A A I A A A A I d h / A 1 8 0 5 Y j D Z N e F P p D z k 4 T m K B S 8 R 4 / l P h b k A W 3 h L D b U A A A A P / L s x o z 5 Z T 2 m u l L E I p s v z v S Y x w 0 b o h y 8 z D N H m T o t Y 8 t O c Q z J c q h v 4 s f v 1 D q r C 7 J A z 3 2 n B u Q A F M X w g U 9 9 o k f M x S / 2 j v d X A Z v H t 5 N 5 E R A p u a I Q A A A A P i d x W j / s 6 6 a 4 E Z z G T 8 s M 1 o B O G A + 7 H 2 U P 7 y 6 A h f 2 O T L m s X 1 q g x 9 t v 7 a m m x J d c 3 O o h 7 f A v G w 7 L d e O P f S L j w 0 P h e k = < / D a t a M a s h u p > 
</file>

<file path=customXml/itemProps1.xml><?xml version="1.0" encoding="utf-8"?>
<ds:datastoreItem xmlns:ds="http://schemas.openxmlformats.org/officeDocument/2006/customXml" ds:itemID="{07CB94EA-F3D8-4C6D-AA26-082FB3B163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Chow</dc:creator>
  <cp:lastModifiedBy>Kurtis Chow</cp:lastModifiedBy>
  <dcterms:created xsi:type="dcterms:W3CDTF">2020-03-13T02:46:54Z</dcterms:created>
  <dcterms:modified xsi:type="dcterms:W3CDTF">2020-03-13T04:04:05Z</dcterms:modified>
</cp:coreProperties>
</file>