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10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6" i="12" l="1"/>
  <c r="BI6" i="12" s="1"/>
  <c r="BF6" i="12"/>
  <c r="BH6" i="12" s="1"/>
  <c r="BE6" i="12"/>
  <c r="BD6" i="12"/>
  <c r="BB6" i="12"/>
  <c r="BC6" i="12" s="1"/>
  <c r="BA6" i="12"/>
  <c r="AZ6" i="12"/>
  <c r="AX6" i="12"/>
  <c r="BG5" i="11"/>
  <c r="BF5" i="11"/>
  <c r="BE5" i="11"/>
  <c r="BI5" i="11" s="1"/>
  <c r="BD5" i="11"/>
  <c r="BH5" i="11" s="1"/>
  <c r="BB5" i="11"/>
  <c r="BC5" i="11" s="1"/>
  <c r="BA5" i="11"/>
  <c r="AZ5" i="11"/>
  <c r="AX5" i="11"/>
  <c r="BG5" i="10"/>
  <c r="BI5" i="10" s="1"/>
  <c r="BF5" i="10"/>
  <c r="BE5" i="10"/>
  <c r="BD5" i="10"/>
  <c r="BH5" i="10" s="1"/>
  <c r="BB5" i="10"/>
  <c r="BC5" i="10" s="1"/>
  <c r="BA5" i="10"/>
  <c r="AZ5" i="10"/>
  <c r="AX5" i="10"/>
  <c r="BG13" i="8"/>
  <c r="BF13" i="8"/>
  <c r="BE13" i="8"/>
  <c r="BI13" i="8" s="1"/>
  <c r="BD13" i="8"/>
  <c r="BH13" i="8" s="1"/>
  <c r="BB13" i="8"/>
  <c r="BC13" i="8" s="1"/>
  <c r="BA13" i="8"/>
  <c r="AZ13" i="8"/>
  <c r="AX13" i="8"/>
  <c r="BG13" i="9"/>
  <c r="BF13" i="9"/>
  <c r="BE13" i="9"/>
  <c r="BI13" i="9" s="1"/>
  <c r="BD13" i="9"/>
  <c r="BH13" i="9" s="1"/>
  <c r="BB13" i="9"/>
  <c r="BC13" i="9" s="1"/>
  <c r="BA13" i="9"/>
  <c r="AZ13" i="9"/>
  <c r="AX13" i="9"/>
  <c r="BG15" i="7"/>
  <c r="BF15" i="7"/>
  <c r="BE15" i="7"/>
  <c r="BI15" i="7" s="1"/>
  <c r="BD15" i="7"/>
  <c r="BH15" i="7" s="1"/>
  <c r="BB15" i="7"/>
  <c r="BC15" i="7" s="1"/>
  <c r="BA15" i="7"/>
  <c r="AZ15" i="7"/>
  <c r="AX15" i="7"/>
  <c r="BG15" i="6"/>
  <c r="BF15" i="6"/>
  <c r="BE15" i="6"/>
  <c r="BI15" i="6" s="1"/>
  <c r="BD15" i="6"/>
  <c r="BH15" i="6" s="1"/>
  <c r="BB15" i="6"/>
  <c r="BC15" i="6" s="1"/>
  <c r="BA15" i="6"/>
  <c r="AZ15" i="6"/>
  <c r="AX15" i="6"/>
  <c r="BG4" i="11" l="1"/>
  <c r="BF4" i="11"/>
  <c r="BE4" i="11"/>
  <c r="BI4" i="11" s="1"/>
  <c r="BD4" i="11"/>
  <c r="BH4" i="11" s="1"/>
  <c r="BB4" i="11"/>
  <c r="BA4" i="11"/>
  <c r="AZ4" i="11"/>
  <c r="AX4" i="11"/>
  <c r="BG5" i="12"/>
  <c r="BF5" i="12"/>
  <c r="BE5" i="12"/>
  <c r="BI5" i="12" s="1"/>
  <c r="BD5" i="12"/>
  <c r="BB5" i="12"/>
  <c r="BC5" i="12" s="1"/>
  <c r="BA5" i="12"/>
  <c r="AZ5" i="12"/>
  <c r="AX5" i="12"/>
  <c r="BG4" i="10"/>
  <c r="BF4" i="10"/>
  <c r="BH4" i="10" s="1"/>
  <c r="BE4" i="10"/>
  <c r="BD4" i="10"/>
  <c r="BB4" i="10"/>
  <c r="BA4" i="10"/>
  <c r="AZ4" i="10"/>
  <c r="AX4" i="10"/>
  <c r="BH5" i="12" l="1"/>
  <c r="BC4" i="11"/>
  <c r="BC4" i="10"/>
  <c r="BI4" i="10"/>
  <c r="BG12" i="8" l="1"/>
  <c r="BF12" i="8"/>
  <c r="BE12" i="8"/>
  <c r="BD12" i="8"/>
  <c r="BB12" i="8"/>
  <c r="BC12" i="8" s="1"/>
  <c r="BA12" i="8"/>
  <c r="AZ12" i="8"/>
  <c r="AX12" i="8"/>
  <c r="BG12" i="9"/>
  <c r="BF12" i="9"/>
  <c r="BE12" i="9"/>
  <c r="BD12" i="9"/>
  <c r="BH12" i="9" s="1"/>
  <c r="BB12" i="9"/>
  <c r="BC12" i="9" s="1"/>
  <c r="BA12" i="9"/>
  <c r="AZ12" i="9"/>
  <c r="AX12" i="9"/>
  <c r="BG14" i="7"/>
  <c r="BI14" i="7" s="1"/>
  <c r="BF14" i="7"/>
  <c r="BE14" i="7"/>
  <c r="BD14" i="7"/>
  <c r="BB14" i="7"/>
  <c r="BA14" i="7"/>
  <c r="AZ14" i="7"/>
  <c r="AX14" i="7"/>
  <c r="BG14" i="6"/>
  <c r="BF14" i="6"/>
  <c r="BE14" i="6"/>
  <c r="BD14" i="6"/>
  <c r="BB14" i="6"/>
  <c r="BC14" i="6" s="1"/>
  <c r="BA14" i="6"/>
  <c r="AZ14" i="6"/>
  <c r="AX14" i="6"/>
  <c r="BG4" i="12"/>
  <c r="BF4" i="12"/>
  <c r="BE4" i="12"/>
  <c r="BD4" i="12"/>
  <c r="BB4" i="12"/>
  <c r="BA4" i="12"/>
  <c r="AZ4" i="12"/>
  <c r="AX4" i="12"/>
  <c r="BG3" i="11"/>
  <c r="BF3" i="11"/>
  <c r="BE3" i="11"/>
  <c r="BD3" i="11"/>
  <c r="BH3" i="11" s="1"/>
  <c r="BB3" i="11"/>
  <c r="BA3" i="11"/>
  <c r="AZ3" i="11"/>
  <c r="AX3" i="11"/>
  <c r="BG3" i="10"/>
  <c r="BF3" i="10"/>
  <c r="BE3" i="10"/>
  <c r="BI3" i="10" s="1"/>
  <c r="BD3" i="10"/>
  <c r="BH3" i="10" s="1"/>
  <c r="BB3" i="10"/>
  <c r="BC3" i="10" s="1"/>
  <c r="BA3" i="10"/>
  <c r="AZ3" i="10"/>
  <c r="AX3" i="10"/>
  <c r="BG13" i="6"/>
  <c r="BF13" i="6"/>
  <c r="BE13" i="6"/>
  <c r="BD13" i="6"/>
  <c r="BB13" i="6"/>
  <c r="BA13" i="6"/>
  <c r="AZ13" i="6"/>
  <c r="AX13" i="6"/>
  <c r="BG11" i="8"/>
  <c r="BF11" i="8"/>
  <c r="BE11" i="8"/>
  <c r="BD11" i="8"/>
  <c r="BB11" i="8"/>
  <c r="BA11" i="8"/>
  <c r="AZ11" i="8"/>
  <c r="AX11" i="8"/>
  <c r="BH11" i="9"/>
  <c r="BG11" i="9"/>
  <c r="BF11" i="9"/>
  <c r="BE11" i="9"/>
  <c r="BD11" i="9"/>
  <c r="BB11" i="9"/>
  <c r="BA11" i="9"/>
  <c r="AZ11" i="9"/>
  <c r="AX11" i="9"/>
  <c r="BG13" i="7"/>
  <c r="BF13" i="7"/>
  <c r="BE13" i="7"/>
  <c r="BI13" i="7" s="1"/>
  <c r="BD13" i="7"/>
  <c r="BB13" i="7"/>
  <c r="BA13" i="7"/>
  <c r="AZ13" i="7"/>
  <c r="AX13" i="7"/>
  <c r="BG12" i="6"/>
  <c r="BF12" i="6"/>
  <c r="BE12" i="6"/>
  <c r="BD12" i="6"/>
  <c r="BB12" i="6"/>
  <c r="BA12" i="6"/>
  <c r="AZ12" i="6"/>
  <c r="AX12" i="6"/>
  <c r="BH4" i="12" l="1"/>
  <c r="BC3" i="11"/>
  <c r="BI3" i="11"/>
  <c r="BH12" i="8"/>
  <c r="BI12" i="8"/>
  <c r="BI12" i="9"/>
  <c r="BC13" i="7"/>
  <c r="BI13" i="6"/>
  <c r="BI14" i="6"/>
  <c r="BH13" i="6"/>
  <c r="BC11" i="8"/>
  <c r="BH11" i="8"/>
  <c r="BI11" i="8"/>
  <c r="BC11" i="9"/>
  <c r="BI11" i="9"/>
  <c r="BC14" i="7"/>
  <c r="BH14" i="7"/>
  <c r="BH13" i="7"/>
  <c r="BC12" i="6"/>
  <c r="BI12" i="6"/>
  <c r="BH14" i="6"/>
  <c r="BH12" i="6"/>
  <c r="BC13" i="6"/>
  <c r="BC4" i="12"/>
  <c r="BI4" i="12"/>
  <c r="BG3" i="12"/>
  <c r="BF3" i="12"/>
  <c r="BE3" i="12"/>
  <c r="BD3" i="12"/>
  <c r="BB3" i="12"/>
  <c r="BA3" i="12"/>
  <c r="AZ3" i="12"/>
  <c r="AX3" i="12"/>
  <c r="BG2" i="12"/>
  <c r="BF2" i="12"/>
  <c r="BE2" i="12"/>
  <c r="BD2" i="12"/>
  <c r="BB2" i="12"/>
  <c r="BA2" i="12"/>
  <c r="AZ2" i="12"/>
  <c r="AX2" i="12"/>
  <c r="BM1" i="12"/>
  <c r="BL1" i="12"/>
  <c r="BG2" i="11"/>
  <c r="BF2" i="11"/>
  <c r="BE2" i="11"/>
  <c r="BD2" i="11"/>
  <c r="BB2" i="11"/>
  <c r="BC2" i="11" s="1"/>
  <c r="BA2" i="11"/>
  <c r="AZ2" i="11"/>
  <c r="AX2" i="11"/>
  <c r="BM1" i="11"/>
  <c r="BL1" i="11"/>
  <c r="BG2" i="10"/>
  <c r="BF2" i="10"/>
  <c r="BE2" i="10"/>
  <c r="BI2" i="10" s="1"/>
  <c r="BD2" i="10"/>
  <c r="BB2" i="10"/>
  <c r="BA2" i="10"/>
  <c r="AZ2" i="10"/>
  <c r="AX2" i="10"/>
  <c r="BM1" i="10"/>
  <c r="BL1" i="10"/>
  <c r="BG10" i="8"/>
  <c r="BF10" i="8"/>
  <c r="BE10" i="8"/>
  <c r="BD10" i="8"/>
  <c r="BB10" i="8"/>
  <c r="BA10" i="8"/>
  <c r="AZ10" i="8"/>
  <c r="AX10" i="8"/>
  <c r="BG10" i="9"/>
  <c r="BF10" i="9"/>
  <c r="BE10" i="9"/>
  <c r="BI10" i="9" s="1"/>
  <c r="BD10" i="9"/>
  <c r="BH10" i="9" s="1"/>
  <c r="BB10" i="9"/>
  <c r="BA10" i="9"/>
  <c r="AZ10" i="9"/>
  <c r="AX10" i="9"/>
  <c r="BG11" i="6"/>
  <c r="BF11" i="6"/>
  <c r="BE11" i="6"/>
  <c r="BI11" i="6" s="1"/>
  <c r="BD11" i="6"/>
  <c r="BB11" i="6"/>
  <c r="BA11" i="6"/>
  <c r="AZ11" i="6"/>
  <c r="AX11" i="6"/>
  <c r="BG10" i="6"/>
  <c r="BF10" i="6"/>
  <c r="BE10" i="6"/>
  <c r="BI10" i="6" s="1"/>
  <c r="BD10" i="6"/>
  <c r="BB10" i="6"/>
  <c r="BA10" i="6"/>
  <c r="AZ10" i="6"/>
  <c r="AX10" i="6"/>
  <c r="BG9" i="6"/>
  <c r="BF9" i="6"/>
  <c r="BE9" i="6"/>
  <c r="BI9" i="6" s="1"/>
  <c r="BD9" i="6"/>
  <c r="BB9" i="6"/>
  <c r="BA9" i="6"/>
  <c r="AZ9" i="6"/>
  <c r="AX9" i="6"/>
  <c r="BG12" i="7"/>
  <c r="BF12" i="7"/>
  <c r="BE12" i="7"/>
  <c r="BI12" i="7" s="1"/>
  <c r="BD12" i="7"/>
  <c r="BB12" i="7"/>
  <c r="BA12" i="7"/>
  <c r="AZ12" i="7"/>
  <c r="AX12" i="7"/>
  <c r="BC10" i="8" l="1"/>
  <c r="BC10" i="9"/>
  <c r="BC12" i="7"/>
  <c r="BH12" i="7"/>
  <c r="BH10" i="6"/>
  <c r="BH11" i="6"/>
  <c r="BH3" i="12"/>
  <c r="BC3" i="12"/>
  <c r="BI3" i="12"/>
  <c r="BH2" i="10"/>
  <c r="BC2" i="10"/>
  <c r="BC10" i="6"/>
  <c r="BC11" i="6"/>
  <c r="BH10" i="8"/>
  <c r="BI10" i="8"/>
  <c r="BC2" i="12"/>
  <c r="BH2" i="12"/>
  <c r="BI2" i="12"/>
  <c r="BH2" i="11"/>
  <c r="BI2" i="11"/>
  <c r="BH9" i="6"/>
  <c r="BC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C9" i="7" s="1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H9" i="9" l="1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I7" i="8" s="1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G8" i="6"/>
  <c r="BF8" i="6"/>
  <c r="BE8" i="6"/>
  <c r="BD8" i="6"/>
  <c r="BB8" i="6"/>
  <c r="BA8" i="6"/>
  <c r="AZ8" i="6"/>
  <c r="AX8" i="6"/>
  <c r="BG26" i="1"/>
  <c r="BF26" i="1"/>
  <c r="BE26" i="1"/>
  <c r="BI26" i="1" s="1"/>
  <c r="BD26" i="1"/>
  <c r="BB26" i="1"/>
  <c r="BC26" i="1" s="1"/>
  <c r="BA26" i="1"/>
  <c r="AZ26" i="1"/>
  <c r="AX26" i="1"/>
  <c r="BC8" i="6" l="1"/>
  <c r="BH8" i="6"/>
  <c r="BI8" i="6"/>
  <c r="BH7" i="8"/>
  <c r="BC7" i="8"/>
  <c r="BH26" i="1"/>
  <c r="BI7" i="9"/>
  <c r="BH7" i="9"/>
  <c r="BC8" i="7"/>
  <c r="BI8" i="7"/>
  <c r="BH8" i="7"/>
  <c r="BC7" i="9"/>
  <c r="BG7" i="6"/>
  <c r="BF7" i="6"/>
  <c r="BE7" i="6"/>
  <c r="BD7" i="6"/>
  <c r="BB7" i="6"/>
  <c r="BA7" i="6"/>
  <c r="AZ7" i="6"/>
  <c r="AX7" i="6"/>
  <c r="BG6" i="6"/>
  <c r="BF6" i="6"/>
  <c r="BE6" i="6"/>
  <c r="BD6" i="6"/>
  <c r="BB6" i="6"/>
  <c r="BA6" i="6"/>
  <c r="AZ6" i="6"/>
  <c r="AX6" i="6"/>
  <c r="BG5" i="6"/>
  <c r="BF5" i="6"/>
  <c r="BE5" i="6"/>
  <c r="BI5" i="6" s="1"/>
  <c r="BD5" i="6"/>
  <c r="BB5" i="6"/>
  <c r="BA5" i="6"/>
  <c r="AZ5" i="6"/>
  <c r="AX5" i="6"/>
  <c r="BH6" i="6" l="1"/>
  <c r="BH7" i="6"/>
  <c r="BI6" i="6"/>
  <c r="BC7" i="6"/>
  <c r="BI7" i="6"/>
  <c r="BC5" i="6"/>
  <c r="BC6" i="6"/>
  <c r="BH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G4" i="6"/>
  <c r="BF4" i="6"/>
  <c r="BE4" i="6"/>
  <c r="BD4" i="6"/>
  <c r="BB4" i="6"/>
  <c r="BA4" i="6"/>
  <c r="AZ4" i="6"/>
  <c r="AX4" i="6"/>
  <c r="BI4" i="9" l="1"/>
  <c r="BH3" i="8"/>
  <c r="BH4" i="8"/>
  <c r="BI4" i="8"/>
  <c r="BH3" i="7"/>
  <c r="BI4" i="6"/>
  <c r="BI3" i="8"/>
  <c r="BC4" i="8"/>
  <c r="BC3" i="8"/>
  <c r="BI3" i="9"/>
  <c r="BH4" i="9"/>
  <c r="BH3" i="9"/>
  <c r="BC4" i="9"/>
  <c r="BC4" i="7"/>
  <c r="BC3" i="7"/>
  <c r="BH4" i="6"/>
  <c r="BC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H23" i="1" l="1"/>
  <c r="BI23" i="1"/>
  <c r="BC23" i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<sst xmlns="http://schemas.openxmlformats.org/spreadsheetml/2006/main" count="1314" uniqueCount="268">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</sst>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0" fontId="3" fillId="0" borderId="1" xfId="0" quotePrefix="1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0" fontId="3" fillId="0" borderId="2" xfId="0" quotePrefix="1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0" fillId="0" borderId="2" xfId="0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0" fillId="0" borderId="0" xfId="0" applyNumberFormat="1" applyBorder="1"/>
    <xf numFmtId="164" fontId="3" fillId="0" borderId="0" xfId="0" applyNumberFormat="1" applyFont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9" fontId="0" fillId="0" borderId="0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opLeftCell="AA1" workbookViewId="0">
      <selection activeCell="AA5" sqref="AA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50" bestFit="1" customWidth="1"/>
    <col min="34" max="34" width="8.625" style="50"/>
    <col min="35" max="36" width="8.75" style="50" bestFit="1" customWidth="1"/>
    <col min="37" max="43" width="8.75" style="18" bestFit="1" customWidth="1"/>
    <col min="44" max="44" width="8.625" style="51"/>
    <col min="45" max="45" width="8.75" style="50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230</v>
      </c>
      <c r="BM1" s="26">
        <f>SUM($AO$2:$AO$1048576,$AQ$2:$AQ$1048576)</f>
        <v>273</v>
      </c>
    </row>
    <row r="2" spans="1:65" s="26" customFormat="1" x14ac:dyDescent="0.2">
      <c r="A2" s="26" t="s">
        <v>237</v>
      </c>
      <c r="B2" s="47" t="s">
        <v>229</v>
      </c>
      <c r="C2" s="26">
        <v>1000</v>
      </c>
      <c r="D2" s="26">
        <v>3</v>
      </c>
      <c r="E2" s="26">
        <v>1</v>
      </c>
      <c r="F2" s="26">
        <v>0</v>
      </c>
      <c r="G2" s="26">
        <v>1</v>
      </c>
      <c r="H2" s="26">
        <v>3</v>
      </c>
      <c r="I2" s="26">
        <v>3</v>
      </c>
      <c r="J2" s="26">
        <v>1</v>
      </c>
      <c r="K2" s="26">
        <v>0</v>
      </c>
      <c r="L2" s="26">
        <v>2</v>
      </c>
      <c r="M2" s="26">
        <v>0</v>
      </c>
      <c r="N2" s="26">
        <v>0.25</v>
      </c>
      <c r="O2" s="26">
        <v>0</v>
      </c>
      <c r="P2" s="26">
        <v>0</v>
      </c>
      <c r="Q2" s="26">
        <v>0.2</v>
      </c>
      <c r="R2" s="26">
        <v>0</v>
      </c>
      <c r="S2" s="26">
        <v>1</v>
      </c>
      <c r="T2" s="26">
        <v>1</v>
      </c>
      <c r="U2" s="26">
        <v>1</v>
      </c>
      <c r="V2" s="26">
        <v>1</v>
      </c>
      <c r="W2" s="26">
        <v>1</v>
      </c>
      <c r="X2" s="26">
        <v>1</v>
      </c>
      <c r="Y2" s="26">
        <v>10000000000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54</v>
      </c>
      <c r="AF2" s="26">
        <v>42.327685000000002</v>
      </c>
      <c r="AG2" s="44">
        <v>0.64285714285714302</v>
      </c>
      <c r="AH2" s="44" t="s">
        <v>39</v>
      </c>
      <c r="AI2" s="44">
        <v>0.83870967741935498</v>
      </c>
      <c r="AJ2" s="44">
        <v>0.52830188679245305</v>
      </c>
      <c r="AK2" s="26">
        <v>0</v>
      </c>
      <c r="AL2" s="26">
        <v>26</v>
      </c>
      <c r="AM2" s="26">
        <v>28</v>
      </c>
      <c r="AN2" s="26">
        <v>26</v>
      </c>
      <c r="AO2" s="26">
        <v>28</v>
      </c>
      <c r="AP2" s="26">
        <v>0</v>
      </c>
      <c r="AQ2" s="26">
        <v>0</v>
      </c>
      <c r="AR2" s="48" t="s">
        <v>39</v>
      </c>
      <c r="AS2" s="44">
        <v>1</v>
      </c>
      <c r="AT2" s="26">
        <v>100</v>
      </c>
      <c r="AU2" s="26">
        <v>104</v>
      </c>
      <c r="AV2" s="26">
        <v>204</v>
      </c>
      <c r="AX2" s="26" t="str">
        <f t="shared" ref="AX2" si="0">B2</f>
        <v>'20201116'</v>
      </c>
      <c r="AY2" s="26" t="s">
        <v>194</v>
      </c>
      <c r="AZ2" s="26">
        <f>SUMIF($B$2:$B$1048576,$B2,$AE$2:$AE$1048576)</f>
        <v>54</v>
      </c>
      <c r="BA2" s="26">
        <f>SUMIF($B$2:$B$1048576,$B2,$AV$2:$AV$1048576)</f>
        <v>204</v>
      </c>
      <c r="BB2" s="26">
        <f>SUMIF($B$2:$B$1048576,$B2,$AF$2:$AF$1048576)*60</f>
        <v>2539.6611000000003</v>
      </c>
      <c r="BC2" s="26">
        <f t="shared" ref="BC2" si="1">BB2/AZ2</f>
        <v>47.030761111111119</v>
      </c>
      <c r="BD2" s="26">
        <f>SUMIF($B$2:$B$1048576,$B2,$AN$2:$AN$1048576)</f>
        <v>26</v>
      </c>
      <c r="BE2" s="26">
        <f>SUMIF($B$2:$B$1048576,$B2,$AO$2:$AO$1048576)</f>
        <v>28</v>
      </c>
      <c r="BF2" s="26">
        <f>SUMIF($B$2:$B$1048576,$B2,$AP$2:$AP$1048576)</f>
        <v>0</v>
      </c>
      <c r="BG2" s="26">
        <f>SUMIF($B$2:$B$1048576,$B2,$AQ$2:$AQ$1048576)</f>
        <v>0</v>
      </c>
      <c r="BH2" s="26">
        <f t="shared" ref="BH2:BI2" si="2">SUM(BD2,BF2)</f>
        <v>26</v>
      </c>
      <c r="BI2" s="26">
        <f t="shared" si="2"/>
        <v>28</v>
      </c>
    </row>
    <row r="3" spans="1:65" s="31" customFormat="1" x14ac:dyDescent="0.2">
      <c r="A3" s="31" t="s">
        <v>250</v>
      </c>
      <c r="B3" s="31" t="s">
        <v>243</v>
      </c>
      <c r="C3" s="31">
        <v>1000</v>
      </c>
      <c r="D3" s="31">
        <v>3</v>
      </c>
      <c r="E3" s="31">
        <v>1</v>
      </c>
      <c r="F3" s="31">
        <v>0</v>
      </c>
      <c r="G3" s="31">
        <v>1</v>
      </c>
      <c r="H3" s="31">
        <v>3</v>
      </c>
      <c r="I3" s="31">
        <v>3</v>
      </c>
      <c r="J3" s="31">
        <v>1</v>
      </c>
      <c r="K3" s="31">
        <v>0</v>
      </c>
      <c r="L3" s="31">
        <v>2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1</v>
      </c>
      <c r="U3" s="31">
        <v>1</v>
      </c>
      <c r="V3" s="31">
        <v>1</v>
      </c>
      <c r="W3" s="31">
        <v>1</v>
      </c>
      <c r="X3" s="31">
        <v>1</v>
      </c>
      <c r="Y3" s="31">
        <v>10000000000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107</v>
      </c>
      <c r="AF3" s="31">
        <v>50.213208333333299</v>
      </c>
      <c r="AG3" s="45">
        <v>0.31014492753623202</v>
      </c>
      <c r="AH3" s="45" t="s">
        <v>39</v>
      </c>
      <c r="AI3" s="45">
        <v>0.30177514792899401</v>
      </c>
      <c r="AJ3" s="45">
        <v>0.31818181818181801</v>
      </c>
      <c r="AK3" s="31">
        <v>0</v>
      </c>
      <c r="AL3" s="31">
        <v>51</v>
      </c>
      <c r="AM3" s="31">
        <v>56</v>
      </c>
      <c r="AN3" s="31">
        <v>51</v>
      </c>
      <c r="AO3" s="31">
        <v>56</v>
      </c>
      <c r="AP3" s="31">
        <v>0</v>
      </c>
      <c r="AQ3" s="31">
        <v>0</v>
      </c>
      <c r="AR3" s="52" t="s">
        <v>39</v>
      </c>
      <c r="AS3" s="45">
        <v>1</v>
      </c>
      <c r="AT3" s="31">
        <v>204</v>
      </c>
      <c r="AU3" s="31">
        <v>224</v>
      </c>
      <c r="AV3" s="31">
        <v>428</v>
      </c>
      <c r="AX3" s="31" t="str">
        <f t="shared" ref="AX3" si="3">B3</f>
        <v>'20201117'</v>
      </c>
      <c r="AY3" s="31" t="s">
        <v>194</v>
      </c>
      <c r="AZ3" s="31">
        <f>SUMIF($B$2:$B$1048576,$B3,$AE$2:$AE$1048576)</f>
        <v>107</v>
      </c>
      <c r="BA3" s="31">
        <f>SUMIF($B$2:$B$1048576,$B3,$AV$2:$AV$1048576)</f>
        <v>428</v>
      </c>
      <c r="BB3" s="31">
        <f>SUMIF($B$2:$B$1048576,$B3,$AF$2:$AF$1048576)*60</f>
        <v>3012.7924999999977</v>
      </c>
      <c r="BC3" s="31">
        <f t="shared" ref="BC3" si="4">BB3/AZ3</f>
        <v>28.156939252336429</v>
      </c>
      <c r="BD3" s="31">
        <f>SUMIF($B$2:$B$1048576,$B3,$AN$2:$AN$1048576)</f>
        <v>51</v>
      </c>
      <c r="BE3" s="31">
        <f>SUMIF($B$2:$B$1048576,$B3,$AO$2:$AO$1048576)</f>
        <v>56</v>
      </c>
      <c r="BF3" s="31">
        <f>SUMIF($B$2:$B$1048576,$B3,$AP$2:$AP$1048576)</f>
        <v>0</v>
      </c>
      <c r="BG3" s="31">
        <f>SUMIF($B$2:$B$1048576,$B3,$AQ$2:$AQ$1048576)</f>
        <v>0</v>
      </c>
      <c r="BH3" s="31">
        <f t="shared" ref="BH3" si="5">SUM(BD3,BF3)</f>
        <v>51</v>
      </c>
      <c r="BI3" s="31">
        <f t="shared" ref="BI3" si="6">SUM(BE3,BG3)</f>
        <v>56</v>
      </c>
    </row>
    <row r="4" spans="1:65" x14ac:dyDescent="0.2">
      <c r="A4" s="18" t="s">
        <v>258</v>
      </c>
      <c r="B4" s="18" t="s">
        <v>248</v>
      </c>
      <c r="C4" s="18">
        <v>1000</v>
      </c>
      <c r="D4" s="18">
        <v>4</v>
      </c>
      <c r="E4" s="18">
        <v>1</v>
      </c>
      <c r="F4" s="18">
        <v>0</v>
      </c>
      <c r="G4" s="18">
        <v>1</v>
      </c>
      <c r="H4" s="18">
        <v>3</v>
      </c>
      <c r="I4" s="18">
        <v>3</v>
      </c>
      <c r="J4" s="18">
        <v>1</v>
      </c>
      <c r="K4" s="18">
        <v>0</v>
      </c>
      <c r="L4" s="18">
        <v>2</v>
      </c>
      <c r="M4" s="18">
        <v>0</v>
      </c>
      <c r="N4" s="18">
        <v>0.2</v>
      </c>
      <c r="O4" s="18">
        <v>0</v>
      </c>
      <c r="P4" s="18">
        <v>0</v>
      </c>
      <c r="Q4" s="18">
        <v>0</v>
      </c>
      <c r="R4" s="18">
        <v>0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10000000000</v>
      </c>
      <c r="Z4" s="18">
        <v>1</v>
      </c>
      <c r="AA4" s="18">
        <v>0</v>
      </c>
      <c r="AB4" s="18">
        <v>0</v>
      </c>
      <c r="AC4" s="18">
        <v>0</v>
      </c>
      <c r="AD4" s="18">
        <v>0</v>
      </c>
      <c r="AE4" s="18">
        <v>237</v>
      </c>
      <c r="AF4" s="18">
        <v>30.242294999999999</v>
      </c>
      <c r="AG4" s="50">
        <v>0.69096209912536399</v>
      </c>
      <c r="AH4" s="50" t="s">
        <v>39</v>
      </c>
      <c r="AI4" s="50">
        <v>0.64634146341463405</v>
      </c>
      <c r="AJ4" s="50">
        <v>0.73184357541899403</v>
      </c>
      <c r="AK4" s="18">
        <v>0</v>
      </c>
      <c r="AL4" s="18">
        <v>106</v>
      </c>
      <c r="AM4" s="18">
        <v>131</v>
      </c>
      <c r="AN4" s="18">
        <v>92</v>
      </c>
      <c r="AO4" s="18">
        <v>128</v>
      </c>
      <c r="AP4" s="18">
        <v>0</v>
      </c>
      <c r="AQ4" s="18">
        <v>0</v>
      </c>
      <c r="AR4" s="51" t="s">
        <v>39</v>
      </c>
      <c r="AS4" s="50">
        <v>0.92827004219409304</v>
      </c>
      <c r="AT4" s="18">
        <v>368</v>
      </c>
      <c r="AU4" s="18">
        <v>512</v>
      </c>
      <c r="AV4" s="18">
        <v>880</v>
      </c>
      <c r="AX4" s="31" t="str">
        <f t="shared" ref="AX4" si="7">B4</f>
        <v>'20201118'</v>
      </c>
      <c r="AY4" s="31" t="s">
        <v>194</v>
      </c>
      <c r="AZ4" s="31">
        <f>SUMIF($B$2:$B$1048576,$B4,$AE$2:$AE$1048576)</f>
        <v>237</v>
      </c>
      <c r="BA4" s="31">
        <f>SUMIF($B$2:$B$1048576,$B4,$AV$2:$AV$1048576)</f>
        <v>880</v>
      </c>
      <c r="BB4" s="31">
        <f>SUMIF($B$2:$B$1048576,$B4,$AF$2:$AF$1048576)*60</f>
        <v>1814.5376999999999</v>
      </c>
      <c r="BC4" s="31">
        <f t="shared" ref="BC4" si="8">BB4/AZ4</f>
        <v>7.6562772151898733</v>
      </c>
      <c r="BD4" s="31">
        <f>SUMIF($B$2:$B$1048576,$B4,$AN$2:$AN$1048576)</f>
        <v>92</v>
      </c>
      <c r="BE4" s="31">
        <f>SUMIF($B$2:$B$1048576,$B4,$AO$2:$AO$1048576)</f>
        <v>128</v>
      </c>
      <c r="BF4" s="31">
        <f>SUMIF($B$2:$B$1048576,$B4,$AP$2:$AP$1048576)</f>
        <v>0</v>
      </c>
      <c r="BG4" s="31">
        <f>SUMIF($B$2:$B$1048576,$B4,$AQ$2:$AQ$1048576)</f>
        <v>0</v>
      </c>
      <c r="BH4" s="31">
        <f t="shared" ref="BH4" si="9">SUM(BD4,BF4)</f>
        <v>92</v>
      </c>
      <c r="BI4" s="31">
        <f t="shared" ref="BI4" si="10">SUM(BE4,BG4)</f>
        <v>128</v>
      </c>
    </row>
    <row r="5" spans="1:65" x14ac:dyDescent="0.2">
      <c r="A5" s="18" t="s">
        <v>266</v>
      </c>
      <c r="B5" s="18" t="s">
        <v>261</v>
      </c>
      <c r="C5" s="18">
        <v>1000</v>
      </c>
      <c r="D5" s="18">
        <v>4</v>
      </c>
      <c r="E5" s="18">
        <v>1</v>
      </c>
      <c r="F5" s="18">
        <v>0</v>
      </c>
      <c r="G5" s="18">
        <v>1</v>
      </c>
      <c r="H5" s="18">
        <v>3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0.2</v>
      </c>
      <c r="Q5" s="18">
        <v>0</v>
      </c>
      <c r="R5" s="18">
        <v>0</v>
      </c>
      <c r="S5" s="18">
        <v>1</v>
      </c>
      <c r="T5" s="18">
        <v>1</v>
      </c>
      <c r="U5" s="18">
        <v>1</v>
      </c>
      <c r="V5" s="18">
        <v>1</v>
      </c>
      <c r="W5" s="18">
        <v>1</v>
      </c>
      <c r="X5" s="18">
        <v>1</v>
      </c>
      <c r="Y5" s="18">
        <v>2</v>
      </c>
      <c r="Z5" s="18">
        <v>2</v>
      </c>
      <c r="AA5" s="18">
        <v>0</v>
      </c>
      <c r="AB5" s="18">
        <v>0</v>
      </c>
      <c r="AC5" s="18">
        <v>0</v>
      </c>
      <c r="AD5" s="18">
        <v>0</v>
      </c>
      <c r="AE5" s="18">
        <v>232</v>
      </c>
      <c r="AF5" s="18">
        <v>25.188508333333299</v>
      </c>
      <c r="AG5" s="50">
        <v>0.62872628726287305</v>
      </c>
      <c r="AH5" s="50" t="s">
        <v>39</v>
      </c>
      <c r="AI5" s="50">
        <v>0.65116279069767502</v>
      </c>
      <c r="AJ5" s="50">
        <v>0.57657657657657702</v>
      </c>
      <c r="AK5" s="18">
        <v>0</v>
      </c>
      <c r="AL5" s="18">
        <v>168</v>
      </c>
      <c r="AM5" s="18">
        <v>64</v>
      </c>
      <c r="AN5" s="18">
        <v>61</v>
      </c>
      <c r="AO5" s="18">
        <v>61</v>
      </c>
      <c r="AP5" s="18">
        <v>0</v>
      </c>
      <c r="AQ5" s="18">
        <v>0</v>
      </c>
      <c r="AR5" s="51" t="s">
        <v>39</v>
      </c>
      <c r="AS5" s="50">
        <v>0.52586206896551702</v>
      </c>
      <c r="AT5" s="18">
        <v>244</v>
      </c>
      <c r="AU5" s="18">
        <v>244</v>
      </c>
      <c r="AV5" s="18">
        <v>488</v>
      </c>
      <c r="AX5" s="31" t="str">
        <f t="shared" ref="AX5" si="11">B5</f>
        <v>'20201119'</v>
      </c>
      <c r="AY5" s="31" t="s">
        <v>221</v>
      </c>
      <c r="AZ5" s="31">
        <f>SUMIF($B$2:$B$1048576,$B5,$AE$2:$AE$1048576)</f>
        <v>232</v>
      </c>
      <c r="BA5" s="31">
        <f>SUMIF($B$2:$B$1048576,$B5,$AV$2:$AV$1048576)</f>
        <v>488</v>
      </c>
      <c r="BB5" s="31">
        <f>SUMIF($B$2:$B$1048576,$B5,$AF$2:$AF$1048576)*60</f>
        <v>1511.310499999998</v>
      </c>
      <c r="BC5" s="31">
        <f t="shared" ref="BC5" si="12">BB5/AZ5</f>
        <v>6.5142693965517156</v>
      </c>
      <c r="BD5" s="31">
        <f>SUMIF($B$2:$B$1048576,$B5,$AN$2:$AN$1048576)</f>
        <v>61</v>
      </c>
      <c r="BE5" s="31">
        <f>SUMIF($B$2:$B$1048576,$B5,$AO$2:$AO$1048576)</f>
        <v>61</v>
      </c>
      <c r="BF5" s="31">
        <f>SUMIF($B$2:$B$1048576,$B5,$AP$2:$AP$1048576)</f>
        <v>0</v>
      </c>
      <c r="BG5" s="31">
        <f>SUMIF($B$2:$B$1048576,$B5,$AQ$2:$AQ$1048576)</f>
        <v>0</v>
      </c>
      <c r="BH5" s="31">
        <f t="shared" ref="BH5" si="13">SUM(BD5,BF5)</f>
        <v>61</v>
      </c>
      <c r="BI5" s="31">
        <f t="shared" ref="BI5" si="14">SUM(BE5,BG5)</f>
        <v>61</v>
      </c>
    </row>
    <row r="6" spans="1:65" x14ac:dyDescent="0.2">
      <c r="AZ6" s="36"/>
      <c r="BA6" s="36"/>
      <c r="BB6" s="36"/>
      <c r="BC6" s="36"/>
      <c r="BD6" s="36"/>
      <c r="BE6" s="36"/>
      <c r="BF6" s="36"/>
      <c r="BG6" s="36"/>
    </row>
    <row r="7" spans="1:65" x14ac:dyDescent="0.2">
      <c r="AZ7" s="36"/>
      <c r="BA7" s="36"/>
      <c r="BB7" s="36"/>
      <c r="BC7" s="36"/>
      <c r="BD7" s="36"/>
      <c r="BE7" s="36"/>
      <c r="BF7" s="36"/>
      <c r="BG7" s="36"/>
    </row>
    <row r="8" spans="1:65" x14ac:dyDescent="0.2">
      <c r="AZ8" s="36"/>
      <c r="BA8" s="36"/>
      <c r="BB8" s="36"/>
      <c r="BC8" s="36"/>
      <c r="BD8" s="36"/>
      <c r="BE8" s="36"/>
      <c r="BF8" s="36"/>
      <c r="BG8" s="36"/>
    </row>
    <row r="9" spans="1:65" x14ac:dyDescent="0.2">
      <c r="AZ9" s="36"/>
      <c r="BA9" s="36"/>
      <c r="BB9" s="36"/>
      <c r="BC9" s="36"/>
      <c r="BD9" s="36"/>
      <c r="BE9" s="36"/>
      <c r="BF9" s="36"/>
      <c r="BG9" s="36"/>
    </row>
    <row r="10" spans="1:65" x14ac:dyDescent="0.2">
      <c r="AZ10" s="36"/>
      <c r="BA10" s="36"/>
      <c r="BB10" s="36"/>
      <c r="BC10" s="36"/>
      <c r="BD10" s="36"/>
      <c r="BE10" s="36"/>
      <c r="BF10" s="36"/>
      <c r="BG10" s="36"/>
    </row>
    <row r="11" spans="1:65" x14ac:dyDescent="0.2">
      <c r="AZ11" s="36"/>
      <c r="BA11" s="36"/>
      <c r="BB11" s="36"/>
      <c r="BC11" s="36"/>
      <c r="BD11" s="36"/>
      <c r="BE11" s="36"/>
      <c r="BF11" s="36"/>
      <c r="BG11" s="36"/>
    </row>
    <row r="12" spans="1:65" x14ac:dyDescent="0.2">
      <c r="AZ12" s="36"/>
      <c r="BA12" s="36"/>
      <c r="BB12" s="36"/>
      <c r="BC12" s="36"/>
      <c r="BD12" s="36"/>
      <c r="BE12" s="36"/>
      <c r="BF12" s="36"/>
      <c r="BG12" s="36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abSelected="1" topLeftCell="AN1" workbookViewId="0">
      <selection activeCell="BM6" sqref="BM6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50" bestFit="1" customWidth="1"/>
    <col min="34" max="34" width="8.625" style="50"/>
    <col min="35" max="36" width="8.75" style="50" bestFit="1" customWidth="1"/>
    <col min="37" max="43" width="8.75" style="18" bestFit="1" customWidth="1"/>
    <col min="44" max="44" width="8.625" style="51"/>
    <col min="45" max="45" width="8.75" style="50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244</v>
      </c>
      <c r="BM1" s="26">
        <f>SUM($AO$2:$AO$1048576,$AQ$2:$AQ$1048576)</f>
        <v>249</v>
      </c>
    </row>
    <row r="2" spans="1:65" s="36" customFormat="1" x14ac:dyDescent="0.2">
      <c r="A2" s="36" t="s">
        <v>238</v>
      </c>
      <c r="B2" s="55" t="s">
        <v>229</v>
      </c>
      <c r="C2" s="36">
        <v>1000</v>
      </c>
      <c r="D2" s="36">
        <v>3</v>
      </c>
      <c r="E2" s="36">
        <v>0</v>
      </c>
      <c r="F2" s="36">
        <v>1</v>
      </c>
      <c r="G2" s="36">
        <v>3</v>
      </c>
      <c r="H2" s="36">
        <v>0</v>
      </c>
      <c r="I2" s="36">
        <v>1</v>
      </c>
      <c r="J2" s="36">
        <v>3</v>
      </c>
      <c r="K2" s="36">
        <v>2</v>
      </c>
      <c r="L2" s="36">
        <v>0</v>
      </c>
      <c r="M2" s="36">
        <v>0</v>
      </c>
      <c r="N2" s="36">
        <v>0.25</v>
      </c>
      <c r="O2" s="36">
        <v>0</v>
      </c>
      <c r="P2" s="36">
        <v>0</v>
      </c>
      <c r="Q2" s="36">
        <v>0.2</v>
      </c>
      <c r="R2" s="36">
        <v>0</v>
      </c>
      <c r="S2" s="36">
        <v>1</v>
      </c>
      <c r="T2" s="36">
        <v>1</v>
      </c>
      <c r="U2" s="36">
        <v>1</v>
      </c>
      <c r="V2" s="36">
        <v>1</v>
      </c>
      <c r="W2" s="36">
        <v>1</v>
      </c>
      <c r="X2" s="36">
        <v>1</v>
      </c>
      <c r="Y2" s="36">
        <v>10000000000</v>
      </c>
      <c r="Z2" s="36">
        <v>0</v>
      </c>
      <c r="AA2" s="36">
        <v>0</v>
      </c>
      <c r="AB2" s="36">
        <v>0</v>
      </c>
      <c r="AC2" s="36">
        <v>0</v>
      </c>
      <c r="AD2" s="36">
        <v>0</v>
      </c>
      <c r="AE2" s="36">
        <v>7</v>
      </c>
      <c r="AF2" s="36">
        <v>7.2099983333333304</v>
      </c>
      <c r="AG2" s="43">
        <v>0.63636363636363602</v>
      </c>
      <c r="AH2" s="43" t="s">
        <v>39</v>
      </c>
      <c r="AI2" s="43" t="s">
        <v>39</v>
      </c>
      <c r="AJ2" s="43">
        <v>0.63636363636363602</v>
      </c>
      <c r="AK2" s="36">
        <v>0</v>
      </c>
      <c r="AL2" s="36">
        <v>0</v>
      </c>
      <c r="AM2" s="36">
        <v>7</v>
      </c>
      <c r="AN2" s="36">
        <v>0</v>
      </c>
      <c r="AO2" s="36">
        <v>7</v>
      </c>
      <c r="AP2" s="36">
        <v>0</v>
      </c>
      <c r="AQ2" s="36">
        <v>0</v>
      </c>
      <c r="AR2" s="56" t="s">
        <v>39</v>
      </c>
      <c r="AS2" s="43">
        <v>1</v>
      </c>
      <c r="AT2" s="36">
        <v>0</v>
      </c>
      <c r="AU2" s="36">
        <v>16</v>
      </c>
      <c r="AV2" s="36">
        <v>16</v>
      </c>
      <c r="AX2" s="36" t="str">
        <f t="shared" ref="AX2" si="0">B2</f>
        <v>'20201116'</v>
      </c>
      <c r="AY2" s="36" t="s">
        <v>194</v>
      </c>
      <c r="AZ2" s="36">
        <f>SUMIF($B$2:$B$1048576,$B2,$AE$2:$AE$1048576)</f>
        <v>11</v>
      </c>
      <c r="BA2" s="36">
        <f>SUMIF($B$2:$B$1048576,$B2,$AV$2:$AV$1048576)</f>
        <v>24</v>
      </c>
      <c r="BB2" s="36">
        <f>SUMIF($B$2:$B$1048576,$B2,$AF$2:$AF$1048576)*60</f>
        <v>561.29329999999993</v>
      </c>
      <c r="BC2" s="36">
        <f t="shared" ref="BC2" si="1">BB2/AZ2</f>
        <v>51.026663636363629</v>
      </c>
      <c r="BD2" s="36">
        <f>SUMIF($B$2:$B$1048576,$B2,$AN$2:$AN$1048576)</f>
        <v>4</v>
      </c>
      <c r="BE2" s="36">
        <f>SUMIF($B$2:$B$1048576,$B2,$AO$2:$AO$1048576)</f>
        <v>7</v>
      </c>
      <c r="BF2" s="36">
        <f>SUMIF($B$2:$B$1048576,$B2,$AP$2:$AP$1048576)</f>
        <v>0</v>
      </c>
      <c r="BG2" s="36">
        <f>SUMIF($B$2:$B$1048576,$B2,$AQ$2:$AQ$1048576)</f>
        <v>0</v>
      </c>
      <c r="BH2" s="36">
        <f t="shared" ref="BH2:BI2" si="2">SUM(BD2,BF2)</f>
        <v>4</v>
      </c>
      <c r="BI2" s="36">
        <f t="shared" si="2"/>
        <v>7</v>
      </c>
    </row>
    <row r="3" spans="1:65" s="26" customFormat="1" x14ac:dyDescent="0.2">
      <c r="A3" s="26" t="s">
        <v>239</v>
      </c>
      <c r="B3" s="26" t="s">
        <v>229</v>
      </c>
      <c r="C3" s="26">
        <v>1000</v>
      </c>
      <c r="D3" s="26">
        <v>2</v>
      </c>
      <c r="E3" s="26">
        <v>0</v>
      </c>
      <c r="F3" s="26">
        <v>1</v>
      </c>
      <c r="G3" s="26">
        <v>3</v>
      </c>
      <c r="H3" s="26">
        <v>0</v>
      </c>
      <c r="I3" s="26">
        <v>1</v>
      </c>
      <c r="J3" s="26">
        <v>3</v>
      </c>
      <c r="K3" s="26">
        <v>2</v>
      </c>
      <c r="L3" s="26">
        <v>0</v>
      </c>
      <c r="M3" s="26">
        <v>0</v>
      </c>
      <c r="N3" s="26">
        <v>0.25</v>
      </c>
      <c r="O3" s="26">
        <v>0</v>
      </c>
      <c r="P3" s="26">
        <v>0</v>
      </c>
      <c r="Q3" s="26">
        <v>0.2</v>
      </c>
      <c r="R3" s="26">
        <v>0</v>
      </c>
      <c r="S3" s="26">
        <v>1</v>
      </c>
      <c r="T3" s="26">
        <v>1</v>
      </c>
      <c r="U3" s="26">
        <v>1</v>
      </c>
      <c r="V3" s="26">
        <v>1</v>
      </c>
      <c r="W3" s="26">
        <v>1</v>
      </c>
      <c r="X3" s="26">
        <v>1</v>
      </c>
      <c r="Y3" s="26">
        <v>10000000000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4</v>
      </c>
      <c r="AF3" s="26">
        <v>2.1448900000000002</v>
      </c>
      <c r="AG3" s="44">
        <v>0.5</v>
      </c>
      <c r="AH3" s="44" t="s">
        <v>39</v>
      </c>
      <c r="AI3" s="44">
        <v>0.5</v>
      </c>
      <c r="AJ3" s="44" t="s">
        <v>39</v>
      </c>
      <c r="AK3" s="26">
        <v>0</v>
      </c>
      <c r="AL3" s="26">
        <v>4</v>
      </c>
      <c r="AM3" s="26">
        <v>0</v>
      </c>
      <c r="AN3" s="26">
        <v>4</v>
      </c>
      <c r="AO3" s="26">
        <v>0</v>
      </c>
      <c r="AP3" s="26">
        <v>0</v>
      </c>
      <c r="AQ3" s="26">
        <v>0</v>
      </c>
      <c r="AR3" s="48" t="s">
        <v>39</v>
      </c>
      <c r="AS3" s="44">
        <v>1</v>
      </c>
      <c r="AT3" s="26">
        <v>8</v>
      </c>
      <c r="AU3" s="26">
        <v>0</v>
      </c>
      <c r="AV3" s="26">
        <v>8</v>
      </c>
      <c r="AX3" s="26" t="str">
        <f t="shared" ref="AX3" si="3">B3</f>
        <v>'20201116'</v>
      </c>
      <c r="AY3" s="26" t="s">
        <v>194</v>
      </c>
      <c r="AZ3" s="26">
        <f>SUMIF($B$2:$B$1048576,$B3,$AE$2:$AE$1048576)</f>
        <v>11</v>
      </c>
      <c r="BA3" s="26">
        <f>SUMIF($B$2:$B$1048576,$B3,$AV$2:$AV$1048576)</f>
        <v>24</v>
      </c>
      <c r="BB3" s="26">
        <f>SUMIF($B$2:$B$1048576,$B3,$AF$2:$AF$1048576)*60</f>
        <v>561.29329999999993</v>
      </c>
      <c r="BC3" s="26">
        <f t="shared" ref="BC3" si="4">BB3/AZ3</f>
        <v>51.026663636363629</v>
      </c>
      <c r="BD3" s="26">
        <f>SUMIF($B$2:$B$1048576,$B3,$AN$2:$AN$1048576)</f>
        <v>4</v>
      </c>
      <c r="BE3" s="26">
        <f>SUMIF($B$2:$B$1048576,$B3,$AO$2:$AO$1048576)</f>
        <v>7</v>
      </c>
      <c r="BF3" s="26">
        <f>SUMIF($B$2:$B$1048576,$B3,$AP$2:$AP$1048576)</f>
        <v>0</v>
      </c>
      <c r="BG3" s="26">
        <f>SUMIF($B$2:$B$1048576,$B3,$AQ$2:$AQ$1048576)</f>
        <v>0</v>
      </c>
      <c r="BH3" s="26">
        <f t="shared" ref="BH3" si="5">SUM(BD3,BF3)</f>
        <v>4</v>
      </c>
      <c r="BI3" s="26">
        <f t="shared" ref="BI3" si="6">SUM(BE3,BG3)</f>
        <v>7</v>
      </c>
    </row>
    <row r="4" spans="1:65" s="31" customFormat="1" x14ac:dyDescent="0.2">
      <c r="A4" s="31" t="s">
        <v>251</v>
      </c>
      <c r="B4" s="31" t="s">
        <v>243</v>
      </c>
      <c r="C4" s="31">
        <v>1000</v>
      </c>
      <c r="D4" s="31">
        <v>2</v>
      </c>
      <c r="E4" s="31">
        <v>0</v>
      </c>
      <c r="F4" s="31">
        <v>1</v>
      </c>
      <c r="G4" s="31">
        <v>3</v>
      </c>
      <c r="H4" s="31">
        <v>0</v>
      </c>
      <c r="I4" s="31">
        <v>1</v>
      </c>
      <c r="J4" s="31">
        <v>3</v>
      </c>
      <c r="K4" s="31">
        <v>2</v>
      </c>
      <c r="L4" s="31">
        <v>0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51</v>
      </c>
      <c r="AF4" s="31">
        <v>45.394331666666702</v>
      </c>
      <c r="AG4" s="45">
        <v>0.320754716981132</v>
      </c>
      <c r="AH4" s="45" t="s">
        <v>39</v>
      </c>
      <c r="AI4" s="45">
        <v>0.32926829268292701</v>
      </c>
      <c r="AJ4" s="45">
        <v>0.31168831168831201</v>
      </c>
      <c r="AK4" s="31">
        <v>0</v>
      </c>
      <c r="AL4" s="31">
        <v>27</v>
      </c>
      <c r="AM4" s="31">
        <v>24</v>
      </c>
      <c r="AN4" s="31">
        <v>27</v>
      </c>
      <c r="AO4" s="31">
        <v>24</v>
      </c>
      <c r="AP4" s="31">
        <v>0</v>
      </c>
      <c r="AQ4" s="31">
        <v>0</v>
      </c>
      <c r="AR4" s="52" t="s">
        <v>39</v>
      </c>
      <c r="AS4" s="45">
        <v>1</v>
      </c>
      <c r="AT4" s="31">
        <v>108</v>
      </c>
      <c r="AU4" s="31">
        <v>96</v>
      </c>
      <c r="AV4" s="31">
        <v>204</v>
      </c>
      <c r="AX4" s="31" t="str">
        <f t="shared" ref="AX4" si="7">B4</f>
        <v>'20201117'</v>
      </c>
      <c r="AY4" s="31" t="s">
        <v>194</v>
      </c>
      <c r="AZ4" s="31">
        <f>SUMIF($B$2:$B$1048576,$B4,$AE$2:$AE$1048576)</f>
        <v>51</v>
      </c>
      <c r="BA4" s="31">
        <f>SUMIF($B$2:$B$1048576,$B4,$AV$2:$AV$1048576)</f>
        <v>204</v>
      </c>
      <c r="BB4" s="31">
        <f>SUMIF($B$2:$B$1048576,$B4,$AF$2:$AF$1048576)*60</f>
        <v>2723.6599000000019</v>
      </c>
      <c r="BC4" s="31">
        <f t="shared" ref="BC4" si="8">BB4/AZ4</f>
        <v>53.405096078431413</v>
      </c>
      <c r="BD4" s="31">
        <f>SUMIF($B$2:$B$1048576,$B4,$AN$2:$AN$1048576)</f>
        <v>27</v>
      </c>
      <c r="BE4" s="31">
        <f>SUMIF($B$2:$B$1048576,$B4,$AO$2:$AO$1048576)</f>
        <v>24</v>
      </c>
      <c r="BF4" s="31">
        <f>SUMIF($B$2:$B$1048576,$B4,$AP$2:$AP$1048576)</f>
        <v>0</v>
      </c>
      <c r="BG4" s="31">
        <f>SUMIF($B$2:$B$1048576,$B4,$AQ$2:$AQ$1048576)</f>
        <v>0</v>
      </c>
      <c r="BH4" s="31">
        <f t="shared" ref="BH4" si="9">SUM(BD4,BF4)</f>
        <v>27</v>
      </c>
      <c r="BI4" s="31">
        <f t="shared" ref="BI4" si="10">SUM(BE4,BG4)</f>
        <v>24</v>
      </c>
    </row>
    <row r="5" spans="1:65" s="31" customFormat="1" x14ac:dyDescent="0.2">
      <c r="A5" s="31" t="s">
        <v>257</v>
      </c>
      <c r="B5" s="31" t="s">
        <v>248</v>
      </c>
      <c r="C5" s="31">
        <v>1000</v>
      </c>
      <c r="D5" s="31">
        <v>3</v>
      </c>
      <c r="E5" s="31">
        <v>0</v>
      </c>
      <c r="F5" s="31">
        <v>1</v>
      </c>
      <c r="G5" s="31">
        <v>3</v>
      </c>
      <c r="H5" s="31">
        <v>0</v>
      </c>
      <c r="I5" s="31">
        <v>1</v>
      </c>
      <c r="J5" s="31">
        <v>3</v>
      </c>
      <c r="K5" s="31">
        <v>2</v>
      </c>
      <c r="L5" s="31">
        <v>0</v>
      </c>
      <c r="M5" s="31">
        <v>0</v>
      </c>
      <c r="N5" s="31">
        <v>0.2</v>
      </c>
      <c r="O5" s="31">
        <v>0</v>
      </c>
      <c r="P5" s="31">
        <v>0</v>
      </c>
      <c r="Q5" s="31">
        <v>0</v>
      </c>
      <c r="R5" s="31">
        <v>0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10000000000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184</v>
      </c>
      <c r="AF5" s="31">
        <v>38.6927083333333</v>
      </c>
      <c r="AG5" s="45">
        <v>0.41071428571428598</v>
      </c>
      <c r="AH5" s="45" t="s">
        <v>39</v>
      </c>
      <c r="AI5" s="45">
        <v>0.40434782608695702</v>
      </c>
      <c r="AJ5" s="45">
        <v>0.41743119266055001</v>
      </c>
      <c r="AK5" s="31">
        <v>0</v>
      </c>
      <c r="AL5" s="31">
        <v>93</v>
      </c>
      <c r="AM5" s="31">
        <v>91</v>
      </c>
      <c r="AN5" s="31">
        <v>93</v>
      </c>
      <c r="AO5" s="31">
        <v>91</v>
      </c>
      <c r="AP5" s="31">
        <v>0</v>
      </c>
      <c r="AQ5" s="31">
        <v>0</v>
      </c>
      <c r="AR5" s="52" t="s">
        <v>39</v>
      </c>
      <c r="AS5" s="45">
        <v>1</v>
      </c>
      <c r="AT5" s="31">
        <v>372</v>
      </c>
      <c r="AU5" s="31">
        <v>364</v>
      </c>
      <c r="AV5" s="31">
        <v>736</v>
      </c>
      <c r="AX5" s="31" t="str">
        <f t="shared" ref="AX5" si="11">B5</f>
        <v>'20201118'</v>
      </c>
      <c r="AY5" s="31" t="s">
        <v>194</v>
      </c>
      <c r="AZ5" s="31">
        <f>SUMIF($B$2:$B$1048576,$B5,$AE$2:$AE$1048576)</f>
        <v>184</v>
      </c>
      <c r="BA5" s="31">
        <f>SUMIF($B$2:$B$1048576,$B5,$AV$2:$AV$1048576)</f>
        <v>736</v>
      </c>
      <c r="BB5" s="31">
        <f>SUMIF($B$2:$B$1048576,$B5,$AF$2:$AF$1048576)*60</f>
        <v>2321.5624999999982</v>
      </c>
      <c r="BC5" s="31">
        <f t="shared" ref="BC5" si="12">BB5/AZ5</f>
        <v>12.617187499999989</v>
      </c>
      <c r="BD5" s="31">
        <f>SUMIF($B$2:$B$1048576,$B5,$AN$2:$AN$1048576)</f>
        <v>93</v>
      </c>
      <c r="BE5" s="31">
        <f>SUMIF($B$2:$B$1048576,$B5,$AO$2:$AO$1048576)</f>
        <v>91</v>
      </c>
      <c r="BF5" s="31">
        <f>SUMIF($B$2:$B$1048576,$B5,$AP$2:$AP$1048576)</f>
        <v>0</v>
      </c>
      <c r="BG5" s="31">
        <f>SUMIF($B$2:$B$1048576,$B5,$AQ$2:$AQ$1048576)</f>
        <v>0</v>
      </c>
      <c r="BH5" s="31">
        <f t="shared" ref="BH5" si="13">SUM(BD5,BF5)</f>
        <v>93</v>
      </c>
      <c r="BI5" s="31">
        <f t="shared" ref="BI5" si="14">SUM(BE5,BG5)</f>
        <v>91</v>
      </c>
    </row>
    <row r="6" spans="1:65" x14ac:dyDescent="0.2">
      <c r="A6" s="18" t="s">
        <v>267</v>
      </c>
      <c r="B6" s="18" t="s">
        <v>261</v>
      </c>
      <c r="C6" s="18">
        <v>1000</v>
      </c>
      <c r="D6" s="18">
        <v>3</v>
      </c>
      <c r="E6" s="18">
        <v>0</v>
      </c>
      <c r="F6" s="18">
        <v>1</v>
      </c>
      <c r="G6" s="18">
        <v>3</v>
      </c>
      <c r="H6" s="18">
        <v>0</v>
      </c>
      <c r="I6" s="18">
        <v>1</v>
      </c>
      <c r="J6" s="18">
        <v>3</v>
      </c>
      <c r="K6" s="18">
        <v>2</v>
      </c>
      <c r="L6" s="18">
        <v>0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8">
        <v>1</v>
      </c>
      <c r="Y6" s="18">
        <v>10000000000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267</v>
      </c>
      <c r="AF6" s="18">
        <v>26.607058333333299</v>
      </c>
      <c r="AG6" s="50">
        <v>0.73351648351648402</v>
      </c>
      <c r="AH6" s="50" t="s">
        <v>39</v>
      </c>
      <c r="AI6" s="50">
        <v>0.691542288557214</v>
      </c>
      <c r="AJ6" s="50">
        <v>0.78527607361963203</v>
      </c>
      <c r="AK6" s="18">
        <v>0</v>
      </c>
      <c r="AL6" s="18">
        <v>139</v>
      </c>
      <c r="AM6" s="18">
        <v>128</v>
      </c>
      <c r="AN6" s="18">
        <v>120</v>
      </c>
      <c r="AO6" s="18">
        <v>127</v>
      </c>
      <c r="AP6" s="18">
        <v>0</v>
      </c>
      <c r="AQ6" s="18">
        <v>0</v>
      </c>
      <c r="AR6" s="51" t="s">
        <v>39</v>
      </c>
      <c r="AS6" s="50">
        <v>0.92509363295880198</v>
      </c>
      <c r="AT6" s="18">
        <v>480</v>
      </c>
      <c r="AU6" s="18">
        <v>508</v>
      </c>
      <c r="AV6" s="18">
        <v>988</v>
      </c>
      <c r="AX6" s="31" t="str">
        <f t="shared" ref="AX6" si="15">B6</f>
        <v>'20201119'</v>
      </c>
      <c r="AY6" s="31" t="s">
        <v>194</v>
      </c>
      <c r="AZ6" s="31">
        <f>SUMIF($B$2:$B$1048576,$B6,$AE$2:$AE$1048576)</f>
        <v>267</v>
      </c>
      <c r="BA6" s="31">
        <f>SUMIF($B$2:$B$1048576,$B6,$AV$2:$AV$1048576)</f>
        <v>988</v>
      </c>
      <c r="BB6" s="31">
        <f>SUMIF($B$2:$B$1048576,$B6,$AF$2:$AF$1048576)*60</f>
        <v>1596.4234999999981</v>
      </c>
      <c r="BC6" s="31">
        <f t="shared" ref="BC6" si="16">BB6/AZ6</f>
        <v>5.9791142322097306</v>
      </c>
      <c r="BD6" s="31">
        <f>SUMIF($B$2:$B$1048576,$B6,$AN$2:$AN$1048576)</f>
        <v>120</v>
      </c>
      <c r="BE6" s="31">
        <f>SUMIF($B$2:$B$1048576,$B6,$AO$2:$AO$1048576)</f>
        <v>127</v>
      </c>
      <c r="BF6" s="31">
        <f>SUMIF($B$2:$B$1048576,$B6,$AP$2:$AP$1048576)</f>
        <v>0</v>
      </c>
      <c r="BG6" s="31">
        <f>SUMIF($B$2:$B$1048576,$B6,$AQ$2:$AQ$1048576)</f>
        <v>0</v>
      </c>
      <c r="BH6" s="31">
        <f t="shared" ref="BH6" si="17">SUM(BD6,BF6)</f>
        <v>120</v>
      </c>
      <c r="BI6" s="31">
        <f t="shared" ref="BI6" si="18">SUM(BE6,BG6)</f>
        <v>127</v>
      </c>
    </row>
    <row r="7" spans="1:65" x14ac:dyDescent="0.2">
      <c r="AZ7" s="36"/>
      <c r="BA7" s="36"/>
      <c r="BB7" s="36"/>
      <c r="BC7" s="36"/>
      <c r="BD7" s="36"/>
      <c r="BE7" s="36"/>
      <c r="BF7" s="36"/>
      <c r="BG7" s="36"/>
    </row>
    <row r="8" spans="1:65" x14ac:dyDescent="0.2">
      <c r="AZ8" s="36"/>
      <c r="BA8" s="36"/>
      <c r="BB8" s="36"/>
      <c r="BC8" s="36"/>
      <c r="BD8" s="36"/>
      <c r="BE8" s="36"/>
      <c r="BF8" s="36"/>
      <c r="BG8" s="36"/>
    </row>
    <row r="9" spans="1:65" x14ac:dyDescent="0.2">
      <c r="AZ9" s="36"/>
      <c r="BA9" s="36"/>
      <c r="BB9" s="36"/>
      <c r="BC9" s="36"/>
      <c r="BD9" s="36"/>
      <c r="BE9" s="36"/>
      <c r="BF9" s="36"/>
      <c r="BG9" s="36"/>
    </row>
    <row r="10" spans="1:65" x14ac:dyDescent="0.2">
      <c r="AZ10" s="36"/>
      <c r="BA10" s="36"/>
      <c r="BB10" s="36"/>
      <c r="BC10" s="36"/>
      <c r="BD10" s="36"/>
      <c r="BE10" s="36"/>
      <c r="BF10" s="36"/>
      <c r="BG10" s="36"/>
    </row>
    <row r="11" spans="1:65" x14ac:dyDescent="0.2">
      <c r="AZ11" s="36"/>
      <c r="BA11" s="36"/>
      <c r="BB11" s="36"/>
      <c r="BC11" s="36"/>
      <c r="BD11" s="36"/>
      <c r="BE11" s="36"/>
      <c r="BF11" s="36"/>
      <c r="BG11" s="36"/>
    </row>
    <row r="12" spans="1:65" x14ac:dyDescent="0.2">
      <c r="AZ12" s="36"/>
      <c r="BA12" s="36"/>
      <c r="BB12" s="36"/>
      <c r="BC12" s="36"/>
      <c r="BD12" s="36"/>
      <c r="BE12" s="36"/>
      <c r="BF12" s="36"/>
      <c r="BG12" s="3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Y1" workbookViewId="0">
      <selection activeCell="AY16" sqref="AY1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3" width="8.625" style="1"/>
    <col min="54" max="54" width="8.625" style="42"/>
    <col min="55" max="55" width="8.625" style="8"/>
    <col min="5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37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536</v>
      </c>
      <c r="BM1" s="26">
        <f>SUM($AO$2:$AO$1048576,$AQ$2:$AQ$1048576)</f>
        <v>447</v>
      </c>
    </row>
    <row r="2" spans="1:6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8" t="str">
        <f t="shared" ref="AX2:AX7" si="0">B2</f>
        <v>'20201106'</v>
      </c>
      <c r="AY2" s="18" t="s">
        <v>184</v>
      </c>
      <c r="AZ2" s="36">
        <f t="shared" ref="AZ2:AZ15" si="1">SUMIF($B$2:$B$1048576,$B2,$AE$2:$AE$1048576)</f>
        <v>46</v>
      </c>
      <c r="BA2" s="36">
        <f t="shared" ref="BA2:BA15" si="2">SUMIF($B$2:$B$1048576,$B2,$AV$2:$AV$1048576)</f>
        <v>180</v>
      </c>
      <c r="BB2" s="38">
        <f t="shared" ref="BB2:BB15" si="3">SUMIF($B$2:$B$1048576,$B2,$AF$2:$AF$1048576)*60</f>
        <v>1484.8948000000019</v>
      </c>
      <c r="BC2" s="38">
        <f t="shared" ref="BC2:BC7" si="4">BB2/AZ2</f>
        <v>32.280321739130478</v>
      </c>
      <c r="BD2" s="36">
        <f t="shared" ref="BD2:BD15" si="5">SUMIF($B$2:$B$1048576,$B2,$AN$2:$AN$1048576)</f>
        <v>22</v>
      </c>
      <c r="BE2" s="36">
        <f t="shared" ref="BE2:BE15" si="6">SUMIF($B$2:$B$1048576,$B2,$AO$2:$AO$1048576)</f>
        <v>23</v>
      </c>
      <c r="BF2" s="36">
        <f t="shared" ref="BF2:BF15" si="7">SUMIF($B$2:$B$1048576,$B2,$AP$2:$AP$1048576)</f>
        <v>0</v>
      </c>
      <c r="BG2" s="36">
        <f t="shared" ref="BG2:BG15" si="8">SUMIF($B$2:$B$1048576,$B2,$AQ$2:$AQ$1048576)</f>
        <v>0</v>
      </c>
      <c r="BH2" s="18">
        <f t="shared" ref="BH2:BI4" si="9">SUM(BD2,BF2)</f>
        <v>22</v>
      </c>
      <c r="BI2" s="18">
        <f t="shared" si="9"/>
        <v>23</v>
      </c>
      <c r="BJ2" s="18"/>
      <c r="BK2" s="18"/>
      <c r="BL2" s="18"/>
      <c r="BM2" s="18"/>
    </row>
    <row r="3" spans="1:65" s="22" customFormat="1" x14ac:dyDescent="0.2">
      <c r="A3" s="22" t="s">
        <v>176</v>
      </c>
      <c r="B3" s="23" t="s">
        <v>175</v>
      </c>
      <c r="C3" s="22">
        <v>1000</v>
      </c>
      <c r="D3" s="22">
        <v>3</v>
      </c>
      <c r="E3" s="22">
        <v>1</v>
      </c>
      <c r="F3" s="22">
        <v>2</v>
      </c>
      <c r="G3" s="22">
        <v>3</v>
      </c>
      <c r="H3" s="22">
        <v>2</v>
      </c>
      <c r="I3" s="22">
        <v>3</v>
      </c>
      <c r="J3" s="22">
        <v>1</v>
      </c>
      <c r="K3" s="22">
        <v>0</v>
      </c>
      <c r="L3" s="22">
        <v>2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32</v>
      </c>
      <c r="AF3" s="22">
        <v>16.546981666666699</v>
      </c>
      <c r="AG3" s="24">
        <v>0.47761194029850701</v>
      </c>
      <c r="AH3" s="24" t="s">
        <v>39</v>
      </c>
      <c r="AI3" s="24">
        <v>0.33333333333333298</v>
      </c>
      <c r="AJ3" s="24">
        <v>0.55813953488372103</v>
      </c>
      <c r="AK3" s="22">
        <v>0</v>
      </c>
      <c r="AL3" s="22">
        <v>8</v>
      </c>
      <c r="AM3" s="22">
        <v>24</v>
      </c>
      <c r="AN3" s="22">
        <v>8</v>
      </c>
      <c r="AO3" s="22">
        <v>23</v>
      </c>
      <c r="AP3" s="22">
        <v>0</v>
      </c>
      <c r="AQ3" s="22">
        <v>0</v>
      </c>
      <c r="AR3" s="25" t="s">
        <v>39</v>
      </c>
      <c r="AS3" s="24">
        <v>0.96875</v>
      </c>
      <c r="AT3" s="22">
        <v>32</v>
      </c>
      <c r="AU3" s="22">
        <v>92</v>
      </c>
      <c r="AV3" s="22">
        <v>124</v>
      </c>
      <c r="AX3" s="26" t="str">
        <f t="shared" si="0"/>
        <v>'20201106'</v>
      </c>
      <c r="AY3" s="26" t="s">
        <v>184</v>
      </c>
      <c r="AZ3" s="26">
        <f t="shared" si="1"/>
        <v>46</v>
      </c>
      <c r="BA3" s="26">
        <f t="shared" si="2"/>
        <v>180</v>
      </c>
      <c r="BB3" s="39">
        <f t="shared" si="3"/>
        <v>1484.8948000000019</v>
      </c>
      <c r="BC3" s="39">
        <f t="shared" si="4"/>
        <v>32.280321739130478</v>
      </c>
      <c r="BD3" s="26">
        <f t="shared" si="5"/>
        <v>22</v>
      </c>
      <c r="BE3" s="26">
        <f t="shared" si="6"/>
        <v>23</v>
      </c>
      <c r="BF3" s="26">
        <f t="shared" si="7"/>
        <v>0</v>
      </c>
      <c r="BG3" s="26">
        <f t="shared" si="8"/>
        <v>0</v>
      </c>
      <c r="BH3" s="26">
        <f t="shared" si="9"/>
        <v>22</v>
      </c>
      <c r="BI3" s="26">
        <f t="shared" si="9"/>
        <v>23</v>
      </c>
      <c r="BJ3" s="26"/>
      <c r="BK3" s="26"/>
      <c r="BL3" s="26"/>
      <c r="BM3" s="26"/>
    </row>
    <row r="4" spans="1:65" s="27" customFormat="1" x14ac:dyDescent="0.2">
      <c r="A4" s="27" t="s">
        <v>182</v>
      </c>
      <c r="B4" s="28" t="s">
        <v>183</v>
      </c>
      <c r="C4" s="27">
        <v>1000</v>
      </c>
      <c r="D4" s="27">
        <v>3</v>
      </c>
      <c r="E4" s="27">
        <v>1</v>
      </c>
      <c r="F4" s="27">
        <v>2</v>
      </c>
      <c r="G4" s="27">
        <v>3</v>
      </c>
      <c r="H4" s="27">
        <v>0</v>
      </c>
      <c r="I4" s="27">
        <v>3</v>
      </c>
      <c r="J4" s="27">
        <v>1</v>
      </c>
      <c r="K4" s="27">
        <v>0</v>
      </c>
      <c r="L4" s="27">
        <v>2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93</v>
      </c>
      <c r="AF4" s="27">
        <v>54.706499999999998</v>
      </c>
      <c r="AG4" s="29">
        <v>0.308970099667774</v>
      </c>
      <c r="AH4" s="29" t="s">
        <v>39</v>
      </c>
      <c r="AI4" s="29">
        <v>0.29838709677419401</v>
      </c>
      <c r="AJ4" s="29">
        <v>0.31638418079096098</v>
      </c>
      <c r="AK4" s="27">
        <v>0</v>
      </c>
      <c r="AL4" s="27">
        <v>37</v>
      </c>
      <c r="AM4" s="27">
        <v>56</v>
      </c>
      <c r="AN4" s="27">
        <v>36</v>
      </c>
      <c r="AO4" s="27">
        <v>56</v>
      </c>
      <c r="AP4" s="27">
        <v>0</v>
      </c>
      <c r="AQ4" s="27">
        <v>0</v>
      </c>
      <c r="AR4" s="30" t="s">
        <v>39</v>
      </c>
      <c r="AS4" s="29">
        <v>0.989247311827957</v>
      </c>
      <c r="AT4" s="27">
        <v>144</v>
      </c>
      <c r="AU4" s="27">
        <v>224</v>
      </c>
      <c r="AV4" s="27">
        <v>368</v>
      </c>
      <c r="AX4" s="31" t="str">
        <f t="shared" si="0"/>
        <v>'20201109'</v>
      </c>
      <c r="AY4" s="31" t="s">
        <v>184</v>
      </c>
      <c r="AZ4" s="31">
        <f t="shared" si="1"/>
        <v>93</v>
      </c>
      <c r="BA4" s="31">
        <f t="shared" si="2"/>
        <v>368</v>
      </c>
      <c r="BB4" s="40">
        <f t="shared" si="3"/>
        <v>3282.39</v>
      </c>
      <c r="BC4" s="40">
        <f t="shared" si="4"/>
        <v>35.29451612903226</v>
      </c>
      <c r="BD4" s="31">
        <f t="shared" si="5"/>
        <v>36</v>
      </c>
      <c r="BE4" s="31">
        <f t="shared" si="6"/>
        <v>56</v>
      </c>
      <c r="BF4" s="31">
        <f t="shared" si="7"/>
        <v>0</v>
      </c>
      <c r="BG4" s="31">
        <f t="shared" si="8"/>
        <v>0</v>
      </c>
      <c r="BH4" s="31">
        <f t="shared" si="9"/>
        <v>36</v>
      </c>
      <c r="BI4" s="31">
        <f t="shared" si="9"/>
        <v>56</v>
      </c>
      <c r="BJ4" s="31"/>
      <c r="BK4" s="31"/>
      <c r="BL4" s="31"/>
      <c r="BM4" s="31"/>
    </row>
    <row r="5" spans="1:65" x14ac:dyDescent="0.2">
      <c r="A5" s="1" t="s">
        <v>202</v>
      </c>
      <c r="B5" s="11" t="s">
        <v>191</v>
      </c>
      <c r="C5" s="1">
        <v>1000</v>
      </c>
      <c r="D5" s="1">
        <v>2</v>
      </c>
      <c r="E5" s="1">
        <v>1</v>
      </c>
      <c r="F5" s="1">
        <v>2</v>
      </c>
      <c r="G5" s="1">
        <v>3</v>
      </c>
      <c r="H5" s="1">
        <v>0</v>
      </c>
      <c r="I5" s="1">
        <v>3</v>
      </c>
      <c r="J5" s="1">
        <v>1</v>
      </c>
      <c r="K5" s="1">
        <v>0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</v>
      </c>
      <c r="AF5" s="1">
        <v>14.986278333333299</v>
      </c>
      <c r="AG5" s="8">
        <v>0.33333333333333298</v>
      </c>
      <c r="AH5" s="8" t="s">
        <v>39</v>
      </c>
      <c r="AI5" s="8">
        <v>0.33333333333333298</v>
      </c>
      <c r="AJ5" s="8" t="s">
        <v>39</v>
      </c>
      <c r="AK5" s="1">
        <v>0</v>
      </c>
      <c r="AL5" s="1">
        <v>2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8</v>
      </c>
      <c r="AU5" s="1">
        <v>0</v>
      </c>
      <c r="AV5" s="1">
        <v>8</v>
      </c>
      <c r="AX5" s="18" t="str">
        <f t="shared" si="0"/>
        <v>'20201110'</v>
      </c>
      <c r="AY5" s="18" t="s">
        <v>184</v>
      </c>
      <c r="AZ5" s="36">
        <f t="shared" si="1"/>
        <v>10</v>
      </c>
      <c r="BA5" s="36">
        <f t="shared" si="2"/>
        <v>36</v>
      </c>
      <c r="BB5" s="38">
        <f t="shared" si="3"/>
        <v>2935.536699999996</v>
      </c>
      <c r="BC5" s="38">
        <f t="shared" si="4"/>
        <v>293.55366999999961</v>
      </c>
      <c r="BD5" s="36">
        <f t="shared" si="5"/>
        <v>8</v>
      </c>
      <c r="BE5" s="36">
        <f t="shared" si="6"/>
        <v>1</v>
      </c>
      <c r="BF5" s="36">
        <f t="shared" si="7"/>
        <v>0</v>
      </c>
      <c r="BG5" s="36">
        <f t="shared" si="8"/>
        <v>0</v>
      </c>
      <c r="BH5" s="18">
        <f t="shared" ref="BH5:BH7" si="10">SUM(BD5,BF5)</f>
        <v>8</v>
      </c>
      <c r="BI5" s="18">
        <f t="shared" ref="BI5:BI7" si="11">SUM(BE5,BG5)</f>
        <v>1</v>
      </c>
      <c r="BJ5" s="18"/>
      <c r="BK5" s="18"/>
      <c r="BL5" s="18"/>
      <c r="BM5" s="18"/>
    </row>
    <row r="6" spans="1:65" s="22" customFormat="1" x14ac:dyDescent="0.2">
      <c r="A6" s="22" t="s">
        <v>201</v>
      </c>
      <c r="B6" s="23" t="s">
        <v>191</v>
      </c>
      <c r="C6" s="22">
        <v>1000</v>
      </c>
      <c r="D6" s="22">
        <v>2</v>
      </c>
      <c r="E6" s="22">
        <v>1</v>
      </c>
      <c r="F6" s="22">
        <v>2</v>
      </c>
      <c r="G6" s="22">
        <v>3</v>
      </c>
      <c r="H6" s="22">
        <v>0</v>
      </c>
      <c r="I6" s="22">
        <v>3</v>
      </c>
      <c r="J6" s="22">
        <v>1</v>
      </c>
      <c r="K6" s="22">
        <v>0</v>
      </c>
      <c r="L6" s="22">
        <v>2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8</v>
      </c>
      <c r="AF6" s="22">
        <v>33.939333333333302</v>
      </c>
      <c r="AG6" s="24">
        <v>0.42105263157894701</v>
      </c>
      <c r="AH6" s="24" t="s">
        <v>39</v>
      </c>
      <c r="AI6" s="24">
        <v>0.4</v>
      </c>
      <c r="AJ6" s="24">
        <v>0.5</v>
      </c>
      <c r="AK6" s="22">
        <v>0</v>
      </c>
      <c r="AL6" s="22">
        <v>6</v>
      </c>
      <c r="AM6" s="22">
        <v>2</v>
      </c>
      <c r="AN6" s="22">
        <v>6</v>
      </c>
      <c r="AO6" s="22">
        <v>1</v>
      </c>
      <c r="AP6" s="22">
        <v>0</v>
      </c>
      <c r="AQ6" s="22">
        <v>0</v>
      </c>
      <c r="AR6" s="25" t="s">
        <v>39</v>
      </c>
      <c r="AS6" s="24">
        <v>0.875</v>
      </c>
      <c r="AT6" s="22">
        <v>24</v>
      </c>
      <c r="AU6" s="22">
        <v>4</v>
      </c>
      <c r="AV6" s="22">
        <v>28</v>
      </c>
      <c r="AX6" s="26" t="str">
        <f t="shared" si="0"/>
        <v>'20201110'</v>
      </c>
      <c r="AY6" s="26" t="s">
        <v>184</v>
      </c>
      <c r="AZ6" s="26">
        <f t="shared" si="1"/>
        <v>10</v>
      </c>
      <c r="BA6" s="26">
        <f t="shared" si="2"/>
        <v>36</v>
      </c>
      <c r="BB6" s="39">
        <f t="shared" si="3"/>
        <v>2935.536699999996</v>
      </c>
      <c r="BC6" s="39">
        <f t="shared" si="4"/>
        <v>293.55366999999961</v>
      </c>
      <c r="BD6" s="26">
        <f t="shared" si="5"/>
        <v>8</v>
      </c>
      <c r="BE6" s="26">
        <f t="shared" si="6"/>
        <v>1</v>
      </c>
      <c r="BF6" s="26">
        <f t="shared" si="7"/>
        <v>0</v>
      </c>
      <c r="BG6" s="26">
        <f t="shared" si="8"/>
        <v>0</v>
      </c>
      <c r="BH6" s="26">
        <f t="shared" si="10"/>
        <v>8</v>
      </c>
      <c r="BI6" s="26">
        <f t="shared" si="11"/>
        <v>1</v>
      </c>
      <c r="BJ6" s="26"/>
      <c r="BK6" s="26"/>
      <c r="BL6" s="26"/>
      <c r="BM6" s="26"/>
    </row>
    <row r="7" spans="1:65" s="27" customFormat="1" x14ac:dyDescent="0.2">
      <c r="A7" s="27" t="s">
        <v>203</v>
      </c>
      <c r="B7" s="28" t="s">
        <v>200</v>
      </c>
      <c r="C7" s="27">
        <v>1000</v>
      </c>
      <c r="D7" s="27">
        <v>2</v>
      </c>
      <c r="E7" s="27">
        <v>1</v>
      </c>
      <c r="F7" s="27">
        <v>2</v>
      </c>
      <c r="G7" s="27">
        <v>3</v>
      </c>
      <c r="H7" s="27">
        <v>0</v>
      </c>
      <c r="I7" s="27">
        <v>3</v>
      </c>
      <c r="J7" s="27">
        <v>1</v>
      </c>
      <c r="K7" s="27">
        <v>0</v>
      </c>
      <c r="L7" s="27">
        <v>2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13</v>
      </c>
      <c r="AF7" s="27">
        <v>18.055731666666698</v>
      </c>
      <c r="AG7" s="29">
        <v>0.43333333333333302</v>
      </c>
      <c r="AH7" s="29" t="s">
        <v>39</v>
      </c>
      <c r="AI7" s="29">
        <v>0.42105263157894701</v>
      </c>
      <c r="AJ7" s="29">
        <v>0.45454545454545497</v>
      </c>
      <c r="AK7" s="27">
        <v>0</v>
      </c>
      <c r="AL7" s="27">
        <v>8</v>
      </c>
      <c r="AM7" s="27">
        <v>5</v>
      </c>
      <c r="AN7" s="27">
        <v>8</v>
      </c>
      <c r="AO7" s="27">
        <v>4</v>
      </c>
      <c r="AP7" s="27">
        <v>0</v>
      </c>
      <c r="AQ7" s="27">
        <v>0</v>
      </c>
      <c r="AR7" s="30" t="s">
        <v>39</v>
      </c>
      <c r="AS7" s="29">
        <v>0.92307692307692302</v>
      </c>
      <c r="AT7" s="27">
        <v>32</v>
      </c>
      <c r="AU7" s="27">
        <v>16</v>
      </c>
      <c r="AV7" s="27">
        <v>48</v>
      </c>
      <c r="AX7" s="31" t="str">
        <f t="shared" si="0"/>
        <v>'20201111'</v>
      </c>
      <c r="AY7" s="31" t="s">
        <v>184</v>
      </c>
      <c r="AZ7" s="31">
        <f t="shared" si="1"/>
        <v>13</v>
      </c>
      <c r="BA7" s="31">
        <f t="shared" si="2"/>
        <v>48</v>
      </c>
      <c r="BB7" s="40">
        <f t="shared" si="3"/>
        <v>1083.3439000000019</v>
      </c>
      <c r="BC7" s="40">
        <f t="shared" si="4"/>
        <v>83.334146153846305</v>
      </c>
      <c r="BD7" s="31">
        <f t="shared" si="5"/>
        <v>8</v>
      </c>
      <c r="BE7" s="31">
        <f t="shared" si="6"/>
        <v>4</v>
      </c>
      <c r="BF7" s="31">
        <f t="shared" si="7"/>
        <v>0</v>
      </c>
      <c r="BG7" s="31">
        <f t="shared" si="8"/>
        <v>0</v>
      </c>
      <c r="BH7" s="31">
        <f t="shared" si="10"/>
        <v>8</v>
      </c>
      <c r="BI7" s="31">
        <f t="shared" si="11"/>
        <v>4</v>
      </c>
      <c r="BJ7" s="31"/>
      <c r="BK7" s="31"/>
      <c r="BL7" s="31"/>
      <c r="BM7" s="31"/>
    </row>
    <row r="8" spans="1:65" s="27" customFormat="1" x14ac:dyDescent="0.2">
      <c r="A8" s="27" t="s">
        <v>213</v>
      </c>
      <c r="B8" s="28" t="s">
        <v>212</v>
      </c>
      <c r="C8" s="27">
        <v>1000</v>
      </c>
      <c r="D8" s="27">
        <v>2</v>
      </c>
      <c r="E8" s="27">
        <v>1</v>
      </c>
      <c r="F8" s="27">
        <v>2</v>
      </c>
      <c r="G8" s="27">
        <v>3</v>
      </c>
      <c r="H8" s="27">
        <v>0</v>
      </c>
      <c r="I8" s="27">
        <v>3</v>
      </c>
      <c r="J8" s="27">
        <v>1</v>
      </c>
      <c r="K8" s="27">
        <v>0</v>
      </c>
      <c r="L8" s="27">
        <v>2</v>
      </c>
      <c r="M8" s="27">
        <v>0</v>
      </c>
      <c r="N8" s="27">
        <v>0.2</v>
      </c>
      <c r="O8" s="27">
        <v>0</v>
      </c>
      <c r="P8" s="27">
        <v>0</v>
      </c>
      <c r="Q8" s="27">
        <v>0</v>
      </c>
      <c r="R8" s="27">
        <v>0</v>
      </c>
      <c r="S8" s="27">
        <v>1</v>
      </c>
      <c r="T8" s="27">
        <v>0</v>
      </c>
      <c r="U8" s="27">
        <v>1</v>
      </c>
      <c r="V8" s="27">
        <v>0</v>
      </c>
      <c r="W8" s="27">
        <v>1</v>
      </c>
      <c r="X8" s="27">
        <v>1</v>
      </c>
      <c r="Y8" s="27">
        <v>100000000000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16</v>
      </c>
      <c r="AF8" s="27">
        <v>13.0979733333333</v>
      </c>
      <c r="AG8" s="29">
        <v>0.219178082191781</v>
      </c>
      <c r="AH8" s="29" t="s">
        <v>39</v>
      </c>
      <c r="AI8" s="29">
        <v>0.209302325581395</v>
      </c>
      <c r="AJ8" s="29">
        <v>0.233333333333333</v>
      </c>
      <c r="AK8" s="27">
        <v>0</v>
      </c>
      <c r="AL8" s="27">
        <v>9</v>
      </c>
      <c r="AM8" s="27">
        <v>7</v>
      </c>
      <c r="AN8" s="27">
        <v>9</v>
      </c>
      <c r="AO8" s="27">
        <v>6</v>
      </c>
      <c r="AP8" s="27">
        <v>0</v>
      </c>
      <c r="AQ8" s="27">
        <v>0</v>
      </c>
      <c r="AR8" s="30" t="s">
        <v>39</v>
      </c>
      <c r="AS8" s="29">
        <v>0.9375</v>
      </c>
      <c r="AT8" s="27">
        <v>36</v>
      </c>
      <c r="AU8" s="27">
        <v>24</v>
      </c>
      <c r="AV8" s="27">
        <v>60</v>
      </c>
      <c r="AX8" s="31" t="str">
        <f t="shared" ref="AX8" si="12">B8</f>
        <v>'20201112'</v>
      </c>
      <c r="AY8" s="31" t="s">
        <v>184</v>
      </c>
      <c r="AZ8" s="31">
        <f t="shared" si="1"/>
        <v>16</v>
      </c>
      <c r="BA8" s="31">
        <f t="shared" si="2"/>
        <v>60</v>
      </c>
      <c r="BB8" s="40">
        <f t="shared" si="3"/>
        <v>785.87839999999801</v>
      </c>
      <c r="BC8" s="40">
        <f t="shared" ref="BC8" si="13">BB8/AZ8</f>
        <v>49.117399999999876</v>
      </c>
      <c r="BD8" s="31">
        <f t="shared" si="5"/>
        <v>9</v>
      </c>
      <c r="BE8" s="31">
        <f t="shared" si="6"/>
        <v>6</v>
      </c>
      <c r="BF8" s="31">
        <f t="shared" si="7"/>
        <v>0</v>
      </c>
      <c r="BG8" s="31">
        <f t="shared" si="8"/>
        <v>0</v>
      </c>
      <c r="BH8" s="31">
        <f t="shared" ref="BH8" si="14">SUM(BD8,BF8)</f>
        <v>9</v>
      </c>
      <c r="BI8" s="31">
        <f t="shared" ref="BI8" si="15">SUM(BE8,BG8)</f>
        <v>6</v>
      </c>
      <c r="BJ8" s="31"/>
      <c r="BK8" s="31"/>
      <c r="BL8" s="31"/>
      <c r="BM8" s="31"/>
    </row>
    <row r="9" spans="1:65" s="27" customFormat="1" x14ac:dyDescent="0.2">
      <c r="A9" s="27" t="s">
        <v>230</v>
      </c>
      <c r="B9" s="27" t="s">
        <v>218</v>
      </c>
      <c r="C9" s="27">
        <v>1000</v>
      </c>
      <c r="D9" s="27">
        <v>3</v>
      </c>
      <c r="E9" s="27">
        <v>1</v>
      </c>
      <c r="F9" s="27">
        <v>2</v>
      </c>
      <c r="G9" s="27">
        <v>3</v>
      </c>
      <c r="H9" s="27">
        <v>0</v>
      </c>
      <c r="I9" s="27">
        <v>3</v>
      </c>
      <c r="J9" s="27">
        <v>1</v>
      </c>
      <c r="K9" s="27">
        <v>0</v>
      </c>
      <c r="L9" s="27">
        <v>2</v>
      </c>
      <c r="M9" s="27">
        <v>0</v>
      </c>
      <c r="N9" s="27">
        <v>0.2</v>
      </c>
      <c r="O9" s="27">
        <v>0</v>
      </c>
      <c r="P9" s="27">
        <v>0</v>
      </c>
      <c r="Q9" s="27">
        <v>0</v>
      </c>
      <c r="R9" s="27">
        <v>0</v>
      </c>
      <c r="S9" s="27">
        <v>1</v>
      </c>
      <c r="T9" s="27">
        <v>0</v>
      </c>
      <c r="U9" s="27">
        <v>1</v>
      </c>
      <c r="V9" s="27">
        <v>0</v>
      </c>
      <c r="W9" s="27">
        <v>1</v>
      </c>
      <c r="X9" s="27">
        <v>1</v>
      </c>
      <c r="Y9" s="27">
        <v>100000000000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88</v>
      </c>
      <c r="AF9" s="27">
        <v>44.920486666666697</v>
      </c>
      <c r="AG9" s="29">
        <v>0.26747720364741601</v>
      </c>
      <c r="AH9" s="29" t="s">
        <v>39</v>
      </c>
      <c r="AI9" s="29">
        <v>0.310975609756098</v>
      </c>
      <c r="AJ9" s="29">
        <v>0.22424242424242399</v>
      </c>
      <c r="AK9" s="27">
        <v>0</v>
      </c>
      <c r="AL9" s="27">
        <v>51</v>
      </c>
      <c r="AM9" s="27">
        <v>37</v>
      </c>
      <c r="AN9" s="27">
        <v>51</v>
      </c>
      <c r="AO9" s="27">
        <v>37</v>
      </c>
      <c r="AP9" s="27">
        <v>0</v>
      </c>
      <c r="AQ9" s="27">
        <v>0</v>
      </c>
      <c r="AR9" s="30" t="s">
        <v>39</v>
      </c>
      <c r="AS9" s="29">
        <v>1</v>
      </c>
      <c r="AT9" s="27">
        <v>204</v>
      </c>
      <c r="AU9" s="27">
        <v>148</v>
      </c>
      <c r="AV9" s="27">
        <v>352</v>
      </c>
      <c r="AX9" s="31" t="str">
        <f t="shared" ref="AX9" si="16">B9</f>
        <v>'20201113'</v>
      </c>
      <c r="AY9" s="31" t="s">
        <v>184</v>
      </c>
      <c r="AZ9" s="31">
        <f t="shared" si="1"/>
        <v>88</v>
      </c>
      <c r="BA9" s="31">
        <f t="shared" si="2"/>
        <v>352</v>
      </c>
      <c r="BB9" s="40">
        <f t="shared" si="3"/>
        <v>2695.229200000002</v>
      </c>
      <c r="BC9" s="40">
        <f t="shared" ref="BC9" si="17">BB9/AZ9</f>
        <v>30.62760454545457</v>
      </c>
      <c r="BD9" s="31">
        <f t="shared" si="5"/>
        <v>51</v>
      </c>
      <c r="BE9" s="31">
        <f t="shared" si="6"/>
        <v>37</v>
      </c>
      <c r="BF9" s="31">
        <f t="shared" si="7"/>
        <v>0</v>
      </c>
      <c r="BG9" s="31">
        <f t="shared" si="8"/>
        <v>0</v>
      </c>
      <c r="BH9" s="31">
        <f t="shared" ref="BH9" si="18">SUM(BD9,BF9)</f>
        <v>51</v>
      </c>
      <c r="BI9" s="31">
        <f t="shared" ref="BI9" si="19">SUM(BE9,BG9)</f>
        <v>37</v>
      </c>
      <c r="BJ9" s="31"/>
      <c r="BK9" s="31"/>
      <c r="BL9" s="31"/>
      <c r="BM9" s="31"/>
    </row>
    <row r="10" spans="1:65" s="33" customFormat="1" x14ac:dyDescent="0.2">
      <c r="A10" s="33" t="s">
        <v>231</v>
      </c>
      <c r="B10" s="33" t="s">
        <v>229</v>
      </c>
      <c r="C10" s="33">
        <v>1000</v>
      </c>
      <c r="D10" s="33">
        <v>2</v>
      </c>
      <c r="E10" s="33">
        <v>1</v>
      </c>
      <c r="F10" s="33">
        <v>2</v>
      </c>
      <c r="G10" s="33">
        <v>3</v>
      </c>
      <c r="H10" s="33">
        <v>0</v>
      </c>
      <c r="I10" s="33">
        <v>3</v>
      </c>
      <c r="J10" s="33">
        <v>1</v>
      </c>
      <c r="K10" s="33">
        <v>0</v>
      </c>
      <c r="L10" s="33">
        <v>2</v>
      </c>
      <c r="M10" s="33">
        <v>0</v>
      </c>
      <c r="N10" s="33">
        <v>0.2</v>
      </c>
      <c r="O10" s="33">
        <v>0</v>
      </c>
      <c r="P10" s="33">
        <v>0</v>
      </c>
      <c r="Q10" s="33">
        <v>0</v>
      </c>
      <c r="R10" s="33">
        <v>0</v>
      </c>
      <c r="S10" s="33">
        <v>1</v>
      </c>
      <c r="T10" s="33">
        <v>0</v>
      </c>
      <c r="U10" s="33">
        <v>1</v>
      </c>
      <c r="V10" s="33">
        <v>0</v>
      </c>
      <c r="W10" s="33">
        <v>1</v>
      </c>
      <c r="X10" s="33">
        <v>1</v>
      </c>
      <c r="Y10" s="33">
        <v>100000000000</v>
      </c>
      <c r="Z10" s="33">
        <v>1</v>
      </c>
      <c r="AA10" s="33">
        <v>0</v>
      </c>
      <c r="AB10" s="33">
        <v>0</v>
      </c>
      <c r="AC10" s="33">
        <v>0</v>
      </c>
      <c r="AD10" s="33">
        <v>0</v>
      </c>
      <c r="AE10" s="33">
        <v>1</v>
      </c>
      <c r="AF10" s="33">
        <v>2.0625666666666702</v>
      </c>
      <c r="AG10" s="34">
        <v>1</v>
      </c>
      <c r="AH10" s="34" t="s">
        <v>39</v>
      </c>
      <c r="AI10" s="34">
        <v>1</v>
      </c>
      <c r="AJ10" s="34" t="s">
        <v>39</v>
      </c>
      <c r="AK10" s="33">
        <v>0</v>
      </c>
      <c r="AL10" s="33">
        <v>1</v>
      </c>
      <c r="AM10" s="33">
        <v>0</v>
      </c>
      <c r="AN10" s="33">
        <v>1</v>
      </c>
      <c r="AO10" s="33">
        <v>0</v>
      </c>
      <c r="AP10" s="33">
        <v>0</v>
      </c>
      <c r="AQ10" s="33">
        <v>0</v>
      </c>
      <c r="AR10" s="35" t="s">
        <v>39</v>
      </c>
      <c r="AS10" s="34">
        <v>1</v>
      </c>
      <c r="AT10" s="33">
        <v>4</v>
      </c>
      <c r="AU10" s="33">
        <v>0</v>
      </c>
      <c r="AV10" s="33">
        <v>4</v>
      </c>
      <c r="AX10" s="36" t="str">
        <f t="shared" ref="AX10:AX11" si="20">B10</f>
        <v>'20201116'</v>
      </c>
      <c r="AY10" s="36" t="s">
        <v>184</v>
      </c>
      <c r="AZ10" s="36">
        <f t="shared" si="1"/>
        <v>88</v>
      </c>
      <c r="BA10" s="36">
        <f t="shared" si="2"/>
        <v>268</v>
      </c>
      <c r="BB10" s="38">
        <f t="shared" si="3"/>
        <v>1801.4720000000023</v>
      </c>
      <c r="BC10" s="38">
        <f t="shared" ref="BC10:BC11" si="21">BB10/AZ10</f>
        <v>20.471272727272751</v>
      </c>
      <c r="BD10" s="36">
        <f t="shared" si="5"/>
        <v>44</v>
      </c>
      <c r="BE10" s="36">
        <f t="shared" si="6"/>
        <v>39</v>
      </c>
      <c r="BF10" s="36">
        <f t="shared" si="7"/>
        <v>0</v>
      </c>
      <c r="BG10" s="36">
        <f t="shared" si="8"/>
        <v>0</v>
      </c>
      <c r="BH10" s="36">
        <f t="shared" ref="BH10:BH11" si="22">SUM(BD10,BF10)</f>
        <v>44</v>
      </c>
      <c r="BI10" s="36">
        <f t="shared" ref="BI10:BI11" si="23">SUM(BE10,BG10)</f>
        <v>39</v>
      </c>
      <c r="BJ10" s="36"/>
      <c r="BK10" s="36"/>
      <c r="BL10" s="36"/>
      <c r="BM10" s="36"/>
    </row>
    <row r="11" spans="1:65" s="22" customFormat="1" x14ac:dyDescent="0.2">
      <c r="A11" s="22" t="s">
        <v>232</v>
      </c>
      <c r="B11" s="22" t="s">
        <v>229</v>
      </c>
      <c r="C11" s="22">
        <v>1000</v>
      </c>
      <c r="D11" s="22">
        <v>3</v>
      </c>
      <c r="E11" s="22">
        <v>1</v>
      </c>
      <c r="F11" s="22">
        <v>2</v>
      </c>
      <c r="G11" s="22">
        <v>3</v>
      </c>
      <c r="H11" s="22">
        <v>0</v>
      </c>
      <c r="I11" s="22">
        <v>3</v>
      </c>
      <c r="J11" s="22">
        <v>1</v>
      </c>
      <c r="K11" s="22">
        <v>0</v>
      </c>
      <c r="L11" s="22">
        <v>2</v>
      </c>
      <c r="M11" s="22">
        <v>0</v>
      </c>
      <c r="N11" s="22">
        <v>0.2</v>
      </c>
      <c r="O11" s="22">
        <v>0</v>
      </c>
      <c r="P11" s="22">
        <v>0.4</v>
      </c>
      <c r="Q11" s="22">
        <v>0</v>
      </c>
      <c r="R11" s="22">
        <v>0.4</v>
      </c>
      <c r="S11" s="22">
        <v>1</v>
      </c>
      <c r="T11" s="22">
        <v>0</v>
      </c>
      <c r="U11" s="22">
        <v>1</v>
      </c>
      <c r="V11" s="22">
        <v>0</v>
      </c>
      <c r="W11" s="22">
        <v>1</v>
      </c>
      <c r="X11" s="22">
        <v>1</v>
      </c>
      <c r="Y11" s="22">
        <v>100000000000</v>
      </c>
      <c r="Z11" s="22">
        <v>1</v>
      </c>
      <c r="AA11" s="22">
        <v>0</v>
      </c>
      <c r="AB11" s="22">
        <v>0</v>
      </c>
      <c r="AC11" s="22">
        <v>0</v>
      </c>
      <c r="AD11" s="22">
        <v>0</v>
      </c>
      <c r="AE11" s="22">
        <v>87</v>
      </c>
      <c r="AF11" s="22">
        <v>27.961966666666701</v>
      </c>
      <c r="AG11" s="24">
        <v>0.40654205607476601</v>
      </c>
      <c r="AH11" s="24" t="s">
        <v>39</v>
      </c>
      <c r="AI11" s="24">
        <v>0.47058823529411797</v>
      </c>
      <c r="AJ11" s="24">
        <v>0.34821428571428598</v>
      </c>
      <c r="AK11" s="22">
        <v>0</v>
      </c>
      <c r="AL11" s="22">
        <v>48</v>
      </c>
      <c r="AM11" s="22">
        <v>39</v>
      </c>
      <c r="AN11" s="22">
        <v>43</v>
      </c>
      <c r="AO11" s="22">
        <v>39</v>
      </c>
      <c r="AP11" s="22">
        <v>0</v>
      </c>
      <c r="AQ11" s="22">
        <v>0</v>
      </c>
      <c r="AR11" s="25" t="s">
        <v>39</v>
      </c>
      <c r="AS11" s="24">
        <v>0.94252873563218398</v>
      </c>
      <c r="AT11" s="22">
        <v>160</v>
      </c>
      <c r="AU11" s="22">
        <v>104</v>
      </c>
      <c r="AV11" s="22">
        <v>264</v>
      </c>
      <c r="AX11" s="26" t="str">
        <f t="shared" si="20"/>
        <v>'20201116'</v>
      </c>
      <c r="AY11" s="26" t="s">
        <v>184</v>
      </c>
      <c r="AZ11" s="26">
        <f t="shared" si="1"/>
        <v>88</v>
      </c>
      <c r="BA11" s="26">
        <f t="shared" si="2"/>
        <v>268</v>
      </c>
      <c r="BB11" s="39">
        <f t="shared" si="3"/>
        <v>1801.4720000000023</v>
      </c>
      <c r="BC11" s="39">
        <f t="shared" si="21"/>
        <v>20.471272727272751</v>
      </c>
      <c r="BD11" s="26">
        <f t="shared" si="5"/>
        <v>44</v>
      </c>
      <c r="BE11" s="26">
        <f t="shared" si="6"/>
        <v>39</v>
      </c>
      <c r="BF11" s="26">
        <f t="shared" si="7"/>
        <v>0</v>
      </c>
      <c r="BG11" s="26">
        <f t="shared" si="8"/>
        <v>0</v>
      </c>
      <c r="BH11" s="26">
        <f t="shared" si="22"/>
        <v>44</v>
      </c>
      <c r="BI11" s="26">
        <f t="shared" si="23"/>
        <v>39</v>
      </c>
      <c r="BJ11" s="26"/>
      <c r="BK11" s="26"/>
      <c r="BL11" s="26"/>
      <c r="BM11" s="26"/>
    </row>
    <row r="12" spans="1:65" s="27" customFormat="1" x14ac:dyDescent="0.2">
      <c r="A12" s="27" t="s">
        <v>242</v>
      </c>
      <c r="B12" s="27" t="s">
        <v>243</v>
      </c>
      <c r="C12" s="27">
        <v>1000</v>
      </c>
      <c r="D12" s="27">
        <v>3</v>
      </c>
      <c r="E12" s="27">
        <v>1</v>
      </c>
      <c r="F12" s="27">
        <v>2</v>
      </c>
      <c r="G12" s="27">
        <v>3</v>
      </c>
      <c r="H12" s="27">
        <v>0</v>
      </c>
      <c r="I12" s="27">
        <v>3</v>
      </c>
      <c r="J12" s="27">
        <v>1</v>
      </c>
      <c r="K12" s="27">
        <v>0</v>
      </c>
      <c r="L12" s="27">
        <v>2</v>
      </c>
      <c r="M12" s="27">
        <v>0</v>
      </c>
      <c r="N12" s="27">
        <v>0.2</v>
      </c>
      <c r="O12" s="27">
        <v>0</v>
      </c>
      <c r="P12" s="27">
        <v>0</v>
      </c>
      <c r="Q12" s="27">
        <v>0</v>
      </c>
      <c r="R12" s="27">
        <v>0</v>
      </c>
      <c r="S12" s="27">
        <v>1</v>
      </c>
      <c r="T12" s="27">
        <v>0</v>
      </c>
      <c r="U12" s="27">
        <v>1</v>
      </c>
      <c r="V12" s="27">
        <v>0</v>
      </c>
      <c r="W12" s="27">
        <v>1</v>
      </c>
      <c r="X12" s="27">
        <v>1</v>
      </c>
      <c r="Y12" s="27">
        <v>100000000000</v>
      </c>
      <c r="Z12" s="27">
        <v>1</v>
      </c>
      <c r="AA12" s="27">
        <v>0</v>
      </c>
      <c r="AB12" s="27">
        <v>0</v>
      </c>
      <c r="AC12" s="27">
        <v>0</v>
      </c>
      <c r="AD12" s="27">
        <v>0</v>
      </c>
      <c r="AE12" s="27">
        <v>184</v>
      </c>
      <c r="AF12" s="27">
        <v>24.2291283333333</v>
      </c>
      <c r="AG12" s="29">
        <v>0.50549450549450603</v>
      </c>
      <c r="AH12" s="29" t="s">
        <v>39</v>
      </c>
      <c r="AI12" s="29">
        <v>0.51219512195121997</v>
      </c>
      <c r="AJ12" s="29">
        <v>0.49685534591195002</v>
      </c>
      <c r="AK12" s="27">
        <v>0</v>
      </c>
      <c r="AL12" s="27">
        <v>105</v>
      </c>
      <c r="AM12" s="27">
        <v>79</v>
      </c>
      <c r="AN12" s="27">
        <v>105</v>
      </c>
      <c r="AO12" s="27">
        <v>77</v>
      </c>
      <c r="AP12" s="27">
        <v>0</v>
      </c>
      <c r="AQ12" s="27">
        <v>0</v>
      </c>
      <c r="AR12" s="30" t="s">
        <v>39</v>
      </c>
      <c r="AS12" s="29">
        <v>0.98913043478260898</v>
      </c>
      <c r="AT12" s="27">
        <v>420</v>
      </c>
      <c r="AU12" s="27">
        <v>308</v>
      </c>
      <c r="AV12" s="27">
        <v>728</v>
      </c>
      <c r="AX12" s="31" t="str">
        <f t="shared" ref="AX12" si="24">B12</f>
        <v>'20201117'</v>
      </c>
      <c r="AY12" s="31" t="s">
        <v>184</v>
      </c>
      <c r="AZ12" s="31">
        <f t="shared" si="1"/>
        <v>184</v>
      </c>
      <c r="BA12" s="31">
        <f t="shared" si="2"/>
        <v>728</v>
      </c>
      <c r="BB12" s="40">
        <f t="shared" si="3"/>
        <v>1453.7476999999981</v>
      </c>
      <c r="BC12" s="40">
        <f t="shared" ref="BC12" si="25">BB12/AZ12</f>
        <v>7.9008027173912936</v>
      </c>
      <c r="BD12" s="31">
        <f t="shared" si="5"/>
        <v>105</v>
      </c>
      <c r="BE12" s="31">
        <f t="shared" si="6"/>
        <v>77</v>
      </c>
      <c r="BF12" s="31">
        <f t="shared" si="7"/>
        <v>0</v>
      </c>
      <c r="BG12" s="31">
        <f t="shared" si="8"/>
        <v>0</v>
      </c>
      <c r="BH12" s="31">
        <f t="shared" ref="BH12" si="26">SUM(BD12,BF12)</f>
        <v>105</v>
      </c>
      <c r="BI12" s="31">
        <f t="shared" ref="BI12" si="27">SUM(BE12,BG12)</f>
        <v>77</v>
      </c>
      <c r="BJ12" s="31"/>
      <c r="BK12" s="31"/>
      <c r="BL12" s="31"/>
      <c r="BM12" s="31"/>
    </row>
    <row r="13" spans="1:65" x14ac:dyDescent="0.2">
      <c r="A13" s="1" t="s">
        <v>247</v>
      </c>
      <c r="B13" s="1" t="s">
        <v>248</v>
      </c>
      <c r="C13" s="1">
        <v>1000</v>
      </c>
      <c r="D13" s="1">
        <v>3</v>
      </c>
      <c r="E13" s="1">
        <v>1</v>
      </c>
      <c r="F13" s="1">
        <v>2</v>
      </c>
      <c r="G13" s="1">
        <v>3</v>
      </c>
      <c r="H13" s="1">
        <v>0</v>
      </c>
      <c r="I13" s="1">
        <v>3</v>
      </c>
      <c r="J13" s="1">
        <v>1</v>
      </c>
      <c r="K13" s="1">
        <v>0</v>
      </c>
      <c r="L13" s="1">
        <v>2</v>
      </c>
      <c r="M13" s="1">
        <v>0</v>
      </c>
      <c r="N13" s="1">
        <v>0.2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1</v>
      </c>
      <c r="X13" s="1">
        <v>1</v>
      </c>
      <c r="Y13" s="1">
        <v>10000000000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21</v>
      </c>
      <c r="AF13" s="1">
        <v>2.1413166666666701</v>
      </c>
      <c r="AG13" s="8">
        <v>0.5</v>
      </c>
      <c r="AH13" s="8" t="s">
        <v>39</v>
      </c>
      <c r="AI13" s="8" t="s">
        <v>39</v>
      </c>
      <c r="AJ13" s="8">
        <v>0.5</v>
      </c>
      <c r="AK13" s="1">
        <v>0</v>
      </c>
      <c r="AL13" s="1">
        <v>0</v>
      </c>
      <c r="AM13" s="1">
        <v>21</v>
      </c>
      <c r="AN13" s="1">
        <v>0</v>
      </c>
      <c r="AO13" s="1">
        <v>21</v>
      </c>
      <c r="AP13" s="1">
        <v>0</v>
      </c>
      <c r="AQ13" s="1">
        <v>0</v>
      </c>
      <c r="AR13" s="21" t="s">
        <v>39</v>
      </c>
      <c r="AS13" s="8">
        <v>1</v>
      </c>
      <c r="AT13" s="1">
        <v>0</v>
      </c>
      <c r="AU13" s="1">
        <v>84</v>
      </c>
      <c r="AV13" s="1">
        <v>84</v>
      </c>
      <c r="AX13" s="18" t="str">
        <f t="shared" ref="AX13" si="28">B13</f>
        <v>'20201118'</v>
      </c>
      <c r="AY13" s="18" t="s">
        <v>184</v>
      </c>
      <c r="AZ13" s="36">
        <f t="shared" si="1"/>
        <v>259</v>
      </c>
      <c r="BA13" s="36">
        <f t="shared" si="2"/>
        <v>1032</v>
      </c>
      <c r="BB13" s="38">
        <f t="shared" si="3"/>
        <v>1653.1790000000024</v>
      </c>
      <c r="BC13" s="38">
        <f t="shared" ref="BC13" si="29">BB13/AZ13</f>
        <v>6.3829305019305114</v>
      </c>
      <c r="BD13" s="36">
        <f t="shared" si="5"/>
        <v>155</v>
      </c>
      <c r="BE13" s="36">
        <f t="shared" si="6"/>
        <v>103</v>
      </c>
      <c r="BF13" s="36">
        <f t="shared" si="7"/>
        <v>0</v>
      </c>
      <c r="BG13" s="36">
        <f t="shared" si="8"/>
        <v>0</v>
      </c>
      <c r="BH13" s="18">
        <f t="shared" ref="BH13" si="30">SUM(BD13,BF13)</f>
        <v>155</v>
      </c>
      <c r="BI13" s="18">
        <f t="shared" ref="BI13" si="31">SUM(BE13,BG13)</f>
        <v>103</v>
      </c>
    </row>
    <row r="14" spans="1:65" s="22" customFormat="1" x14ac:dyDescent="0.2">
      <c r="A14" s="22" t="s">
        <v>252</v>
      </c>
      <c r="B14" s="22" t="s">
        <v>248</v>
      </c>
      <c r="C14" s="22">
        <v>1000</v>
      </c>
      <c r="D14" s="22">
        <v>3</v>
      </c>
      <c r="E14" s="22">
        <v>1</v>
      </c>
      <c r="F14" s="22">
        <v>2</v>
      </c>
      <c r="G14" s="22">
        <v>3</v>
      </c>
      <c r="H14" s="22">
        <v>0</v>
      </c>
      <c r="I14" s="22">
        <v>3</v>
      </c>
      <c r="J14" s="22">
        <v>1</v>
      </c>
      <c r="K14" s="22">
        <v>0</v>
      </c>
      <c r="L14" s="22">
        <v>2</v>
      </c>
      <c r="M14" s="22">
        <v>0</v>
      </c>
      <c r="N14" s="22">
        <v>0.2</v>
      </c>
      <c r="O14" s="22">
        <v>0</v>
      </c>
      <c r="P14" s="22">
        <v>0</v>
      </c>
      <c r="Q14" s="22">
        <v>0</v>
      </c>
      <c r="R14" s="22">
        <v>0</v>
      </c>
      <c r="S14" s="22">
        <v>1</v>
      </c>
      <c r="T14" s="22">
        <v>0</v>
      </c>
      <c r="U14" s="22">
        <v>1</v>
      </c>
      <c r="V14" s="22">
        <v>0</v>
      </c>
      <c r="W14" s="22">
        <v>1</v>
      </c>
      <c r="X14" s="22">
        <v>1</v>
      </c>
      <c r="Y14" s="22">
        <v>10000000000</v>
      </c>
      <c r="Z14" s="22">
        <v>1</v>
      </c>
      <c r="AA14" s="22">
        <v>0</v>
      </c>
      <c r="AB14" s="22">
        <v>0</v>
      </c>
      <c r="AC14" s="22">
        <v>0</v>
      </c>
      <c r="AD14" s="22">
        <v>0</v>
      </c>
      <c r="AE14" s="22">
        <v>238</v>
      </c>
      <c r="AF14" s="22">
        <v>25.411666666666701</v>
      </c>
      <c r="AG14" s="24">
        <v>0.48080808080808102</v>
      </c>
      <c r="AH14" s="24" t="s">
        <v>39</v>
      </c>
      <c r="AI14" s="24">
        <v>0.51155115511551197</v>
      </c>
      <c r="AJ14" s="24">
        <v>0.43229166666666702</v>
      </c>
      <c r="AK14" s="22">
        <v>0</v>
      </c>
      <c r="AL14" s="22">
        <v>155</v>
      </c>
      <c r="AM14" s="22">
        <v>83</v>
      </c>
      <c r="AN14" s="22">
        <v>155</v>
      </c>
      <c r="AO14" s="22">
        <v>82</v>
      </c>
      <c r="AP14" s="22">
        <v>0</v>
      </c>
      <c r="AQ14" s="22">
        <v>0</v>
      </c>
      <c r="AR14" s="25" t="s">
        <v>39</v>
      </c>
      <c r="AS14" s="24">
        <v>0.995798319327731</v>
      </c>
      <c r="AT14" s="22">
        <v>620</v>
      </c>
      <c r="AU14" s="22">
        <v>328</v>
      </c>
      <c r="AV14" s="22">
        <v>948</v>
      </c>
      <c r="AX14" s="26" t="str">
        <f t="shared" ref="AX14" si="32">B14</f>
        <v>'20201118'</v>
      </c>
      <c r="AY14" s="26" t="s">
        <v>184</v>
      </c>
      <c r="AZ14" s="26">
        <f t="shared" si="1"/>
        <v>259</v>
      </c>
      <c r="BA14" s="26">
        <f t="shared" si="2"/>
        <v>1032</v>
      </c>
      <c r="BB14" s="39">
        <f t="shared" si="3"/>
        <v>1653.1790000000024</v>
      </c>
      <c r="BC14" s="39">
        <f t="shared" ref="BC14" si="33">BB14/AZ14</f>
        <v>6.3829305019305114</v>
      </c>
      <c r="BD14" s="26">
        <f t="shared" si="5"/>
        <v>155</v>
      </c>
      <c r="BE14" s="26">
        <f t="shared" si="6"/>
        <v>103</v>
      </c>
      <c r="BF14" s="26">
        <f t="shared" si="7"/>
        <v>0</v>
      </c>
      <c r="BG14" s="26">
        <f t="shared" si="8"/>
        <v>0</v>
      </c>
      <c r="BH14" s="26">
        <f t="shared" ref="BH14" si="34">SUM(BD14,BF14)</f>
        <v>155</v>
      </c>
      <c r="BI14" s="26">
        <f t="shared" ref="BI14" si="35">SUM(BE14,BG14)</f>
        <v>103</v>
      </c>
    </row>
    <row r="15" spans="1:65" x14ac:dyDescent="0.2">
      <c r="A15" s="1" t="s">
        <v>260</v>
      </c>
      <c r="B15" s="1" t="s">
        <v>261</v>
      </c>
      <c r="C15" s="1">
        <v>1000</v>
      </c>
      <c r="D15" s="1">
        <v>4</v>
      </c>
      <c r="E15" s="1">
        <v>1</v>
      </c>
      <c r="F15" s="1">
        <v>2</v>
      </c>
      <c r="G15" s="1">
        <v>3</v>
      </c>
      <c r="H15" s="1">
        <v>0</v>
      </c>
      <c r="I15" s="1">
        <v>3</v>
      </c>
      <c r="J15" s="1">
        <v>1</v>
      </c>
      <c r="K15" s="1">
        <v>0</v>
      </c>
      <c r="L15" s="1">
        <v>2</v>
      </c>
      <c r="M15" s="1">
        <v>0</v>
      </c>
      <c r="N15" s="1">
        <v>0.2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1</v>
      </c>
      <c r="V15" s="1">
        <v>0</v>
      </c>
      <c r="W15" s="1">
        <v>1</v>
      </c>
      <c r="X15" s="1">
        <v>1</v>
      </c>
      <c r="Y15" s="1">
        <v>2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362</v>
      </c>
      <c r="AF15" s="1">
        <v>37.511409999999998</v>
      </c>
      <c r="AG15" s="8">
        <v>0.33643122676579901</v>
      </c>
      <c r="AH15" s="8" t="s">
        <v>39</v>
      </c>
      <c r="AI15" s="8">
        <v>0.37106918238993702</v>
      </c>
      <c r="AJ15" s="8">
        <v>0.30884808013355602</v>
      </c>
      <c r="AK15" s="1">
        <v>0</v>
      </c>
      <c r="AL15" s="1">
        <v>177</v>
      </c>
      <c r="AM15" s="1">
        <v>185</v>
      </c>
      <c r="AN15" s="1">
        <v>98</v>
      </c>
      <c r="AO15" s="1">
        <v>101</v>
      </c>
      <c r="AP15" s="1">
        <v>0</v>
      </c>
      <c r="AQ15" s="1">
        <v>0</v>
      </c>
      <c r="AR15" s="21" t="s">
        <v>39</v>
      </c>
      <c r="AS15" s="8">
        <v>0.549723756906077</v>
      </c>
      <c r="AT15" s="1">
        <v>392</v>
      </c>
      <c r="AU15" s="1">
        <v>404</v>
      </c>
      <c r="AV15" s="1">
        <v>796</v>
      </c>
      <c r="AX15" s="26" t="str">
        <f t="shared" ref="AX15" si="36">B15</f>
        <v>'20201119'</v>
      </c>
      <c r="AY15" s="26" t="s">
        <v>221</v>
      </c>
      <c r="AZ15" s="26">
        <f t="shared" si="1"/>
        <v>362</v>
      </c>
      <c r="BA15" s="26">
        <f t="shared" si="2"/>
        <v>796</v>
      </c>
      <c r="BB15" s="39">
        <f t="shared" si="3"/>
        <v>2250.6846</v>
      </c>
      <c r="BC15" s="39">
        <f t="shared" ref="BC15" si="37">BB15/AZ15</f>
        <v>6.2173607734806628</v>
      </c>
      <c r="BD15" s="26">
        <f t="shared" si="5"/>
        <v>98</v>
      </c>
      <c r="BE15" s="26">
        <f t="shared" si="6"/>
        <v>101</v>
      </c>
      <c r="BF15" s="26">
        <f t="shared" si="7"/>
        <v>0</v>
      </c>
      <c r="BG15" s="26">
        <f t="shared" si="8"/>
        <v>0</v>
      </c>
      <c r="BH15" s="26">
        <f t="shared" ref="BH15" si="38">SUM(BD15,BF15)</f>
        <v>98</v>
      </c>
      <c r="BI15" s="26">
        <f t="shared" ref="BI15" si="39">SUM(BE15,BG15)</f>
        <v>101</v>
      </c>
    </row>
    <row r="16" spans="1:65" ht="14.25" x14ac:dyDescent="0.2">
      <c r="AY16" s="18"/>
      <c r="AZ16" s="12"/>
      <c r="BA16" s="12"/>
      <c r="BB16" s="41"/>
      <c r="BC16" s="46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41"/>
      <c r="BC17" s="46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41"/>
      <c r="BC18" s="46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41"/>
      <c r="BC19" s="46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46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"/>
  <sheetViews>
    <sheetView zoomScaleNormal="100" workbookViewId="0">
      <selection activeCell="A15" sqref="A1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6.125" style="1" customWidth="1"/>
    <col min="52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57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1077</v>
      </c>
      <c r="BM1" s="26">
        <f>SUM($AO$2:$AO$1048576,$AQ$2:$AQ$1048576)</f>
        <v>1079</v>
      </c>
    </row>
    <row r="2" spans="1:65" s="22" customFormat="1" x14ac:dyDescent="0.2">
      <c r="A2" s="26" t="s">
        <v>177</v>
      </c>
      <c r="B2" s="47" t="s">
        <v>175</v>
      </c>
      <c r="C2" s="26">
        <v>1000</v>
      </c>
      <c r="D2" s="26">
        <v>3</v>
      </c>
      <c r="E2" s="26">
        <v>0</v>
      </c>
      <c r="F2" s="26">
        <v>3</v>
      </c>
      <c r="G2" s="26">
        <v>2</v>
      </c>
      <c r="H2" s="26">
        <v>2</v>
      </c>
      <c r="I2" s="26">
        <v>1</v>
      </c>
      <c r="J2" s="26">
        <v>0</v>
      </c>
      <c r="K2" s="26">
        <v>3</v>
      </c>
      <c r="L2" s="26">
        <v>2</v>
      </c>
      <c r="M2" s="26">
        <v>0</v>
      </c>
      <c r="N2" s="26">
        <v>0.2</v>
      </c>
      <c r="O2" s="26">
        <v>0</v>
      </c>
      <c r="P2" s="26">
        <v>0</v>
      </c>
      <c r="Q2" s="26">
        <v>0</v>
      </c>
      <c r="R2" s="26">
        <v>0</v>
      </c>
      <c r="S2" s="26">
        <v>1</v>
      </c>
      <c r="T2" s="26">
        <v>0</v>
      </c>
      <c r="U2" s="26">
        <v>1</v>
      </c>
      <c r="V2" s="26">
        <v>0</v>
      </c>
      <c r="W2" s="26">
        <v>1</v>
      </c>
      <c r="X2" s="26">
        <v>1</v>
      </c>
      <c r="Y2" s="26">
        <v>100000000000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42</v>
      </c>
      <c r="AF2" s="39">
        <v>28.242326666666699</v>
      </c>
      <c r="AG2" s="44">
        <v>0.77777777777777801</v>
      </c>
      <c r="AH2" s="44" t="s">
        <v>39</v>
      </c>
      <c r="AI2" s="44">
        <v>0.86956521739130399</v>
      </c>
      <c r="AJ2" s="44">
        <v>0.70967741935483897</v>
      </c>
      <c r="AK2" s="26">
        <v>0</v>
      </c>
      <c r="AL2" s="26">
        <v>20</v>
      </c>
      <c r="AM2" s="26">
        <v>22</v>
      </c>
      <c r="AN2" s="26">
        <v>20</v>
      </c>
      <c r="AO2" s="26">
        <v>21</v>
      </c>
      <c r="AP2" s="26">
        <v>0</v>
      </c>
      <c r="AQ2" s="26">
        <v>0</v>
      </c>
      <c r="AR2" s="48" t="s">
        <v>39</v>
      </c>
      <c r="AS2" s="44">
        <v>0.97619047619047605</v>
      </c>
      <c r="AT2" s="26">
        <v>80</v>
      </c>
      <c r="AU2" s="26">
        <v>84</v>
      </c>
      <c r="AV2" s="26">
        <v>164</v>
      </c>
      <c r="AX2" s="26" t="str">
        <f>B2</f>
        <v>'20201106'</v>
      </c>
      <c r="AY2" s="26" t="s">
        <v>193</v>
      </c>
      <c r="AZ2" s="26">
        <f t="shared" ref="AZ2:AZ15" si="0">SUMIF($B$2:$B$1048576,$B2,$AE$2:$AE$1048576)</f>
        <v>42</v>
      </c>
      <c r="BA2" s="26">
        <f t="shared" ref="BA2:BA15" si="1">SUMIF($B$2:$B$1048576,$B2,$AV$2:$AV$1048576)</f>
        <v>164</v>
      </c>
      <c r="BB2" s="26">
        <f t="shared" ref="BB2:BB15" si="2">SUMIF($B$2:$B$1048576,$B2,$AF$2:$AF$1048576)*60</f>
        <v>1694.5396000000019</v>
      </c>
      <c r="BC2" s="26">
        <f>BB2/AZ2</f>
        <v>40.346180952380998</v>
      </c>
      <c r="BD2" s="26">
        <f t="shared" ref="BD2:BD15" si="3">SUMIF($B$2:$B$1048576,$B2,$AN$2:$AN$1048576)</f>
        <v>20</v>
      </c>
      <c r="BE2" s="26">
        <f t="shared" ref="BE2:BE15" si="4">SUMIF($B$2:$B$1048576,$B2,$AO$2:$AO$1048576)</f>
        <v>21</v>
      </c>
      <c r="BF2" s="26">
        <f t="shared" ref="BF2:BF15" si="5">SUMIF($B$2:$B$1048576,$B2,$AP$2:$AP$1048576)</f>
        <v>0</v>
      </c>
      <c r="BG2" s="26">
        <f t="shared" ref="BG2:BG15" si="6">SUMIF($B$2:$B$1048576,$B2,$AQ$2:$AQ$1048576)</f>
        <v>0</v>
      </c>
      <c r="BH2" s="26">
        <f t="shared" ref="BH2:BI4" si="7">SUM(BD2,BF2)</f>
        <v>20</v>
      </c>
      <c r="BI2" s="26">
        <f t="shared" si="7"/>
        <v>21</v>
      </c>
      <c r="BJ2" s="26"/>
      <c r="BK2" s="26"/>
      <c r="BL2" s="26"/>
      <c r="BM2" s="26"/>
    </row>
    <row r="3" spans="1:65" x14ac:dyDescent="0.2">
      <c r="A3" s="18" t="s">
        <v>185</v>
      </c>
      <c r="B3" s="49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58">
        <v>71.804231666666695</v>
      </c>
      <c r="AG3" s="50">
        <v>0.32253711201079599</v>
      </c>
      <c r="AH3" s="50" t="s">
        <v>39</v>
      </c>
      <c r="AI3" s="50">
        <v>0.35449735449735498</v>
      </c>
      <c r="AJ3" s="50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51" t="s">
        <v>39</v>
      </c>
      <c r="AS3" s="50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6">
        <f t="shared" si="0"/>
        <v>239</v>
      </c>
      <c r="BA3" s="36">
        <f t="shared" si="1"/>
        <v>944</v>
      </c>
      <c r="BB3" s="36">
        <f t="shared" si="2"/>
        <v>4308.2539000000015</v>
      </c>
      <c r="BC3" s="36">
        <f>BB3/AZ3</f>
        <v>18.0261669456067</v>
      </c>
      <c r="BD3" s="36">
        <f t="shared" si="3"/>
        <v>133</v>
      </c>
      <c r="BE3" s="36">
        <f t="shared" si="4"/>
        <v>103</v>
      </c>
      <c r="BF3" s="36">
        <f t="shared" si="5"/>
        <v>0</v>
      </c>
      <c r="BG3" s="36">
        <f t="shared" si="6"/>
        <v>0</v>
      </c>
      <c r="BH3" s="18">
        <f t="shared" si="7"/>
        <v>133</v>
      </c>
      <c r="BI3" s="18">
        <f t="shared" si="7"/>
        <v>103</v>
      </c>
      <c r="BJ3" s="18"/>
      <c r="BK3" s="18"/>
      <c r="BL3" s="18"/>
      <c r="BM3" s="18"/>
    </row>
    <row r="4" spans="1:65" s="22" customFormat="1" x14ac:dyDescent="0.2">
      <c r="A4" s="26" t="s">
        <v>192</v>
      </c>
      <c r="B4" s="47" t="s">
        <v>191</v>
      </c>
      <c r="C4" s="26">
        <v>1000</v>
      </c>
      <c r="D4" s="26">
        <v>3</v>
      </c>
      <c r="E4" s="26">
        <v>0</v>
      </c>
      <c r="F4" s="26">
        <v>3</v>
      </c>
      <c r="G4" s="26">
        <v>2</v>
      </c>
      <c r="H4" s="26">
        <v>1</v>
      </c>
      <c r="I4" s="26">
        <v>1</v>
      </c>
      <c r="J4" s="26">
        <v>0</v>
      </c>
      <c r="K4" s="26">
        <v>3</v>
      </c>
      <c r="L4" s="26">
        <v>2</v>
      </c>
      <c r="M4" s="26">
        <v>0</v>
      </c>
      <c r="N4" s="26">
        <v>0.2</v>
      </c>
      <c r="O4" s="26">
        <v>0</v>
      </c>
      <c r="P4" s="26">
        <v>0</v>
      </c>
      <c r="Q4" s="26">
        <v>0</v>
      </c>
      <c r="R4" s="26">
        <v>0</v>
      </c>
      <c r="S4" s="26">
        <v>1</v>
      </c>
      <c r="T4" s="26">
        <v>0</v>
      </c>
      <c r="U4" s="26">
        <v>1</v>
      </c>
      <c r="V4" s="26">
        <v>0</v>
      </c>
      <c r="W4" s="26">
        <v>1</v>
      </c>
      <c r="X4" s="26">
        <v>1</v>
      </c>
      <c r="Y4" s="26">
        <v>100000000000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224</v>
      </c>
      <c r="AF4" s="39">
        <v>25.1864116666667</v>
      </c>
      <c r="AG4" s="44">
        <v>0.56852791878172604</v>
      </c>
      <c r="AH4" s="44" t="s">
        <v>39</v>
      </c>
      <c r="AI4" s="44">
        <v>0.66981132075471705</v>
      </c>
      <c r="AJ4" s="44">
        <v>0.53125</v>
      </c>
      <c r="AK4" s="26">
        <v>0</v>
      </c>
      <c r="AL4" s="26">
        <v>71</v>
      </c>
      <c r="AM4" s="26">
        <v>153</v>
      </c>
      <c r="AN4" s="26">
        <v>71</v>
      </c>
      <c r="AO4" s="26">
        <v>134</v>
      </c>
      <c r="AP4" s="26">
        <v>0</v>
      </c>
      <c r="AQ4" s="26">
        <v>0</v>
      </c>
      <c r="AR4" s="48" t="s">
        <v>39</v>
      </c>
      <c r="AS4" s="44">
        <v>0.91517857142857095</v>
      </c>
      <c r="AT4" s="26">
        <v>284</v>
      </c>
      <c r="AU4" s="26">
        <v>536</v>
      </c>
      <c r="AV4" s="26">
        <v>820</v>
      </c>
      <c r="AX4" s="26" t="str">
        <f>B4</f>
        <v>'20201110'</v>
      </c>
      <c r="AY4" s="26" t="s">
        <v>193</v>
      </c>
      <c r="AZ4" s="26">
        <f t="shared" si="0"/>
        <v>224</v>
      </c>
      <c r="BA4" s="26">
        <f t="shared" si="1"/>
        <v>820</v>
      </c>
      <c r="BB4" s="26">
        <f t="shared" si="2"/>
        <v>1511.1847000000021</v>
      </c>
      <c r="BC4" s="26">
        <f>BB4/AZ4</f>
        <v>6.7463602678571517</v>
      </c>
      <c r="BD4" s="26">
        <f t="shared" si="3"/>
        <v>71</v>
      </c>
      <c r="BE4" s="26">
        <f t="shared" si="4"/>
        <v>134</v>
      </c>
      <c r="BF4" s="26">
        <f t="shared" si="5"/>
        <v>0</v>
      </c>
      <c r="BG4" s="26">
        <f t="shared" si="6"/>
        <v>0</v>
      </c>
      <c r="BH4" s="26">
        <f t="shared" si="7"/>
        <v>71</v>
      </c>
      <c r="BI4" s="26">
        <f t="shared" si="7"/>
        <v>134</v>
      </c>
      <c r="BJ4" s="26"/>
      <c r="BK4" s="26"/>
      <c r="BL4" s="26"/>
      <c r="BM4" s="26"/>
    </row>
    <row r="5" spans="1:65" x14ac:dyDescent="0.2">
      <c r="A5" s="18" t="s">
        <v>204</v>
      </c>
      <c r="B5" s="49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58">
        <v>17.86056</v>
      </c>
      <c r="AG5" s="50">
        <v>0.46920821114369499</v>
      </c>
      <c r="AH5" s="50" t="s">
        <v>39</v>
      </c>
      <c r="AI5" s="50">
        <v>0.561728395061728</v>
      </c>
      <c r="AJ5" s="50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51" t="s">
        <v>39</v>
      </c>
      <c r="AS5" s="50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8">B5</f>
        <v>'20201111'</v>
      </c>
      <c r="AY5" s="18" t="s">
        <v>193</v>
      </c>
      <c r="AZ5" s="36">
        <f t="shared" si="0"/>
        <v>284</v>
      </c>
      <c r="BA5" s="36">
        <f t="shared" si="1"/>
        <v>1116</v>
      </c>
      <c r="BB5" s="36">
        <f t="shared" si="2"/>
        <v>1835.5716999999977</v>
      </c>
      <c r="BC5" s="36">
        <f t="shared" ref="BC5:BC7" si="9">BB5/AZ5</f>
        <v>6.4632806338028086</v>
      </c>
      <c r="BD5" s="36">
        <f t="shared" si="3"/>
        <v>156</v>
      </c>
      <c r="BE5" s="36">
        <f t="shared" si="4"/>
        <v>123</v>
      </c>
      <c r="BF5" s="36">
        <f t="shared" si="5"/>
        <v>0</v>
      </c>
      <c r="BG5" s="36">
        <f t="shared" si="6"/>
        <v>0</v>
      </c>
      <c r="BH5" s="18">
        <f t="shared" ref="BH5:BH7" si="10">SUM(BD5,BF5)</f>
        <v>156</v>
      </c>
      <c r="BI5" s="18">
        <f t="shared" ref="BI5:BI7" si="11">SUM(BE5,BG5)</f>
        <v>123</v>
      </c>
      <c r="BJ5" s="18"/>
      <c r="BK5" s="18"/>
      <c r="BL5" s="18"/>
      <c r="BM5" s="18"/>
    </row>
    <row r="6" spans="1:65" x14ac:dyDescent="0.2">
      <c r="A6" s="18" t="s">
        <v>205</v>
      </c>
      <c r="B6" s="49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58">
        <v>1.0941033333333301</v>
      </c>
      <c r="AG6" s="50">
        <v>0.7</v>
      </c>
      <c r="AH6" s="50" t="s">
        <v>39</v>
      </c>
      <c r="AI6" s="50">
        <v>0.7</v>
      </c>
      <c r="AJ6" s="50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51" t="s">
        <v>39</v>
      </c>
      <c r="AS6" s="50">
        <v>1</v>
      </c>
      <c r="AT6" s="18">
        <v>56</v>
      </c>
      <c r="AU6" s="18">
        <v>0</v>
      </c>
      <c r="AV6" s="18">
        <v>56</v>
      </c>
      <c r="AX6" s="18" t="str">
        <f t="shared" si="8"/>
        <v>'20201111'</v>
      </c>
      <c r="AY6" s="18" t="s">
        <v>193</v>
      </c>
      <c r="AZ6" s="36">
        <f t="shared" si="0"/>
        <v>284</v>
      </c>
      <c r="BA6" s="36">
        <f t="shared" si="1"/>
        <v>1116</v>
      </c>
      <c r="BB6" s="36">
        <f t="shared" si="2"/>
        <v>1835.5716999999977</v>
      </c>
      <c r="BC6" s="36">
        <f t="shared" si="9"/>
        <v>6.4632806338028086</v>
      </c>
      <c r="BD6" s="36">
        <f t="shared" si="3"/>
        <v>156</v>
      </c>
      <c r="BE6" s="36">
        <f t="shared" si="4"/>
        <v>123</v>
      </c>
      <c r="BF6" s="36">
        <f t="shared" si="5"/>
        <v>0</v>
      </c>
      <c r="BG6" s="36">
        <f t="shared" si="6"/>
        <v>0</v>
      </c>
      <c r="BH6" s="18">
        <f t="shared" si="10"/>
        <v>156</v>
      </c>
      <c r="BI6" s="18">
        <f t="shared" si="11"/>
        <v>123</v>
      </c>
      <c r="BJ6" s="18"/>
      <c r="BK6" s="18"/>
      <c r="BL6" s="18"/>
      <c r="BM6" s="18"/>
    </row>
    <row r="7" spans="1:65" s="22" customFormat="1" x14ac:dyDescent="0.2">
      <c r="A7" s="26" t="s">
        <v>206</v>
      </c>
      <c r="B7" s="47" t="s">
        <v>200</v>
      </c>
      <c r="C7" s="26">
        <v>1000</v>
      </c>
      <c r="D7" s="26">
        <v>2</v>
      </c>
      <c r="E7" s="26">
        <v>0</v>
      </c>
      <c r="F7" s="26">
        <v>3</v>
      </c>
      <c r="G7" s="26">
        <v>2</v>
      </c>
      <c r="H7" s="26">
        <v>1</v>
      </c>
      <c r="I7" s="26">
        <v>1</v>
      </c>
      <c r="J7" s="26">
        <v>0</v>
      </c>
      <c r="K7" s="26">
        <v>3</v>
      </c>
      <c r="L7" s="26">
        <v>2</v>
      </c>
      <c r="M7" s="26">
        <v>0</v>
      </c>
      <c r="N7" s="26">
        <v>0.2</v>
      </c>
      <c r="O7" s="26">
        <v>0</v>
      </c>
      <c r="P7" s="26">
        <v>0</v>
      </c>
      <c r="Q7" s="26">
        <v>0</v>
      </c>
      <c r="R7" s="26">
        <v>0</v>
      </c>
      <c r="S7" s="26">
        <v>1</v>
      </c>
      <c r="T7" s="26">
        <v>0</v>
      </c>
      <c r="U7" s="26">
        <v>1</v>
      </c>
      <c r="V7" s="26">
        <v>0</v>
      </c>
      <c r="W7" s="26">
        <v>1</v>
      </c>
      <c r="X7" s="26">
        <v>1</v>
      </c>
      <c r="Y7" s="26">
        <v>100000000000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110</v>
      </c>
      <c r="AF7" s="39">
        <v>11.6381983333333</v>
      </c>
      <c r="AG7" s="44">
        <v>0.378006872852234</v>
      </c>
      <c r="AH7" s="44" t="s">
        <v>39</v>
      </c>
      <c r="AI7" s="44">
        <v>0.58426966292134797</v>
      </c>
      <c r="AJ7" s="44">
        <v>0.287128712871287</v>
      </c>
      <c r="AK7" s="26">
        <v>0</v>
      </c>
      <c r="AL7" s="26">
        <v>52</v>
      </c>
      <c r="AM7" s="26">
        <v>58</v>
      </c>
      <c r="AN7" s="26">
        <v>52</v>
      </c>
      <c r="AO7" s="26">
        <v>57</v>
      </c>
      <c r="AP7" s="26">
        <v>0</v>
      </c>
      <c r="AQ7" s="26">
        <v>0</v>
      </c>
      <c r="AR7" s="48" t="s">
        <v>39</v>
      </c>
      <c r="AS7" s="44">
        <v>0.99090909090909096</v>
      </c>
      <c r="AT7" s="26">
        <v>208</v>
      </c>
      <c r="AU7" s="26">
        <v>228</v>
      </c>
      <c r="AV7" s="26">
        <v>436</v>
      </c>
      <c r="AX7" s="26" t="str">
        <f t="shared" si="8"/>
        <v>'20201111'</v>
      </c>
      <c r="AY7" s="26" t="s">
        <v>193</v>
      </c>
      <c r="AZ7" s="26">
        <f t="shared" si="0"/>
        <v>284</v>
      </c>
      <c r="BA7" s="26">
        <f t="shared" si="1"/>
        <v>1116</v>
      </c>
      <c r="BB7" s="26">
        <f t="shared" si="2"/>
        <v>1835.5716999999977</v>
      </c>
      <c r="BC7" s="26">
        <f t="shared" si="9"/>
        <v>6.4632806338028086</v>
      </c>
      <c r="BD7" s="26">
        <f t="shared" si="3"/>
        <v>156</v>
      </c>
      <c r="BE7" s="26">
        <f t="shared" si="4"/>
        <v>123</v>
      </c>
      <c r="BF7" s="26">
        <f t="shared" si="5"/>
        <v>0</v>
      </c>
      <c r="BG7" s="26">
        <f t="shared" si="6"/>
        <v>0</v>
      </c>
      <c r="BH7" s="26">
        <f t="shared" si="10"/>
        <v>156</v>
      </c>
      <c r="BI7" s="26">
        <f t="shared" si="11"/>
        <v>123</v>
      </c>
      <c r="BJ7" s="26"/>
      <c r="BK7" s="26"/>
      <c r="BL7" s="26"/>
      <c r="BM7" s="26"/>
    </row>
    <row r="8" spans="1:65" s="22" customFormat="1" x14ac:dyDescent="0.2">
      <c r="A8" s="26" t="s">
        <v>214</v>
      </c>
      <c r="B8" s="47" t="s">
        <v>212</v>
      </c>
      <c r="C8" s="26">
        <v>1000</v>
      </c>
      <c r="D8" s="26">
        <v>2</v>
      </c>
      <c r="E8" s="26">
        <v>0</v>
      </c>
      <c r="F8" s="26">
        <v>3</v>
      </c>
      <c r="G8" s="26">
        <v>2</v>
      </c>
      <c r="H8" s="26">
        <v>1</v>
      </c>
      <c r="I8" s="26">
        <v>1</v>
      </c>
      <c r="J8" s="26">
        <v>0</v>
      </c>
      <c r="K8" s="26">
        <v>3</v>
      </c>
      <c r="L8" s="26">
        <v>2</v>
      </c>
      <c r="M8" s="26">
        <v>0</v>
      </c>
      <c r="N8" s="26">
        <v>0.2</v>
      </c>
      <c r="O8" s="26">
        <v>0</v>
      </c>
      <c r="P8" s="26">
        <v>0</v>
      </c>
      <c r="Q8" s="26">
        <v>0</v>
      </c>
      <c r="R8" s="26">
        <v>0</v>
      </c>
      <c r="S8" s="26">
        <v>1</v>
      </c>
      <c r="T8" s="26">
        <v>0</v>
      </c>
      <c r="U8" s="26">
        <v>1</v>
      </c>
      <c r="V8" s="26">
        <v>0</v>
      </c>
      <c r="W8" s="26">
        <v>1</v>
      </c>
      <c r="X8" s="26">
        <v>1</v>
      </c>
      <c r="Y8" s="26">
        <v>100000000000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200</v>
      </c>
      <c r="AF8" s="39">
        <v>14.5198966666667</v>
      </c>
      <c r="AG8" s="44">
        <v>0.45045045045045001</v>
      </c>
      <c r="AH8" s="44" t="s">
        <v>39</v>
      </c>
      <c r="AI8" s="44">
        <v>0.58235294117647096</v>
      </c>
      <c r="AJ8" s="44">
        <v>0.36861313868613099</v>
      </c>
      <c r="AK8" s="26">
        <v>0</v>
      </c>
      <c r="AL8" s="26">
        <v>99</v>
      </c>
      <c r="AM8" s="26">
        <v>101</v>
      </c>
      <c r="AN8" s="26">
        <v>97</v>
      </c>
      <c r="AO8" s="26">
        <v>94</v>
      </c>
      <c r="AP8" s="26">
        <v>0</v>
      </c>
      <c r="AQ8" s="26">
        <v>0</v>
      </c>
      <c r="AR8" s="48" t="s">
        <v>39</v>
      </c>
      <c r="AS8" s="44">
        <v>0.95499999999999996</v>
      </c>
      <c r="AT8" s="26">
        <v>388</v>
      </c>
      <c r="AU8" s="26">
        <v>376</v>
      </c>
      <c r="AV8" s="26">
        <v>764</v>
      </c>
      <c r="AX8" s="26" t="str">
        <f t="shared" ref="AX8:AX10" si="12">B8</f>
        <v>'20201112'</v>
      </c>
      <c r="AY8" s="26" t="s">
        <v>193</v>
      </c>
      <c r="AZ8" s="26">
        <f t="shared" si="0"/>
        <v>200</v>
      </c>
      <c r="BA8" s="26">
        <f t="shared" si="1"/>
        <v>764</v>
      </c>
      <c r="BB8" s="26">
        <f t="shared" si="2"/>
        <v>871.19380000000194</v>
      </c>
      <c r="BC8" s="26">
        <f t="shared" ref="BC8" si="13">BB8/AZ8</f>
        <v>4.3559690000000097</v>
      </c>
      <c r="BD8" s="26">
        <f t="shared" si="3"/>
        <v>97</v>
      </c>
      <c r="BE8" s="26">
        <f t="shared" si="4"/>
        <v>94</v>
      </c>
      <c r="BF8" s="26">
        <f t="shared" si="5"/>
        <v>0</v>
      </c>
      <c r="BG8" s="26">
        <f t="shared" si="6"/>
        <v>0</v>
      </c>
      <c r="BH8" s="26">
        <f t="shared" ref="BH8" si="14">SUM(BD8,BF8)</f>
        <v>97</v>
      </c>
      <c r="BI8" s="26">
        <f t="shared" ref="BI8" si="15">SUM(BE8,BG8)</f>
        <v>94</v>
      </c>
      <c r="BJ8" s="26"/>
      <c r="BK8" s="26"/>
      <c r="BL8" s="26"/>
      <c r="BM8" s="26"/>
    </row>
    <row r="9" spans="1:65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58">
        <v>2.4232383333333298</v>
      </c>
      <c r="AG9" s="50">
        <v>0.68571428571428605</v>
      </c>
      <c r="AH9" s="50" t="s">
        <v>39</v>
      </c>
      <c r="AI9" s="50">
        <v>0.60526315789473695</v>
      </c>
      <c r="AJ9" s="50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51" t="s">
        <v>39</v>
      </c>
      <c r="AS9" s="50">
        <v>0.47916666666666702</v>
      </c>
      <c r="AT9" s="18">
        <v>44</v>
      </c>
      <c r="AU9" s="18">
        <v>48</v>
      </c>
      <c r="AV9" s="18">
        <v>92</v>
      </c>
      <c r="AX9" s="18" t="str">
        <f t="shared" si="12"/>
        <v>'20201113'</v>
      </c>
      <c r="AY9" s="18" t="s">
        <v>221</v>
      </c>
      <c r="AZ9" s="36">
        <f t="shared" si="0"/>
        <v>390</v>
      </c>
      <c r="BA9" s="36">
        <f t="shared" si="1"/>
        <v>1060</v>
      </c>
      <c r="BB9" s="36">
        <f t="shared" si="2"/>
        <v>2359.8423000000016</v>
      </c>
      <c r="BC9" s="36">
        <f t="shared" ref="BC9:BC11" si="16">BB9/AZ9</f>
        <v>6.0508776923076963</v>
      </c>
      <c r="BD9" s="36">
        <f t="shared" si="3"/>
        <v>139</v>
      </c>
      <c r="BE9" s="36">
        <f t="shared" si="4"/>
        <v>140</v>
      </c>
      <c r="BF9" s="36">
        <f t="shared" si="5"/>
        <v>0</v>
      </c>
      <c r="BG9" s="36">
        <f t="shared" si="6"/>
        <v>0</v>
      </c>
      <c r="BH9" s="18">
        <f t="shared" ref="BH9:BH11" si="17">SUM(BD9,BF9)</f>
        <v>139</v>
      </c>
      <c r="BI9" s="18">
        <f t="shared" ref="BI9:BI11" si="18">SUM(BE9,BG9)</f>
        <v>140</v>
      </c>
      <c r="BJ9" s="18"/>
      <c r="BK9" s="18"/>
      <c r="BL9" s="18"/>
      <c r="BM9" s="18"/>
    </row>
    <row r="10" spans="1:65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58">
        <v>10.475669999999999</v>
      </c>
      <c r="AG10" s="50">
        <v>0.66831683168316802</v>
      </c>
      <c r="AH10" s="50" t="s">
        <v>39</v>
      </c>
      <c r="AI10" s="50">
        <v>0.66355140186915895</v>
      </c>
      <c r="AJ10" s="50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51" t="s">
        <v>39</v>
      </c>
      <c r="AS10" s="50">
        <v>0.63703703703703696</v>
      </c>
      <c r="AT10" s="18">
        <v>160</v>
      </c>
      <c r="AU10" s="18">
        <v>140</v>
      </c>
      <c r="AV10" s="18">
        <v>300</v>
      </c>
      <c r="AX10" s="18" t="str">
        <f t="shared" si="12"/>
        <v>'20201113'</v>
      </c>
      <c r="AY10" s="18" t="s">
        <v>219</v>
      </c>
      <c r="AZ10" s="36">
        <f t="shared" si="0"/>
        <v>390</v>
      </c>
      <c r="BA10" s="36">
        <f t="shared" si="1"/>
        <v>1060</v>
      </c>
      <c r="BB10" s="36">
        <f t="shared" si="2"/>
        <v>2359.8423000000016</v>
      </c>
      <c r="BC10" s="36">
        <f t="shared" si="16"/>
        <v>6.0508776923076963</v>
      </c>
      <c r="BD10" s="36">
        <f t="shared" si="3"/>
        <v>139</v>
      </c>
      <c r="BE10" s="36">
        <f t="shared" si="4"/>
        <v>140</v>
      </c>
      <c r="BF10" s="36">
        <f t="shared" si="5"/>
        <v>0</v>
      </c>
      <c r="BG10" s="36">
        <f t="shared" si="6"/>
        <v>0</v>
      </c>
      <c r="BH10" s="18">
        <f t="shared" si="17"/>
        <v>139</v>
      </c>
      <c r="BI10" s="18">
        <f t="shared" si="18"/>
        <v>140</v>
      </c>
      <c r="BJ10" s="18"/>
      <c r="BK10" s="18"/>
      <c r="BL10" s="18"/>
      <c r="BM10" s="18"/>
    </row>
    <row r="11" spans="1:65" s="22" customFormat="1" x14ac:dyDescent="0.2">
      <c r="A11" s="26" t="s">
        <v>223</v>
      </c>
      <c r="B11" s="26" t="s">
        <v>218</v>
      </c>
      <c r="C11" s="26">
        <v>1000</v>
      </c>
      <c r="D11" s="26">
        <v>4</v>
      </c>
      <c r="E11" s="26">
        <v>0</v>
      </c>
      <c r="F11" s="26">
        <v>3</v>
      </c>
      <c r="G11" s="26">
        <v>2</v>
      </c>
      <c r="H11" s="26">
        <v>1</v>
      </c>
      <c r="I11" s="26">
        <v>1</v>
      </c>
      <c r="J11" s="26">
        <v>0</v>
      </c>
      <c r="K11" s="26">
        <v>3</v>
      </c>
      <c r="L11" s="26">
        <v>2</v>
      </c>
      <c r="M11" s="26">
        <v>0</v>
      </c>
      <c r="N11" s="26">
        <v>0.2</v>
      </c>
      <c r="O11" s="26">
        <v>0</v>
      </c>
      <c r="P11" s="26">
        <v>0.3</v>
      </c>
      <c r="Q11" s="26">
        <v>0</v>
      </c>
      <c r="R11" s="26">
        <v>0.3</v>
      </c>
      <c r="S11" s="26">
        <v>1</v>
      </c>
      <c r="T11" s="26">
        <v>0</v>
      </c>
      <c r="U11" s="26">
        <v>1</v>
      </c>
      <c r="V11" s="26">
        <v>0</v>
      </c>
      <c r="W11" s="26">
        <v>1</v>
      </c>
      <c r="X11" s="26">
        <v>1</v>
      </c>
      <c r="Y11" s="26">
        <v>3</v>
      </c>
      <c r="Z11" s="26">
        <v>4</v>
      </c>
      <c r="AA11" s="26">
        <v>0</v>
      </c>
      <c r="AB11" s="26">
        <v>0</v>
      </c>
      <c r="AC11" s="26">
        <v>0</v>
      </c>
      <c r="AD11" s="26">
        <v>0</v>
      </c>
      <c r="AE11" s="26">
        <v>207</v>
      </c>
      <c r="AF11" s="39">
        <v>26.431796666666699</v>
      </c>
      <c r="AG11" s="44">
        <v>0.82142857142857095</v>
      </c>
      <c r="AH11" s="44" t="s">
        <v>39</v>
      </c>
      <c r="AI11" s="44">
        <v>0.86607142857142905</v>
      </c>
      <c r="AJ11" s="44">
        <v>0.78571428571428603</v>
      </c>
      <c r="AK11" s="26">
        <v>0</v>
      </c>
      <c r="AL11" s="26">
        <v>97</v>
      </c>
      <c r="AM11" s="26">
        <v>110</v>
      </c>
      <c r="AN11" s="26">
        <v>85</v>
      </c>
      <c r="AO11" s="26">
        <v>85</v>
      </c>
      <c r="AP11" s="26">
        <v>0</v>
      </c>
      <c r="AQ11" s="26">
        <v>0</v>
      </c>
      <c r="AR11" s="48" t="s">
        <v>39</v>
      </c>
      <c r="AS11" s="44">
        <v>0.82125603864734298</v>
      </c>
      <c r="AT11" s="26">
        <v>340</v>
      </c>
      <c r="AU11" s="26">
        <v>328</v>
      </c>
      <c r="AV11" s="26">
        <v>668</v>
      </c>
      <c r="AX11" s="26" t="str">
        <f t="shared" ref="AX11:AX12" si="19">B11</f>
        <v>'20201113'</v>
      </c>
      <c r="AY11" s="26" t="s">
        <v>219</v>
      </c>
      <c r="AZ11" s="26">
        <f t="shared" si="0"/>
        <v>390</v>
      </c>
      <c r="BA11" s="26">
        <f t="shared" si="1"/>
        <v>1060</v>
      </c>
      <c r="BB11" s="26">
        <f t="shared" si="2"/>
        <v>2359.8423000000016</v>
      </c>
      <c r="BC11" s="26">
        <f t="shared" si="16"/>
        <v>6.0508776923076963</v>
      </c>
      <c r="BD11" s="26">
        <f t="shared" si="3"/>
        <v>139</v>
      </c>
      <c r="BE11" s="26">
        <f t="shared" si="4"/>
        <v>140</v>
      </c>
      <c r="BF11" s="26">
        <f t="shared" si="5"/>
        <v>0</v>
      </c>
      <c r="BG11" s="26">
        <f t="shared" si="6"/>
        <v>0</v>
      </c>
      <c r="BH11" s="26">
        <f t="shared" si="17"/>
        <v>139</v>
      </c>
      <c r="BI11" s="26">
        <f t="shared" si="18"/>
        <v>140</v>
      </c>
      <c r="BJ11" s="26"/>
      <c r="BK11" s="26"/>
      <c r="BL11" s="26"/>
      <c r="BM11" s="26"/>
    </row>
    <row r="12" spans="1:65" s="27" customFormat="1" x14ac:dyDescent="0.2">
      <c r="A12" s="31" t="s">
        <v>228</v>
      </c>
      <c r="B12" s="31" t="s">
        <v>229</v>
      </c>
      <c r="C12" s="31">
        <v>1000</v>
      </c>
      <c r="D12" s="31">
        <v>4</v>
      </c>
      <c r="E12" s="31">
        <v>0</v>
      </c>
      <c r="F12" s="31">
        <v>3</v>
      </c>
      <c r="G12" s="31">
        <v>2</v>
      </c>
      <c r="H12" s="31">
        <v>1</v>
      </c>
      <c r="I12" s="31">
        <v>1</v>
      </c>
      <c r="J12" s="31">
        <v>0</v>
      </c>
      <c r="K12" s="31">
        <v>3</v>
      </c>
      <c r="L12" s="31">
        <v>2</v>
      </c>
      <c r="M12" s="31">
        <v>0</v>
      </c>
      <c r="N12" s="31">
        <v>0.2</v>
      </c>
      <c r="O12" s="31">
        <v>0</v>
      </c>
      <c r="P12" s="31">
        <v>1.2</v>
      </c>
      <c r="Q12" s="31">
        <v>0</v>
      </c>
      <c r="R12" s="31">
        <v>1.2</v>
      </c>
      <c r="S12" s="31">
        <v>1</v>
      </c>
      <c r="T12" s="31">
        <v>0</v>
      </c>
      <c r="U12" s="31">
        <v>1</v>
      </c>
      <c r="V12" s="31">
        <v>0</v>
      </c>
      <c r="W12" s="31">
        <v>1</v>
      </c>
      <c r="X12" s="31">
        <v>1</v>
      </c>
      <c r="Y12" s="31">
        <v>3</v>
      </c>
      <c r="Z12" s="31">
        <v>4</v>
      </c>
      <c r="AA12" s="31">
        <v>0</v>
      </c>
      <c r="AB12" s="31">
        <v>0</v>
      </c>
      <c r="AC12" s="31">
        <v>0</v>
      </c>
      <c r="AD12" s="31">
        <v>0</v>
      </c>
      <c r="AE12" s="31">
        <v>318</v>
      </c>
      <c r="AF12" s="40">
        <v>49.866390000000003</v>
      </c>
      <c r="AG12" s="45">
        <v>0.79699248120300803</v>
      </c>
      <c r="AH12" s="45" t="s">
        <v>39</v>
      </c>
      <c r="AI12" s="45">
        <v>0.76829268292682895</v>
      </c>
      <c r="AJ12" s="45">
        <v>0.84313725490196101</v>
      </c>
      <c r="AK12" s="31">
        <v>0</v>
      </c>
      <c r="AL12" s="31">
        <v>189</v>
      </c>
      <c r="AM12" s="31">
        <v>129</v>
      </c>
      <c r="AN12" s="31">
        <v>109</v>
      </c>
      <c r="AO12" s="31">
        <v>111</v>
      </c>
      <c r="AP12" s="31">
        <v>0</v>
      </c>
      <c r="AQ12" s="31">
        <v>0</v>
      </c>
      <c r="AR12" s="52" t="s">
        <v>39</v>
      </c>
      <c r="AS12" s="45">
        <v>0.69182389937106903</v>
      </c>
      <c r="AT12" s="31">
        <v>400</v>
      </c>
      <c r="AU12" s="31">
        <v>440</v>
      </c>
      <c r="AV12" s="31">
        <v>840</v>
      </c>
      <c r="AX12" s="31" t="str">
        <f t="shared" si="19"/>
        <v>'20201116'</v>
      </c>
      <c r="AY12" s="31" t="s">
        <v>219</v>
      </c>
      <c r="AZ12" s="31">
        <f t="shared" si="0"/>
        <v>318</v>
      </c>
      <c r="BA12" s="31">
        <f t="shared" si="1"/>
        <v>840</v>
      </c>
      <c r="BB12" s="31">
        <f t="shared" si="2"/>
        <v>2991.9834000000001</v>
      </c>
      <c r="BC12" s="31">
        <f t="shared" ref="BC12" si="20">BB12/AZ12</f>
        <v>9.4087528301886802</v>
      </c>
      <c r="BD12" s="31">
        <f t="shared" si="3"/>
        <v>109</v>
      </c>
      <c r="BE12" s="31">
        <f t="shared" si="4"/>
        <v>111</v>
      </c>
      <c r="BF12" s="31">
        <f t="shared" si="5"/>
        <v>0</v>
      </c>
      <c r="BG12" s="31">
        <f t="shared" si="6"/>
        <v>0</v>
      </c>
      <c r="BH12" s="31">
        <f t="shared" ref="BH12" si="21">SUM(BD12,BF12)</f>
        <v>109</v>
      </c>
      <c r="BI12" s="31">
        <f t="shared" ref="BI12" si="22">SUM(BE12,BG12)</f>
        <v>111</v>
      </c>
      <c r="BJ12" s="31"/>
      <c r="BK12" s="31"/>
      <c r="BL12" s="31"/>
      <c r="BM12" s="31"/>
    </row>
    <row r="13" spans="1:65" s="27" customFormat="1" x14ac:dyDescent="0.2">
      <c r="A13" s="31" t="s">
        <v>244</v>
      </c>
      <c r="B13" s="31" t="s">
        <v>243</v>
      </c>
      <c r="C13" s="31">
        <v>1000</v>
      </c>
      <c r="D13" s="31">
        <v>4</v>
      </c>
      <c r="E13" s="31">
        <v>0</v>
      </c>
      <c r="F13" s="31">
        <v>3</v>
      </c>
      <c r="G13" s="31">
        <v>2</v>
      </c>
      <c r="H13" s="31">
        <v>1</v>
      </c>
      <c r="I13" s="31">
        <v>1</v>
      </c>
      <c r="J13" s="31">
        <v>0</v>
      </c>
      <c r="K13" s="31">
        <v>3</v>
      </c>
      <c r="L13" s="31">
        <v>2</v>
      </c>
      <c r="M13" s="31">
        <v>0</v>
      </c>
      <c r="N13" s="31">
        <v>0.2</v>
      </c>
      <c r="O13" s="31">
        <v>0</v>
      </c>
      <c r="P13" s="31">
        <v>1.2</v>
      </c>
      <c r="Q13" s="31">
        <v>0</v>
      </c>
      <c r="R13" s="31">
        <v>2</v>
      </c>
      <c r="S13" s="31">
        <v>1</v>
      </c>
      <c r="T13" s="31">
        <v>0</v>
      </c>
      <c r="U13" s="31">
        <v>1</v>
      </c>
      <c r="V13" s="31">
        <v>0</v>
      </c>
      <c r="W13" s="31">
        <v>1</v>
      </c>
      <c r="X13" s="31">
        <v>1</v>
      </c>
      <c r="Y13" s="31">
        <v>3</v>
      </c>
      <c r="Z13" s="31">
        <v>4</v>
      </c>
      <c r="AA13" s="31">
        <v>0</v>
      </c>
      <c r="AB13" s="31">
        <v>0</v>
      </c>
      <c r="AC13" s="31">
        <v>0</v>
      </c>
      <c r="AD13" s="31">
        <v>0</v>
      </c>
      <c r="AE13" s="31">
        <v>255</v>
      </c>
      <c r="AF13" s="40">
        <v>36.660811666666703</v>
      </c>
      <c r="AG13" s="45">
        <v>0.58755760368663601</v>
      </c>
      <c r="AH13" s="45" t="s">
        <v>39</v>
      </c>
      <c r="AI13" s="45">
        <v>0.59523809523809501</v>
      </c>
      <c r="AJ13" s="45">
        <v>0.58035714285714302</v>
      </c>
      <c r="AK13" s="31">
        <v>0</v>
      </c>
      <c r="AL13" s="31">
        <v>125</v>
      </c>
      <c r="AM13" s="31">
        <v>130</v>
      </c>
      <c r="AN13" s="31">
        <v>123</v>
      </c>
      <c r="AO13" s="31">
        <v>123</v>
      </c>
      <c r="AP13" s="31">
        <v>0</v>
      </c>
      <c r="AQ13" s="31">
        <v>0</v>
      </c>
      <c r="AR13" s="52" t="s">
        <v>39</v>
      </c>
      <c r="AS13" s="45">
        <v>0.96470588235294097</v>
      </c>
      <c r="AT13" s="31">
        <v>464</v>
      </c>
      <c r="AU13" s="31">
        <v>460</v>
      </c>
      <c r="AV13" s="31">
        <v>924</v>
      </c>
      <c r="AX13" s="31" t="str">
        <f t="shared" ref="AX13" si="23">B13</f>
        <v>'20201117'</v>
      </c>
      <c r="AY13" s="31" t="s">
        <v>219</v>
      </c>
      <c r="AZ13" s="31">
        <f t="shared" si="0"/>
        <v>255</v>
      </c>
      <c r="BA13" s="31">
        <f t="shared" si="1"/>
        <v>924</v>
      </c>
      <c r="BB13" s="31">
        <f t="shared" si="2"/>
        <v>2199.648700000002</v>
      </c>
      <c r="BC13" s="31">
        <f t="shared" ref="BC13" si="24">BB13/AZ13</f>
        <v>8.6260733333333413</v>
      </c>
      <c r="BD13" s="31">
        <f t="shared" si="3"/>
        <v>123</v>
      </c>
      <c r="BE13" s="31">
        <f t="shared" si="4"/>
        <v>123</v>
      </c>
      <c r="BF13" s="31">
        <f t="shared" si="5"/>
        <v>0</v>
      </c>
      <c r="BG13" s="31">
        <f t="shared" si="6"/>
        <v>0</v>
      </c>
      <c r="BH13" s="31">
        <f t="shared" ref="BH13" si="25">SUM(BD13,BF13)</f>
        <v>123</v>
      </c>
      <c r="BI13" s="31">
        <f t="shared" ref="BI13" si="26">SUM(BE13,BG13)</f>
        <v>123</v>
      </c>
      <c r="BJ13" s="31"/>
      <c r="BK13" s="31"/>
      <c r="BL13" s="31"/>
      <c r="BM13" s="31"/>
    </row>
    <row r="14" spans="1:65" s="27" customFormat="1" x14ac:dyDescent="0.2">
      <c r="A14" s="27" t="s">
        <v>253</v>
      </c>
      <c r="B14" s="27" t="s">
        <v>248</v>
      </c>
      <c r="C14" s="27">
        <v>1000</v>
      </c>
      <c r="D14" s="27">
        <v>4</v>
      </c>
      <c r="E14" s="27">
        <v>0</v>
      </c>
      <c r="F14" s="27">
        <v>3</v>
      </c>
      <c r="G14" s="27">
        <v>2</v>
      </c>
      <c r="H14" s="27">
        <v>1</v>
      </c>
      <c r="I14" s="27">
        <v>1</v>
      </c>
      <c r="J14" s="27">
        <v>0</v>
      </c>
      <c r="K14" s="27">
        <v>3</v>
      </c>
      <c r="L14" s="27">
        <v>2</v>
      </c>
      <c r="M14" s="27">
        <v>0</v>
      </c>
      <c r="N14" s="27">
        <v>0.2</v>
      </c>
      <c r="O14" s="27">
        <v>0</v>
      </c>
      <c r="P14" s="27">
        <v>1.2</v>
      </c>
      <c r="Q14" s="27">
        <v>0</v>
      </c>
      <c r="R14" s="27">
        <v>5</v>
      </c>
      <c r="S14" s="27">
        <v>1</v>
      </c>
      <c r="T14" s="27">
        <v>0</v>
      </c>
      <c r="U14" s="27">
        <v>1</v>
      </c>
      <c r="V14" s="27">
        <v>0</v>
      </c>
      <c r="W14" s="27">
        <v>1</v>
      </c>
      <c r="X14" s="27">
        <v>1</v>
      </c>
      <c r="Y14" s="27">
        <v>0</v>
      </c>
      <c r="Z14" s="27">
        <v>4</v>
      </c>
      <c r="AA14" s="27">
        <v>0</v>
      </c>
      <c r="AB14" s="27">
        <v>0</v>
      </c>
      <c r="AC14" s="27">
        <v>0</v>
      </c>
      <c r="AD14" s="27">
        <v>0</v>
      </c>
      <c r="AE14" s="27">
        <v>220</v>
      </c>
      <c r="AF14" s="60">
        <v>54.763586666666697</v>
      </c>
      <c r="AG14" s="29">
        <v>0.59299191374663096</v>
      </c>
      <c r="AH14" s="29" t="s">
        <v>39</v>
      </c>
      <c r="AI14" s="29">
        <v>0.55000000000000004</v>
      </c>
      <c r="AJ14" s="29">
        <v>0.64327485380117</v>
      </c>
      <c r="AK14" s="27">
        <v>0</v>
      </c>
      <c r="AL14" s="27">
        <v>110</v>
      </c>
      <c r="AM14" s="27">
        <v>110</v>
      </c>
      <c r="AN14" s="27">
        <v>98</v>
      </c>
      <c r="AO14" s="27">
        <v>100</v>
      </c>
      <c r="AP14" s="27">
        <v>0</v>
      </c>
      <c r="AQ14" s="27">
        <v>0</v>
      </c>
      <c r="AR14" s="30" t="s">
        <v>39</v>
      </c>
      <c r="AS14" s="29">
        <v>0.9</v>
      </c>
      <c r="AT14" s="27">
        <v>328</v>
      </c>
      <c r="AU14" s="27">
        <v>280</v>
      </c>
      <c r="AV14" s="27">
        <v>608</v>
      </c>
      <c r="AX14" s="31" t="str">
        <f t="shared" ref="AX14" si="27">B14</f>
        <v>'20201118'</v>
      </c>
      <c r="AY14" s="31" t="s">
        <v>219</v>
      </c>
      <c r="AZ14" s="31">
        <f t="shared" si="0"/>
        <v>220</v>
      </c>
      <c r="BA14" s="31">
        <f t="shared" si="1"/>
        <v>608</v>
      </c>
      <c r="BB14" s="31">
        <f t="shared" si="2"/>
        <v>3285.8152000000018</v>
      </c>
      <c r="BC14" s="31">
        <f t="shared" ref="BC14" si="28">BB14/AZ14</f>
        <v>14.935523636363644</v>
      </c>
      <c r="BD14" s="31">
        <f t="shared" si="3"/>
        <v>98</v>
      </c>
      <c r="BE14" s="31">
        <f t="shared" si="4"/>
        <v>100</v>
      </c>
      <c r="BF14" s="31">
        <f t="shared" si="5"/>
        <v>0</v>
      </c>
      <c r="BG14" s="31">
        <f t="shared" si="6"/>
        <v>0</v>
      </c>
      <c r="BH14" s="31">
        <f t="shared" ref="BH14" si="29">SUM(BD14,BF14)</f>
        <v>98</v>
      </c>
      <c r="BI14" s="31">
        <f t="shared" ref="BI14" si="30">SUM(BE14,BG14)</f>
        <v>100</v>
      </c>
    </row>
    <row r="15" spans="1:65" x14ac:dyDescent="0.2">
      <c r="A15" s="1" t="s">
        <v>262</v>
      </c>
      <c r="B15" s="1" t="s">
        <v>261</v>
      </c>
      <c r="C15" s="1">
        <v>1000</v>
      </c>
      <c r="D15" s="1">
        <v>4</v>
      </c>
      <c r="E15" s="1">
        <v>0</v>
      </c>
      <c r="F15" s="1">
        <v>3</v>
      </c>
      <c r="G15" s="1">
        <v>2</v>
      </c>
      <c r="H15" s="1">
        <v>1</v>
      </c>
      <c r="I15" s="1">
        <v>1</v>
      </c>
      <c r="J15" s="1">
        <v>0</v>
      </c>
      <c r="K15" s="1">
        <v>3</v>
      </c>
      <c r="L15" s="1">
        <v>2</v>
      </c>
      <c r="M15" s="1">
        <v>0</v>
      </c>
      <c r="N15" s="1">
        <v>0.2</v>
      </c>
      <c r="O15" s="1">
        <v>0</v>
      </c>
      <c r="P15" s="1">
        <v>1.2</v>
      </c>
      <c r="Q15" s="1">
        <v>0</v>
      </c>
      <c r="R15" s="1">
        <v>6</v>
      </c>
      <c r="S15" s="1">
        <v>1</v>
      </c>
      <c r="T15" s="1">
        <v>0</v>
      </c>
      <c r="U15" s="1">
        <v>1</v>
      </c>
      <c r="V15" s="1">
        <v>0</v>
      </c>
      <c r="W15" s="1">
        <v>1</v>
      </c>
      <c r="X15" s="1">
        <v>1</v>
      </c>
      <c r="Y15" s="1">
        <v>3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345</v>
      </c>
      <c r="AF15" s="1">
        <v>93.384545000000003</v>
      </c>
      <c r="AG15" s="8">
        <v>0.81753554502369696</v>
      </c>
      <c r="AH15" s="8" t="s">
        <v>39</v>
      </c>
      <c r="AI15" s="8">
        <v>0.82967032967033005</v>
      </c>
      <c r="AJ15" s="8">
        <v>0.80833333333333302</v>
      </c>
      <c r="AK15" s="1">
        <v>0</v>
      </c>
      <c r="AL15" s="1">
        <v>151</v>
      </c>
      <c r="AM15" s="1">
        <v>194</v>
      </c>
      <c r="AN15" s="1">
        <v>131</v>
      </c>
      <c r="AO15" s="1">
        <v>130</v>
      </c>
      <c r="AP15" s="1">
        <v>0</v>
      </c>
      <c r="AQ15" s="1">
        <v>0</v>
      </c>
      <c r="AR15" s="21" t="s">
        <v>39</v>
      </c>
      <c r="AS15" s="8">
        <v>0.75652173913043497</v>
      </c>
      <c r="AT15" s="1">
        <v>440</v>
      </c>
      <c r="AU15" s="1">
        <v>300</v>
      </c>
      <c r="AV15" s="1">
        <v>740</v>
      </c>
      <c r="AX15" s="31" t="str">
        <f t="shared" ref="AX15" si="31">B15</f>
        <v>'20201119'</v>
      </c>
      <c r="AY15" s="31" t="s">
        <v>219</v>
      </c>
      <c r="AZ15" s="31">
        <f t="shared" si="0"/>
        <v>345</v>
      </c>
      <c r="BA15" s="31">
        <f t="shared" si="1"/>
        <v>740</v>
      </c>
      <c r="BB15" s="31">
        <f t="shared" si="2"/>
        <v>5603.0727000000006</v>
      </c>
      <c r="BC15" s="31">
        <f t="shared" ref="BC15" si="32">BB15/AZ15</f>
        <v>16.24079043478261</v>
      </c>
      <c r="BD15" s="31">
        <f t="shared" si="3"/>
        <v>131</v>
      </c>
      <c r="BE15" s="31">
        <f t="shared" si="4"/>
        <v>130</v>
      </c>
      <c r="BF15" s="31">
        <f t="shared" si="5"/>
        <v>0</v>
      </c>
      <c r="BG15" s="31">
        <f t="shared" si="6"/>
        <v>0</v>
      </c>
      <c r="BH15" s="31">
        <f t="shared" ref="BH15" si="33">SUM(BD15,BF15)</f>
        <v>131</v>
      </c>
      <c r="BI15" s="31">
        <f t="shared" ref="BI15" si="34">SUM(BE15,BG15)</f>
        <v>130</v>
      </c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2" sqref="A12:XFD1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17" style="1" customWidth="1"/>
    <col min="52" max="16384" width="8.625" style="1"/>
  </cols>
  <sheetData>
    <row r="1" spans="1:65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955</v>
      </c>
      <c r="BM1" s="10">
        <f>SUM($AO$2:$AO$1048576,$AQ$2:$AQ$1048576)</f>
        <v>973</v>
      </c>
    </row>
    <row r="2" spans="1:65" s="22" customFormat="1" ht="14.25" x14ac:dyDescent="0.2">
      <c r="A2" s="22" t="s">
        <v>181</v>
      </c>
      <c r="B2" s="23" t="s">
        <v>175</v>
      </c>
      <c r="C2" s="22">
        <v>1000</v>
      </c>
      <c r="D2" s="22">
        <v>2</v>
      </c>
      <c r="E2" s="22">
        <v>0</v>
      </c>
      <c r="F2" s="22">
        <v>1</v>
      </c>
      <c r="G2" s="22">
        <v>2</v>
      </c>
      <c r="H2" s="22">
        <v>0</v>
      </c>
      <c r="I2" s="22">
        <v>2</v>
      </c>
      <c r="J2" s="22">
        <v>0</v>
      </c>
      <c r="K2" s="22">
        <v>3</v>
      </c>
      <c r="L2" s="22">
        <v>1</v>
      </c>
      <c r="M2" s="22">
        <v>0</v>
      </c>
      <c r="N2" s="22">
        <v>0.2</v>
      </c>
      <c r="O2" s="22">
        <v>0</v>
      </c>
      <c r="P2" s="22">
        <v>0</v>
      </c>
      <c r="Q2" s="22">
        <v>0</v>
      </c>
      <c r="R2" s="22">
        <v>0</v>
      </c>
      <c r="S2" s="22">
        <v>1</v>
      </c>
      <c r="T2" s="22">
        <v>0</v>
      </c>
      <c r="U2" s="22">
        <v>1</v>
      </c>
      <c r="V2" s="22">
        <v>0</v>
      </c>
      <c r="W2" s="22">
        <v>1</v>
      </c>
      <c r="X2" s="22">
        <v>1</v>
      </c>
      <c r="Y2" s="22">
        <v>100000000000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56</v>
      </c>
      <c r="AF2" s="59">
        <v>28.305381666666701</v>
      </c>
      <c r="AG2" s="24">
        <v>0.65116279069767502</v>
      </c>
      <c r="AH2" s="24" t="s">
        <v>39</v>
      </c>
      <c r="AI2" s="24">
        <v>0.65</v>
      </c>
      <c r="AJ2" s="24">
        <v>0.65217391304347805</v>
      </c>
      <c r="AK2" s="22">
        <v>0</v>
      </c>
      <c r="AL2" s="22">
        <v>26</v>
      </c>
      <c r="AM2" s="22">
        <v>30</v>
      </c>
      <c r="AN2" s="22">
        <v>26</v>
      </c>
      <c r="AO2" s="22">
        <v>28</v>
      </c>
      <c r="AP2" s="22">
        <v>0</v>
      </c>
      <c r="AQ2" s="22">
        <v>0</v>
      </c>
      <c r="AR2" s="25" t="s">
        <v>39</v>
      </c>
      <c r="AS2" s="24">
        <v>0.96428571428571397</v>
      </c>
      <c r="AT2" s="22">
        <v>104</v>
      </c>
      <c r="AU2" s="22">
        <v>112</v>
      </c>
      <c r="AV2" s="22">
        <v>216</v>
      </c>
      <c r="AX2" s="22" t="str">
        <f t="shared" ref="AX2:AX7" si="0">B2</f>
        <v>'20201106'</v>
      </c>
      <c r="AY2" s="26" t="s">
        <v>194</v>
      </c>
      <c r="AZ2" s="10">
        <f t="shared" ref="AZ2:AZ13" si="1">SUMIF($B$2:$B$1048576,$B2,$AE$2:$AE$1048576)</f>
        <v>56</v>
      </c>
      <c r="BA2" s="10">
        <f t="shared" ref="BA2:BA13" si="2">SUMIF($B$2:$B$1048576,$B2,$AV$2:$AV$1048576)</f>
        <v>216</v>
      </c>
      <c r="BB2" s="10">
        <f t="shared" ref="BB2:BB13" si="3">SUMIF($B$2:$B$1048576,$B2,$AF$2:$AF$1048576)*60</f>
        <v>1698.3229000000022</v>
      </c>
      <c r="BC2" s="10">
        <f t="shared" ref="BC2:BC7" si="4">BB2/AZ2</f>
        <v>30.327194642857183</v>
      </c>
      <c r="BD2" s="10">
        <f t="shared" ref="BD2:BD13" si="5">SUMIF($B$2:$B$1048576,$B2,$AN$2:$AN$1048576)</f>
        <v>26</v>
      </c>
      <c r="BE2" s="10">
        <f t="shared" ref="BE2:BE13" si="6">SUMIF($B$2:$B$1048576,$B2,$AO$2:$AO$1048576)</f>
        <v>28</v>
      </c>
      <c r="BF2" s="10">
        <f t="shared" ref="BF2:BF13" si="7">SUMIF($B$2:$B$1048576,$B2,$AP$2:$AP$1048576)</f>
        <v>0</v>
      </c>
      <c r="BG2" s="10">
        <f t="shared" ref="BG2:BG13" si="8">SUMIF($B$2:$B$1048576,$B2,$AQ$2:$AQ$1048576)</f>
        <v>0</v>
      </c>
      <c r="BH2" s="22">
        <f t="shared" ref="BH2:BI4" si="9">SUM(BD2,BF2)</f>
        <v>26</v>
      </c>
      <c r="BI2" s="22">
        <f t="shared" si="9"/>
        <v>28</v>
      </c>
    </row>
    <row r="3" spans="1:65" s="27" customFormat="1" ht="14.25" x14ac:dyDescent="0.2">
      <c r="A3" s="27" t="s">
        <v>186</v>
      </c>
      <c r="B3" s="28" t="s">
        <v>183</v>
      </c>
      <c r="C3" s="27">
        <v>1000</v>
      </c>
      <c r="D3" s="27">
        <v>3</v>
      </c>
      <c r="E3" s="27">
        <v>0</v>
      </c>
      <c r="F3" s="27">
        <v>1</v>
      </c>
      <c r="G3" s="27">
        <v>2</v>
      </c>
      <c r="H3" s="27">
        <v>3</v>
      </c>
      <c r="I3" s="27">
        <v>2</v>
      </c>
      <c r="J3" s="27">
        <v>0</v>
      </c>
      <c r="K3" s="27">
        <v>3</v>
      </c>
      <c r="L3" s="27">
        <v>1</v>
      </c>
      <c r="M3" s="27">
        <v>0</v>
      </c>
      <c r="N3" s="27">
        <v>0.2</v>
      </c>
      <c r="O3" s="27">
        <v>0</v>
      </c>
      <c r="P3" s="27">
        <v>0</v>
      </c>
      <c r="Q3" s="27">
        <v>0</v>
      </c>
      <c r="R3" s="27">
        <v>0</v>
      </c>
      <c r="S3" s="27">
        <v>1</v>
      </c>
      <c r="T3" s="27">
        <v>0</v>
      </c>
      <c r="U3" s="27">
        <v>1</v>
      </c>
      <c r="V3" s="27">
        <v>0</v>
      </c>
      <c r="W3" s="27">
        <v>1</v>
      </c>
      <c r="X3" s="27">
        <v>1</v>
      </c>
      <c r="Y3" s="27">
        <v>100000000000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80</v>
      </c>
      <c r="AF3" s="60">
        <v>27.8406466666667</v>
      </c>
      <c r="AG3" s="29">
        <v>0.26229508196721302</v>
      </c>
      <c r="AH3" s="29" t="s">
        <v>39</v>
      </c>
      <c r="AI3" s="29">
        <v>0.31550802139037398</v>
      </c>
      <c r="AJ3" s="29">
        <v>0.177966101694915</v>
      </c>
      <c r="AK3" s="27">
        <v>0</v>
      </c>
      <c r="AL3" s="27">
        <v>59</v>
      </c>
      <c r="AM3" s="27">
        <v>21</v>
      </c>
      <c r="AN3" s="27">
        <v>59</v>
      </c>
      <c r="AO3" s="27">
        <v>21</v>
      </c>
      <c r="AP3" s="27">
        <v>0</v>
      </c>
      <c r="AQ3" s="27">
        <v>0</v>
      </c>
      <c r="AR3" s="30" t="s">
        <v>39</v>
      </c>
      <c r="AS3" s="29">
        <v>1</v>
      </c>
      <c r="AT3" s="27">
        <v>236</v>
      </c>
      <c r="AU3" s="27">
        <v>84</v>
      </c>
      <c r="AV3" s="27">
        <v>320</v>
      </c>
      <c r="AX3" s="27" t="str">
        <f t="shared" si="0"/>
        <v>'20201109'</v>
      </c>
      <c r="AY3" s="31" t="s">
        <v>194</v>
      </c>
      <c r="AZ3" s="32">
        <f t="shared" si="1"/>
        <v>80</v>
      </c>
      <c r="BA3" s="32">
        <f t="shared" si="2"/>
        <v>320</v>
      </c>
      <c r="BB3" s="32">
        <f t="shared" si="3"/>
        <v>1670.4388000000019</v>
      </c>
      <c r="BC3" s="32">
        <f t="shared" si="4"/>
        <v>20.880485000000025</v>
      </c>
      <c r="BD3" s="32">
        <f t="shared" si="5"/>
        <v>59</v>
      </c>
      <c r="BE3" s="32">
        <f t="shared" si="6"/>
        <v>21</v>
      </c>
      <c r="BF3" s="32">
        <f t="shared" si="7"/>
        <v>0</v>
      </c>
      <c r="BG3" s="32">
        <f t="shared" si="8"/>
        <v>0</v>
      </c>
      <c r="BH3" s="27">
        <f t="shared" si="9"/>
        <v>59</v>
      </c>
      <c r="BI3" s="27">
        <f t="shared" si="9"/>
        <v>21</v>
      </c>
    </row>
    <row r="4" spans="1:65" s="27" customFormat="1" ht="14.25" x14ac:dyDescent="0.2">
      <c r="A4" s="27" t="s">
        <v>195</v>
      </c>
      <c r="B4" s="28" t="s">
        <v>191</v>
      </c>
      <c r="C4" s="27">
        <v>1000</v>
      </c>
      <c r="D4" s="27">
        <v>3</v>
      </c>
      <c r="E4" s="27">
        <v>0</v>
      </c>
      <c r="F4" s="27">
        <v>1</v>
      </c>
      <c r="G4" s="27">
        <v>2</v>
      </c>
      <c r="H4" s="27">
        <v>3</v>
      </c>
      <c r="I4" s="27">
        <v>2</v>
      </c>
      <c r="J4" s="27">
        <v>0</v>
      </c>
      <c r="K4" s="27">
        <v>3</v>
      </c>
      <c r="L4" s="27">
        <v>1</v>
      </c>
      <c r="M4" s="27">
        <v>0</v>
      </c>
      <c r="N4" s="27">
        <v>0.2</v>
      </c>
      <c r="O4" s="27">
        <v>0</v>
      </c>
      <c r="P4" s="27">
        <v>0</v>
      </c>
      <c r="Q4" s="27">
        <v>0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1</v>
      </c>
      <c r="Y4" s="27">
        <v>100000000000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238</v>
      </c>
      <c r="AF4" s="60">
        <v>29.653130000000001</v>
      </c>
      <c r="AG4" s="29">
        <v>0.64850136239781997</v>
      </c>
      <c r="AH4" s="29" t="s">
        <v>39</v>
      </c>
      <c r="AI4" s="29">
        <v>0.70552147239263796</v>
      </c>
      <c r="AJ4" s="29">
        <v>0.60294117647058798</v>
      </c>
      <c r="AK4" s="27">
        <v>0</v>
      </c>
      <c r="AL4" s="27">
        <v>115</v>
      </c>
      <c r="AM4" s="27">
        <v>123</v>
      </c>
      <c r="AN4" s="27">
        <v>113</v>
      </c>
      <c r="AO4" s="27">
        <v>121</v>
      </c>
      <c r="AP4" s="27">
        <v>0</v>
      </c>
      <c r="AQ4" s="27">
        <v>0</v>
      </c>
      <c r="AR4" s="30" t="s">
        <v>39</v>
      </c>
      <c r="AS4" s="29">
        <v>0.98319327731092399</v>
      </c>
      <c r="AT4" s="27">
        <v>452</v>
      </c>
      <c r="AU4" s="27">
        <v>484</v>
      </c>
      <c r="AV4" s="27">
        <v>936</v>
      </c>
      <c r="AX4" s="27" t="str">
        <f t="shared" si="0"/>
        <v>'20201110'</v>
      </c>
      <c r="AY4" s="31" t="s">
        <v>194</v>
      </c>
      <c r="AZ4" s="32">
        <f t="shared" si="1"/>
        <v>238</v>
      </c>
      <c r="BA4" s="32">
        <f t="shared" si="2"/>
        <v>936</v>
      </c>
      <c r="BB4" s="32">
        <f t="shared" si="3"/>
        <v>1779.1878000000002</v>
      </c>
      <c r="BC4" s="32">
        <f t="shared" si="4"/>
        <v>7.4755789915966391</v>
      </c>
      <c r="BD4" s="32">
        <f t="shared" si="5"/>
        <v>113</v>
      </c>
      <c r="BE4" s="32">
        <f t="shared" si="6"/>
        <v>121</v>
      </c>
      <c r="BF4" s="32">
        <f t="shared" si="7"/>
        <v>0</v>
      </c>
      <c r="BG4" s="32">
        <f t="shared" si="8"/>
        <v>0</v>
      </c>
      <c r="BH4" s="27">
        <f t="shared" si="9"/>
        <v>113</v>
      </c>
      <c r="BI4" s="27">
        <f t="shared" si="9"/>
        <v>121</v>
      </c>
    </row>
    <row r="5" spans="1:65" ht="14.25" x14ac:dyDescent="0.2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42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 t="shared" si="0"/>
        <v>'20201111'</v>
      </c>
      <c r="AY5" s="18" t="s">
        <v>194</v>
      </c>
      <c r="AZ5" s="12">
        <f t="shared" si="1"/>
        <v>323</v>
      </c>
      <c r="BA5" s="12">
        <f t="shared" si="2"/>
        <v>1276</v>
      </c>
      <c r="BB5" s="12">
        <f t="shared" si="3"/>
        <v>1507.3524</v>
      </c>
      <c r="BC5" s="12">
        <f t="shared" si="4"/>
        <v>4.666725696594427</v>
      </c>
      <c r="BD5" s="12">
        <f t="shared" si="5"/>
        <v>151</v>
      </c>
      <c r="BE5" s="12">
        <f t="shared" si="6"/>
        <v>168</v>
      </c>
      <c r="BF5" s="12">
        <f t="shared" si="7"/>
        <v>0</v>
      </c>
      <c r="BG5" s="12">
        <f t="shared" si="8"/>
        <v>0</v>
      </c>
      <c r="BH5" s="1">
        <f t="shared" ref="BH5:BH6" si="10">SUM(BD5,BF5)</f>
        <v>151</v>
      </c>
      <c r="BI5" s="1">
        <f t="shared" ref="BI5:BI6" si="11">SUM(BE5,BG5)</f>
        <v>168</v>
      </c>
    </row>
    <row r="6" spans="1:65" s="22" customFormat="1" ht="14.25" x14ac:dyDescent="0.2">
      <c r="A6" s="22" t="s">
        <v>208</v>
      </c>
      <c r="B6" s="23" t="s">
        <v>200</v>
      </c>
      <c r="C6" s="22">
        <v>1000</v>
      </c>
      <c r="D6" s="22">
        <v>3</v>
      </c>
      <c r="E6" s="22">
        <v>0</v>
      </c>
      <c r="F6" s="22">
        <v>1</v>
      </c>
      <c r="G6" s="22">
        <v>2</v>
      </c>
      <c r="H6" s="22">
        <v>3</v>
      </c>
      <c r="I6" s="22">
        <v>2</v>
      </c>
      <c r="J6" s="22">
        <v>0</v>
      </c>
      <c r="K6" s="22">
        <v>3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138</v>
      </c>
      <c r="AF6" s="59">
        <v>8.7449399999999997</v>
      </c>
      <c r="AG6" s="24">
        <v>0.582278481012658</v>
      </c>
      <c r="AH6" s="24" t="s">
        <v>39</v>
      </c>
      <c r="AI6" s="24">
        <v>0.633663366336634</v>
      </c>
      <c r="AJ6" s="24">
        <v>0.54411764705882404</v>
      </c>
      <c r="AK6" s="22">
        <v>0</v>
      </c>
      <c r="AL6" s="22">
        <v>64</v>
      </c>
      <c r="AM6" s="22">
        <v>74</v>
      </c>
      <c r="AN6" s="22">
        <v>64</v>
      </c>
      <c r="AO6" s="22">
        <v>74</v>
      </c>
      <c r="AP6" s="22">
        <v>0</v>
      </c>
      <c r="AQ6" s="22">
        <v>0</v>
      </c>
      <c r="AR6" s="25" t="s">
        <v>39</v>
      </c>
      <c r="AS6" s="24">
        <v>1</v>
      </c>
      <c r="AT6" s="22">
        <v>256</v>
      </c>
      <c r="AU6" s="22">
        <v>296</v>
      </c>
      <c r="AV6" s="22">
        <v>552</v>
      </c>
      <c r="AX6" s="22" t="str">
        <f t="shared" si="0"/>
        <v>'20201111'</v>
      </c>
      <c r="AY6" s="26" t="s">
        <v>194</v>
      </c>
      <c r="AZ6" s="10">
        <f t="shared" si="1"/>
        <v>323</v>
      </c>
      <c r="BA6" s="10">
        <f t="shared" si="2"/>
        <v>1276</v>
      </c>
      <c r="BB6" s="10">
        <f t="shared" si="3"/>
        <v>1507.3524</v>
      </c>
      <c r="BC6" s="10">
        <f t="shared" si="4"/>
        <v>4.666725696594427</v>
      </c>
      <c r="BD6" s="10">
        <f t="shared" si="5"/>
        <v>151</v>
      </c>
      <c r="BE6" s="10">
        <f t="shared" si="6"/>
        <v>168</v>
      </c>
      <c r="BF6" s="10">
        <f t="shared" si="7"/>
        <v>0</v>
      </c>
      <c r="BG6" s="10">
        <f t="shared" si="8"/>
        <v>0</v>
      </c>
      <c r="BH6" s="22">
        <f t="shared" si="10"/>
        <v>151</v>
      </c>
      <c r="BI6" s="22">
        <f t="shared" si="11"/>
        <v>168</v>
      </c>
    </row>
    <row r="7" spans="1:65" s="27" customFormat="1" ht="14.25" x14ac:dyDescent="0.2">
      <c r="A7" s="27" t="s">
        <v>215</v>
      </c>
      <c r="B7" s="28" t="s">
        <v>212</v>
      </c>
      <c r="C7" s="27">
        <v>1000</v>
      </c>
      <c r="D7" s="27">
        <v>3</v>
      </c>
      <c r="E7" s="27">
        <v>0</v>
      </c>
      <c r="F7" s="27">
        <v>1</v>
      </c>
      <c r="G7" s="27">
        <v>2</v>
      </c>
      <c r="H7" s="27">
        <v>3</v>
      </c>
      <c r="I7" s="27">
        <v>2</v>
      </c>
      <c r="J7" s="27">
        <v>0</v>
      </c>
      <c r="K7" s="27">
        <v>3</v>
      </c>
      <c r="L7" s="27">
        <v>1</v>
      </c>
      <c r="M7" s="27">
        <v>0</v>
      </c>
      <c r="N7" s="27">
        <v>0.2</v>
      </c>
      <c r="O7" s="27">
        <v>0</v>
      </c>
      <c r="P7" s="27">
        <v>0</v>
      </c>
      <c r="Q7" s="27">
        <v>0</v>
      </c>
      <c r="R7" s="27">
        <v>0</v>
      </c>
      <c r="S7" s="27">
        <v>1</v>
      </c>
      <c r="T7" s="27">
        <v>0</v>
      </c>
      <c r="U7" s="27">
        <v>1</v>
      </c>
      <c r="V7" s="27">
        <v>0</v>
      </c>
      <c r="W7" s="27">
        <v>1</v>
      </c>
      <c r="X7" s="27">
        <v>1</v>
      </c>
      <c r="Y7" s="27">
        <v>100000000000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177</v>
      </c>
      <c r="AF7" s="60">
        <v>20.244386666666699</v>
      </c>
      <c r="AG7" s="29">
        <v>0.52522255192878298</v>
      </c>
      <c r="AH7" s="29" t="s">
        <v>39</v>
      </c>
      <c r="AI7" s="29">
        <v>0.5</v>
      </c>
      <c r="AJ7" s="29">
        <v>0.544973544973545</v>
      </c>
      <c r="AK7" s="27">
        <v>0</v>
      </c>
      <c r="AL7" s="27">
        <v>74</v>
      </c>
      <c r="AM7" s="27">
        <v>103</v>
      </c>
      <c r="AN7" s="27">
        <v>74</v>
      </c>
      <c r="AO7" s="27">
        <v>103</v>
      </c>
      <c r="AP7" s="27">
        <v>0</v>
      </c>
      <c r="AQ7" s="27">
        <v>0</v>
      </c>
      <c r="AR7" s="30" t="s">
        <v>39</v>
      </c>
      <c r="AS7" s="29">
        <v>1</v>
      </c>
      <c r="AT7" s="27">
        <v>296</v>
      </c>
      <c r="AU7" s="27">
        <v>412</v>
      </c>
      <c r="AV7" s="27">
        <v>708</v>
      </c>
      <c r="AX7" s="27" t="str">
        <f t="shared" si="0"/>
        <v>'20201112'</v>
      </c>
      <c r="AY7" s="31" t="s">
        <v>194</v>
      </c>
      <c r="AZ7" s="32">
        <f t="shared" si="1"/>
        <v>177</v>
      </c>
      <c r="BA7" s="32">
        <f t="shared" si="2"/>
        <v>708</v>
      </c>
      <c r="BB7" s="32">
        <f t="shared" si="3"/>
        <v>1214.663200000002</v>
      </c>
      <c r="BC7" s="32">
        <f t="shared" si="4"/>
        <v>6.8625039548022713</v>
      </c>
      <c r="BD7" s="32">
        <f t="shared" si="5"/>
        <v>74</v>
      </c>
      <c r="BE7" s="32">
        <f t="shared" si="6"/>
        <v>103</v>
      </c>
      <c r="BF7" s="32">
        <f t="shared" si="7"/>
        <v>0</v>
      </c>
      <c r="BG7" s="32">
        <f t="shared" si="8"/>
        <v>0</v>
      </c>
      <c r="BH7" s="27">
        <f t="shared" ref="BH7" si="12">SUM(BD7,BF7)</f>
        <v>74</v>
      </c>
      <c r="BI7" s="27">
        <f t="shared" ref="BI7" si="13">SUM(BE7,BG7)</f>
        <v>103</v>
      </c>
    </row>
    <row r="8" spans="1:65" ht="14.25" x14ac:dyDescent="0.2">
      <c r="A8" s="1" t="s">
        <v>217</v>
      </c>
      <c r="B8" s="11" t="s">
        <v>218</v>
      </c>
      <c r="C8" s="1">
        <v>1000</v>
      </c>
      <c r="D8" s="1">
        <v>4</v>
      </c>
      <c r="E8" s="1">
        <v>0</v>
      </c>
      <c r="F8" s="1">
        <v>1</v>
      </c>
      <c r="G8" s="1">
        <v>2</v>
      </c>
      <c r="H8" s="1">
        <v>3</v>
      </c>
      <c r="I8" s="1">
        <v>2</v>
      </c>
      <c r="J8" s="1">
        <v>0</v>
      </c>
      <c r="K8" s="1">
        <v>3</v>
      </c>
      <c r="L8" s="1">
        <v>1</v>
      </c>
      <c r="M8" s="1">
        <v>0</v>
      </c>
      <c r="N8" s="1">
        <v>0.2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100000000000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350</v>
      </c>
      <c r="AF8" s="42">
        <v>30.490436666666699</v>
      </c>
      <c r="AG8" s="8">
        <v>0.73684210526315796</v>
      </c>
      <c r="AH8" s="8" t="s">
        <v>39</v>
      </c>
      <c r="AI8" s="8">
        <v>0.70714285714285696</v>
      </c>
      <c r="AJ8" s="8">
        <v>0.77948717948718005</v>
      </c>
      <c r="AK8" s="1">
        <v>0</v>
      </c>
      <c r="AL8" s="1">
        <v>198</v>
      </c>
      <c r="AM8" s="1">
        <v>152</v>
      </c>
      <c r="AN8" s="1">
        <v>87</v>
      </c>
      <c r="AO8" s="1">
        <v>86</v>
      </c>
      <c r="AP8" s="1">
        <v>0</v>
      </c>
      <c r="AQ8" s="1">
        <v>0</v>
      </c>
      <c r="AR8" s="21" t="s">
        <v>39</v>
      </c>
      <c r="AS8" s="8">
        <v>0.494285714285714</v>
      </c>
      <c r="AT8" s="1">
        <v>244</v>
      </c>
      <c r="AU8" s="1">
        <v>308</v>
      </c>
      <c r="AV8" s="1">
        <v>552</v>
      </c>
      <c r="AX8" s="1" t="str">
        <f t="shared" ref="AX8" si="14">B8</f>
        <v>'20201113'</v>
      </c>
      <c r="AY8" s="18" t="s">
        <v>221</v>
      </c>
      <c r="AZ8" s="12">
        <f t="shared" si="1"/>
        <v>487</v>
      </c>
      <c r="BA8" s="12">
        <f t="shared" si="2"/>
        <v>828</v>
      </c>
      <c r="BB8" s="12">
        <f t="shared" si="3"/>
        <v>3264.6624000000002</v>
      </c>
      <c r="BC8" s="12">
        <f t="shared" ref="BC8" si="15">BB8/AZ8</f>
        <v>6.7036188911704313</v>
      </c>
      <c r="BD8" s="12">
        <f t="shared" si="5"/>
        <v>123</v>
      </c>
      <c r="BE8" s="12">
        <f t="shared" si="6"/>
        <v>122</v>
      </c>
      <c r="BF8" s="12">
        <f t="shared" si="7"/>
        <v>0</v>
      </c>
      <c r="BG8" s="12">
        <f t="shared" si="8"/>
        <v>0</v>
      </c>
      <c r="BH8" s="1">
        <f t="shared" ref="BH8" si="16">SUM(BD8,BF8)</f>
        <v>123</v>
      </c>
      <c r="BI8" s="1">
        <f t="shared" ref="BI8" si="17">SUM(BE8,BG8)</f>
        <v>122</v>
      </c>
    </row>
    <row r="9" spans="1:65" s="22" customFormat="1" ht="14.25" x14ac:dyDescent="0.2">
      <c r="A9" s="22" t="s">
        <v>224</v>
      </c>
      <c r="B9" s="22" t="s">
        <v>218</v>
      </c>
      <c r="C9" s="22">
        <v>1000</v>
      </c>
      <c r="D9" s="22">
        <v>4</v>
      </c>
      <c r="E9" s="22">
        <v>0</v>
      </c>
      <c r="F9" s="22">
        <v>1</v>
      </c>
      <c r="G9" s="22">
        <v>2</v>
      </c>
      <c r="H9" s="22">
        <v>3</v>
      </c>
      <c r="I9" s="22">
        <v>2</v>
      </c>
      <c r="J9" s="22">
        <v>0</v>
      </c>
      <c r="K9" s="22">
        <v>3</v>
      </c>
      <c r="L9" s="22">
        <v>1</v>
      </c>
      <c r="M9" s="22">
        <v>0</v>
      </c>
      <c r="N9" s="22">
        <v>0.2</v>
      </c>
      <c r="O9" s="22">
        <v>0</v>
      </c>
      <c r="P9" s="22">
        <v>0.3</v>
      </c>
      <c r="Q9" s="22">
        <v>0</v>
      </c>
      <c r="R9" s="22">
        <v>0.3</v>
      </c>
      <c r="S9" s="22">
        <v>1</v>
      </c>
      <c r="T9" s="22">
        <v>0</v>
      </c>
      <c r="U9" s="22">
        <v>1</v>
      </c>
      <c r="V9" s="22">
        <v>0</v>
      </c>
      <c r="W9" s="22">
        <v>1</v>
      </c>
      <c r="X9" s="22">
        <v>1</v>
      </c>
      <c r="Y9" s="22">
        <v>10</v>
      </c>
      <c r="Z9" s="22">
        <v>2</v>
      </c>
      <c r="AA9" s="22">
        <v>0</v>
      </c>
      <c r="AB9" s="22">
        <v>0</v>
      </c>
      <c r="AC9" s="22">
        <v>0</v>
      </c>
      <c r="AD9" s="22">
        <v>0</v>
      </c>
      <c r="AE9" s="22">
        <v>137</v>
      </c>
      <c r="AF9" s="59">
        <v>23.9206033333333</v>
      </c>
      <c r="AG9" s="24">
        <v>0.61990950226244401</v>
      </c>
      <c r="AH9" s="24" t="s">
        <v>39</v>
      </c>
      <c r="AI9" s="24">
        <v>0.56701030927835105</v>
      </c>
      <c r="AJ9" s="24">
        <v>0.66129032258064502</v>
      </c>
      <c r="AK9" s="22">
        <v>0</v>
      </c>
      <c r="AL9" s="22">
        <v>55</v>
      </c>
      <c r="AM9" s="22">
        <v>82</v>
      </c>
      <c r="AN9" s="22">
        <v>36</v>
      </c>
      <c r="AO9" s="22">
        <v>36</v>
      </c>
      <c r="AP9" s="22">
        <v>0</v>
      </c>
      <c r="AQ9" s="22">
        <v>0</v>
      </c>
      <c r="AR9" s="25" t="s">
        <v>39</v>
      </c>
      <c r="AS9" s="24">
        <v>0.52554744525547503</v>
      </c>
      <c r="AT9" s="22">
        <v>140</v>
      </c>
      <c r="AU9" s="22">
        <v>136</v>
      </c>
      <c r="AV9" s="22">
        <v>276</v>
      </c>
      <c r="AX9" s="22" t="str">
        <f t="shared" ref="AX9" si="18">B9</f>
        <v>'20201113'</v>
      </c>
      <c r="AY9" s="26" t="s">
        <v>221</v>
      </c>
      <c r="AZ9" s="10">
        <f t="shared" si="1"/>
        <v>487</v>
      </c>
      <c r="BA9" s="10">
        <f t="shared" si="2"/>
        <v>828</v>
      </c>
      <c r="BB9" s="10">
        <f t="shared" si="3"/>
        <v>3264.6624000000002</v>
      </c>
      <c r="BC9" s="10">
        <f t="shared" ref="BC9" si="19">BB9/AZ9</f>
        <v>6.7036188911704313</v>
      </c>
      <c r="BD9" s="10">
        <f t="shared" si="5"/>
        <v>123</v>
      </c>
      <c r="BE9" s="10">
        <f t="shared" si="6"/>
        <v>122</v>
      </c>
      <c r="BF9" s="10">
        <f t="shared" si="7"/>
        <v>0</v>
      </c>
      <c r="BG9" s="10">
        <f t="shared" si="8"/>
        <v>0</v>
      </c>
      <c r="BH9" s="22">
        <f t="shared" ref="BH9" si="20">SUM(BD9,BF9)</f>
        <v>123</v>
      </c>
      <c r="BI9" s="22">
        <f t="shared" ref="BI9" si="21">SUM(BE9,BG9)</f>
        <v>122</v>
      </c>
    </row>
    <row r="10" spans="1:65" s="27" customFormat="1" ht="14.25" x14ac:dyDescent="0.2">
      <c r="A10" s="27" t="s">
        <v>233</v>
      </c>
      <c r="B10" s="27" t="s">
        <v>229</v>
      </c>
      <c r="C10" s="27">
        <v>1000</v>
      </c>
      <c r="D10" s="27">
        <v>4</v>
      </c>
      <c r="E10" s="27">
        <v>0</v>
      </c>
      <c r="F10" s="27">
        <v>1</v>
      </c>
      <c r="G10" s="27">
        <v>2</v>
      </c>
      <c r="H10" s="27">
        <v>3</v>
      </c>
      <c r="I10" s="27">
        <v>2</v>
      </c>
      <c r="J10" s="27">
        <v>0</v>
      </c>
      <c r="K10" s="27">
        <v>3</v>
      </c>
      <c r="L10" s="27">
        <v>1</v>
      </c>
      <c r="M10" s="27">
        <v>0</v>
      </c>
      <c r="N10" s="27">
        <v>0.2</v>
      </c>
      <c r="O10" s="27">
        <v>0</v>
      </c>
      <c r="P10" s="27">
        <v>0.7</v>
      </c>
      <c r="Q10" s="27">
        <v>0</v>
      </c>
      <c r="R10" s="27">
        <v>0.7</v>
      </c>
      <c r="S10" s="27">
        <v>1</v>
      </c>
      <c r="T10" s="27">
        <v>0</v>
      </c>
      <c r="U10" s="27">
        <v>1</v>
      </c>
      <c r="V10" s="27">
        <v>0</v>
      </c>
      <c r="W10" s="27">
        <v>1</v>
      </c>
      <c r="X10" s="27">
        <v>1</v>
      </c>
      <c r="Y10" s="27">
        <v>10</v>
      </c>
      <c r="Z10" s="27">
        <v>2</v>
      </c>
      <c r="AA10" s="27">
        <v>0</v>
      </c>
      <c r="AB10" s="27">
        <v>0</v>
      </c>
      <c r="AC10" s="27">
        <v>0</v>
      </c>
      <c r="AD10" s="27">
        <v>0</v>
      </c>
      <c r="AE10" s="27">
        <v>294</v>
      </c>
      <c r="AF10" s="60">
        <v>33.483249999999998</v>
      </c>
      <c r="AG10" s="29">
        <v>0.51669595782073796</v>
      </c>
      <c r="AH10" s="29" t="s">
        <v>39</v>
      </c>
      <c r="AI10" s="29">
        <v>0.43604651162790697</v>
      </c>
      <c r="AJ10" s="29">
        <v>0.64</v>
      </c>
      <c r="AK10" s="27">
        <v>0</v>
      </c>
      <c r="AL10" s="27">
        <v>150</v>
      </c>
      <c r="AM10" s="27">
        <v>144</v>
      </c>
      <c r="AN10" s="27">
        <v>105</v>
      </c>
      <c r="AO10" s="27">
        <v>105</v>
      </c>
      <c r="AP10" s="27">
        <v>0</v>
      </c>
      <c r="AQ10" s="27">
        <v>0</v>
      </c>
      <c r="AR10" s="30" t="s">
        <v>39</v>
      </c>
      <c r="AS10" s="29">
        <v>0.71428571428571397</v>
      </c>
      <c r="AT10" s="27">
        <v>396</v>
      </c>
      <c r="AU10" s="27">
        <v>416</v>
      </c>
      <c r="AV10" s="27">
        <v>812</v>
      </c>
      <c r="AX10" s="27" t="str">
        <f t="shared" ref="AX10" si="22">B10</f>
        <v>'20201116'</v>
      </c>
      <c r="AY10" s="31" t="s">
        <v>234</v>
      </c>
      <c r="AZ10" s="32">
        <f t="shared" si="1"/>
        <v>294</v>
      </c>
      <c r="BA10" s="32">
        <f t="shared" si="2"/>
        <v>812</v>
      </c>
      <c r="BB10" s="32">
        <f t="shared" si="3"/>
        <v>2008.9949999999999</v>
      </c>
      <c r="BC10" s="32">
        <f t="shared" ref="BC10" si="23">BB10/AZ10</f>
        <v>6.8333163265306123</v>
      </c>
      <c r="BD10" s="32">
        <f t="shared" si="5"/>
        <v>105</v>
      </c>
      <c r="BE10" s="32">
        <f t="shared" si="6"/>
        <v>105</v>
      </c>
      <c r="BF10" s="32">
        <f t="shared" si="7"/>
        <v>0</v>
      </c>
      <c r="BG10" s="32">
        <f t="shared" si="8"/>
        <v>0</v>
      </c>
      <c r="BH10" s="27">
        <f t="shared" ref="BH10" si="24">SUM(BD10,BF10)</f>
        <v>105</v>
      </c>
      <c r="BI10" s="27">
        <f t="shared" ref="BI10" si="25">SUM(BE10,BG10)</f>
        <v>105</v>
      </c>
    </row>
    <row r="11" spans="1:65" s="27" customFormat="1" ht="14.25" x14ac:dyDescent="0.2">
      <c r="A11" s="27" t="s">
        <v>245</v>
      </c>
      <c r="B11" s="27" t="s">
        <v>243</v>
      </c>
      <c r="C11" s="27">
        <v>1000</v>
      </c>
      <c r="D11" s="27">
        <v>4</v>
      </c>
      <c r="E11" s="27">
        <v>0</v>
      </c>
      <c r="F11" s="27">
        <v>1</v>
      </c>
      <c r="G11" s="27">
        <v>2</v>
      </c>
      <c r="H11" s="27">
        <v>3</v>
      </c>
      <c r="I11" s="27">
        <v>2</v>
      </c>
      <c r="J11" s="27">
        <v>0</v>
      </c>
      <c r="K11" s="27">
        <v>3</v>
      </c>
      <c r="L11" s="27">
        <v>1</v>
      </c>
      <c r="M11" s="27">
        <v>0</v>
      </c>
      <c r="N11" s="27">
        <v>0.2</v>
      </c>
      <c r="O11" s="27">
        <v>0</v>
      </c>
      <c r="P11" s="27">
        <v>1.2</v>
      </c>
      <c r="Q11" s="27">
        <v>0</v>
      </c>
      <c r="R11" s="27">
        <v>4</v>
      </c>
      <c r="S11" s="27">
        <v>1</v>
      </c>
      <c r="T11" s="27">
        <v>0</v>
      </c>
      <c r="U11" s="27">
        <v>1</v>
      </c>
      <c r="V11" s="27">
        <v>0</v>
      </c>
      <c r="W11" s="27">
        <v>1</v>
      </c>
      <c r="X11" s="27">
        <v>1</v>
      </c>
      <c r="Y11" s="27">
        <v>10</v>
      </c>
      <c r="Z11" s="27">
        <v>2</v>
      </c>
      <c r="AA11" s="27">
        <v>0</v>
      </c>
      <c r="AB11" s="27">
        <v>0</v>
      </c>
      <c r="AC11" s="27">
        <v>0</v>
      </c>
      <c r="AD11" s="27">
        <v>0</v>
      </c>
      <c r="AE11" s="27">
        <v>254</v>
      </c>
      <c r="AF11" s="60">
        <v>41.06964</v>
      </c>
      <c r="AG11" s="29">
        <v>0.59624413145539901</v>
      </c>
      <c r="AH11" s="29" t="s">
        <v>39</v>
      </c>
      <c r="AI11" s="29">
        <v>0.51914893617021296</v>
      </c>
      <c r="AJ11" s="29">
        <v>0.69109947643979097</v>
      </c>
      <c r="AK11" s="27">
        <v>0</v>
      </c>
      <c r="AL11" s="27">
        <v>122</v>
      </c>
      <c r="AM11" s="27">
        <v>132</v>
      </c>
      <c r="AN11" s="27">
        <v>114</v>
      </c>
      <c r="AO11" s="27">
        <v>115</v>
      </c>
      <c r="AP11" s="27">
        <v>0</v>
      </c>
      <c r="AQ11" s="27">
        <v>0</v>
      </c>
      <c r="AR11" s="30" t="s">
        <v>39</v>
      </c>
      <c r="AS11" s="29">
        <v>0.90157480314960603</v>
      </c>
      <c r="AT11" s="27">
        <v>352</v>
      </c>
      <c r="AU11" s="27">
        <v>420</v>
      </c>
      <c r="AV11" s="27">
        <v>772</v>
      </c>
      <c r="AX11" s="27" t="str">
        <f t="shared" ref="AX11" si="26">B11</f>
        <v>'20201117'</v>
      </c>
      <c r="AY11" s="31" t="s">
        <v>234</v>
      </c>
      <c r="AZ11" s="32">
        <f t="shared" si="1"/>
        <v>254</v>
      </c>
      <c r="BA11" s="32">
        <f t="shared" si="2"/>
        <v>772</v>
      </c>
      <c r="BB11" s="32">
        <f t="shared" si="3"/>
        <v>2464.1783999999998</v>
      </c>
      <c r="BC11" s="32">
        <f t="shared" ref="BC11" si="27">BB11/AZ11</f>
        <v>9.7014897637795272</v>
      </c>
      <c r="BD11" s="32">
        <f t="shared" si="5"/>
        <v>114</v>
      </c>
      <c r="BE11" s="32">
        <f t="shared" si="6"/>
        <v>115</v>
      </c>
      <c r="BF11" s="32">
        <f t="shared" si="7"/>
        <v>0</v>
      </c>
      <c r="BG11" s="32">
        <f t="shared" si="8"/>
        <v>0</v>
      </c>
      <c r="BH11" s="27">
        <f t="shared" ref="BH11" si="28">SUM(BD11,BF11)</f>
        <v>114</v>
      </c>
      <c r="BI11" s="27">
        <f t="shared" ref="BI11" si="29">SUM(BE11,BG11)</f>
        <v>115</v>
      </c>
    </row>
    <row r="12" spans="1:65" s="27" customFormat="1" ht="14.25" x14ac:dyDescent="0.2">
      <c r="A12" s="27" t="s">
        <v>254</v>
      </c>
      <c r="B12" s="27" t="s">
        <v>248</v>
      </c>
      <c r="C12" s="27">
        <v>1000</v>
      </c>
      <c r="D12" s="27">
        <v>4</v>
      </c>
      <c r="E12" s="27">
        <v>0</v>
      </c>
      <c r="F12" s="27">
        <v>1</v>
      </c>
      <c r="G12" s="27">
        <v>2</v>
      </c>
      <c r="H12" s="27">
        <v>3</v>
      </c>
      <c r="I12" s="27">
        <v>2</v>
      </c>
      <c r="J12" s="27">
        <v>0</v>
      </c>
      <c r="K12" s="27">
        <v>3</v>
      </c>
      <c r="L12" s="27">
        <v>1</v>
      </c>
      <c r="M12" s="27">
        <v>0</v>
      </c>
      <c r="N12" s="27">
        <v>0.2</v>
      </c>
      <c r="O12" s="27">
        <v>0</v>
      </c>
      <c r="P12" s="27">
        <v>1.2</v>
      </c>
      <c r="Q12" s="27">
        <v>0</v>
      </c>
      <c r="R12" s="27">
        <v>6</v>
      </c>
      <c r="S12" s="27">
        <v>1</v>
      </c>
      <c r="T12" s="27">
        <v>0</v>
      </c>
      <c r="U12" s="27">
        <v>1</v>
      </c>
      <c r="V12" s="27">
        <v>0</v>
      </c>
      <c r="W12" s="27">
        <v>1</v>
      </c>
      <c r="X12" s="27">
        <v>1</v>
      </c>
      <c r="Y12" s="27">
        <v>10</v>
      </c>
      <c r="Z12" s="27">
        <v>2</v>
      </c>
      <c r="AA12" s="27">
        <v>0</v>
      </c>
      <c r="AB12" s="27">
        <v>0</v>
      </c>
      <c r="AC12" s="27">
        <v>0</v>
      </c>
      <c r="AD12" s="27">
        <v>0</v>
      </c>
      <c r="AE12" s="27">
        <v>250</v>
      </c>
      <c r="AF12" s="27">
        <v>67.769575000000003</v>
      </c>
      <c r="AG12" s="29">
        <v>0.64935064935064901</v>
      </c>
      <c r="AH12" s="29" t="s">
        <v>39</v>
      </c>
      <c r="AI12" s="29">
        <v>0.57870370370370405</v>
      </c>
      <c r="AJ12" s="29">
        <v>0.73964497041420096</v>
      </c>
      <c r="AK12" s="27">
        <v>0</v>
      </c>
      <c r="AL12" s="27">
        <v>125</v>
      </c>
      <c r="AM12" s="27">
        <v>125</v>
      </c>
      <c r="AN12" s="27">
        <v>109</v>
      </c>
      <c r="AO12" s="27">
        <v>110</v>
      </c>
      <c r="AP12" s="27">
        <v>0</v>
      </c>
      <c r="AQ12" s="27">
        <v>0</v>
      </c>
      <c r="AR12" s="30" t="s">
        <v>39</v>
      </c>
      <c r="AS12" s="29">
        <v>0.876</v>
      </c>
      <c r="AT12" s="27">
        <v>316</v>
      </c>
      <c r="AU12" s="27">
        <v>356</v>
      </c>
      <c r="AV12" s="27">
        <v>672</v>
      </c>
      <c r="AX12" s="27" t="str">
        <f t="shared" ref="AX12" si="30">B12</f>
        <v>'20201118'</v>
      </c>
      <c r="AY12" s="31" t="s">
        <v>234</v>
      </c>
      <c r="AZ12" s="32">
        <f t="shared" si="1"/>
        <v>250</v>
      </c>
      <c r="BA12" s="32">
        <f t="shared" si="2"/>
        <v>672</v>
      </c>
      <c r="BB12" s="32">
        <f t="shared" si="3"/>
        <v>4066.1745000000001</v>
      </c>
      <c r="BC12" s="32">
        <f t="shared" ref="BC12" si="31">BB12/AZ12</f>
        <v>16.264697999999999</v>
      </c>
      <c r="BD12" s="32">
        <f t="shared" si="5"/>
        <v>109</v>
      </c>
      <c r="BE12" s="32">
        <f t="shared" si="6"/>
        <v>110</v>
      </c>
      <c r="BF12" s="32">
        <f t="shared" si="7"/>
        <v>0</v>
      </c>
      <c r="BG12" s="32">
        <f t="shared" si="8"/>
        <v>0</v>
      </c>
      <c r="BH12" s="27">
        <f t="shared" ref="BH12" si="32">SUM(BD12,BF12)</f>
        <v>109</v>
      </c>
      <c r="BI12" s="27">
        <f t="shared" ref="BI12" si="33">SUM(BE12,BG12)</f>
        <v>110</v>
      </c>
    </row>
    <row r="13" spans="1:65" ht="14.25" x14ac:dyDescent="0.2">
      <c r="A13" s="1" t="s">
        <v>263</v>
      </c>
      <c r="B13" s="1" t="s">
        <v>261</v>
      </c>
      <c r="C13" s="1">
        <v>1000</v>
      </c>
      <c r="D13" s="1">
        <v>4</v>
      </c>
      <c r="E13" s="1">
        <v>0</v>
      </c>
      <c r="F13" s="1">
        <v>1</v>
      </c>
      <c r="G13" s="1">
        <v>2</v>
      </c>
      <c r="H13" s="1">
        <v>3</v>
      </c>
      <c r="I13" s="1">
        <v>2</v>
      </c>
      <c r="J13" s="1">
        <v>0</v>
      </c>
      <c r="K13" s="1">
        <v>3</v>
      </c>
      <c r="L13" s="1">
        <v>1</v>
      </c>
      <c r="M13" s="1">
        <v>0</v>
      </c>
      <c r="N13" s="1">
        <v>0.2</v>
      </c>
      <c r="O13" s="1">
        <v>0</v>
      </c>
      <c r="P13" s="1">
        <v>1.2</v>
      </c>
      <c r="Q13" s="1">
        <v>0</v>
      </c>
      <c r="R13" s="1">
        <v>8</v>
      </c>
      <c r="S13" s="1">
        <v>1</v>
      </c>
      <c r="T13" s="1">
        <v>0</v>
      </c>
      <c r="U13" s="1">
        <v>1</v>
      </c>
      <c r="V13" s="1">
        <v>0</v>
      </c>
      <c r="W13" s="1">
        <v>1</v>
      </c>
      <c r="X13" s="1">
        <v>1</v>
      </c>
      <c r="Y13" s="1">
        <v>10</v>
      </c>
      <c r="Z13" s="1">
        <v>2</v>
      </c>
      <c r="AA13" s="1">
        <v>0</v>
      </c>
      <c r="AB13" s="1">
        <v>0</v>
      </c>
      <c r="AC13" s="1">
        <v>0</v>
      </c>
      <c r="AD13" s="1">
        <v>0</v>
      </c>
      <c r="AE13" s="1">
        <v>202</v>
      </c>
      <c r="AF13" s="1">
        <v>60.110176666666703</v>
      </c>
      <c r="AG13" s="8">
        <v>0.68474576271186405</v>
      </c>
      <c r="AH13" s="8" t="s">
        <v>39</v>
      </c>
      <c r="AI13" s="8">
        <v>0.65625</v>
      </c>
      <c r="AJ13" s="8">
        <v>0.70658682634730496</v>
      </c>
      <c r="AK13" s="1">
        <v>0</v>
      </c>
      <c r="AL13" s="1">
        <v>84</v>
      </c>
      <c r="AM13" s="1">
        <v>118</v>
      </c>
      <c r="AN13" s="1">
        <v>81</v>
      </c>
      <c r="AO13" s="1">
        <v>80</v>
      </c>
      <c r="AP13" s="1">
        <v>0</v>
      </c>
      <c r="AQ13" s="1">
        <v>0</v>
      </c>
      <c r="AR13" s="21" t="s">
        <v>39</v>
      </c>
      <c r="AS13" s="8">
        <v>0.79702970297029696</v>
      </c>
      <c r="AT13" s="1">
        <v>224</v>
      </c>
      <c r="AU13" s="1">
        <v>248</v>
      </c>
      <c r="AV13" s="1">
        <v>472</v>
      </c>
      <c r="AX13" s="22" t="str">
        <f t="shared" ref="AX13" si="34">B13</f>
        <v>'20201119'</v>
      </c>
      <c r="AY13" s="26" t="s">
        <v>234</v>
      </c>
      <c r="AZ13" s="10">
        <f t="shared" si="1"/>
        <v>202</v>
      </c>
      <c r="BA13" s="10">
        <f t="shared" si="2"/>
        <v>472</v>
      </c>
      <c r="BB13" s="10">
        <f t="shared" si="3"/>
        <v>3606.6106000000023</v>
      </c>
      <c r="BC13" s="10">
        <f t="shared" ref="BC13" si="35">BB13/AZ13</f>
        <v>17.854507920792091</v>
      </c>
      <c r="BD13" s="10">
        <f t="shared" si="5"/>
        <v>81</v>
      </c>
      <c r="BE13" s="10">
        <f t="shared" si="6"/>
        <v>80</v>
      </c>
      <c r="BF13" s="10">
        <f t="shared" si="7"/>
        <v>0</v>
      </c>
      <c r="BG13" s="10">
        <f t="shared" si="8"/>
        <v>0</v>
      </c>
      <c r="BH13" s="22">
        <f t="shared" ref="BH13" si="36">SUM(BD13,BF13)</f>
        <v>81</v>
      </c>
      <c r="BI13" s="22">
        <f t="shared" ref="BI13" si="37">SUM(BE13,BG13)</f>
        <v>80</v>
      </c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V1" workbookViewId="0">
      <selection activeCell="AV13" sqref="AV13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50"/>
    <col min="37" max="43" width="8.625" style="18"/>
    <col min="44" max="44" width="8.625" style="51"/>
    <col min="45" max="45" width="8.625" style="50"/>
    <col min="46" max="50" width="8.625" style="18"/>
    <col min="51" max="51" width="14.5" style="18" customWidth="1"/>
    <col min="52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1072</v>
      </c>
      <c r="BM1" s="26">
        <f>SUM($AO$2:$AO$1048576,$AQ$2:$AQ$1048576)</f>
        <v>1123</v>
      </c>
    </row>
    <row r="2" spans="1:65" s="26" customFormat="1" x14ac:dyDescent="0.2">
      <c r="A2" s="26" t="s">
        <v>180</v>
      </c>
      <c r="B2" s="47" t="s">
        <v>175</v>
      </c>
      <c r="C2" s="26">
        <v>1000</v>
      </c>
      <c r="D2" s="26">
        <v>2</v>
      </c>
      <c r="E2" s="26">
        <v>1</v>
      </c>
      <c r="F2" s="26">
        <v>0</v>
      </c>
      <c r="G2" s="26">
        <v>2</v>
      </c>
      <c r="H2" s="26">
        <v>1</v>
      </c>
      <c r="I2" s="26">
        <v>2</v>
      </c>
      <c r="J2" s="26">
        <v>3</v>
      </c>
      <c r="K2" s="26">
        <v>1</v>
      </c>
      <c r="L2" s="26">
        <v>0</v>
      </c>
      <c r="M2" s="26">
        <v>0</v>
      </c>
      <c r="N2" s="26">
        <v>0.2</v>
      </c>
      <c r="O2" s="26">
        <v>0</v>
      </c>
      <c r="P2" s="26">
        <v>0</v>
      </c>
      <c r="Q2" s="26">
        <v>0</v>
      </c>
      <c r="R2" s="26">
        <v>0</v>
      </c>
      <c r="S2" s="26">
        <v>1</v>
      </c>
      <c r="T2" s="26">
        <v>0</v>
      </c>
      <c r="U2" s="26">
        <v>1</v>
      </c>
      <c r="V2" s="26">
        <v>0</v>
      </c>
      <c r="W2" s="26">
        <v>1</v>
      </c>
      <c r="X2" s="26">
        <v>1</v>
      </c>
      <c r="Y2" s="26">
        <v>100000000000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74</v>
      </c>
      <c r="AF2" s="26">
        <v>28.582685000000001</v>
      </c>
      <c r="AG2" s="44">
        <v>0.32314410480349298</v>
      </c>
      <c r="AH2" s="44" t="s">
        <v>39</v>
      </c>
      <c r="AI2" s="44">
        <v>0.34862385321100903</v>
      </c>
      <c r="AJ2" s="44">
        <v>0.3</v>
      </c>
      <c r="AK2" s="26">
        <v>0</v>
      </c>
      <c r="AL2" s="26">
        <v>38</v>
      </c>
      <c r="AM2" s="26">
        <v>36</v>
      </c>
      <c r="AN2" s="26">
        <v>38</v>
      </c>
      <c r="AO2" s="26">
        <v>35</v>
      </c>
      <c r="AP2" s="26">
        <v>0</v>
      </c>
      <c r="AQ2" s="26">
        <v>0</v>
      </c>
      <c r="AR2" s="48" t="s">
        <v>39</v>
      </c>
      <c r="AS2" s="44">
        <v>0.98648648648648696</v>
      </c>
      <c r="AT2" s="26">
        <v>152</v>
      </c>
      <c r="AU2" s="26">
        <v>140</v>
      </c>
      <c r="AV2" s="26">
        <v>292</v>
      </c>
      <c r="AX2" s="26" t="str">
        <f t="shared" ref="AX2:AX9" si="0">B2</f>
        <v>'20201106'</v>
      </c>
      <c r="AY2" s="26" t="s">
        <v>194</v>
      </c>
      <c r="AZ2" s="26">
        <f t="shared" ref="AZ2:AZ13" si="1">SUMIF($B$2:$B$1048576,$B2,$AE$2:$AE$1048576)</f>
        <v>74</v>
      </c>
      <c r="BA2" s="26">
        <f t="shared" ref="BA2:BA13" si="2">SUMIF($B$2:$B$1048576,$B2,$AV$2:$AV$1048576)</f>
        <v>292</v>
      </c>
      <c r="BB2" s="26">
        <f t="shared" ref="BB2:BB13" si="3">SUMIF($B$2:$B$1048576,$B2,$AF$2:$AF$1048576)*60</f>
        <v>1714.9611</v>
      </c>
      <c r="BC2" s="26">
        <f t="shared" ref="BC2:BC7" si="4">BB2/AZ2</f>
        <v>23.175149999999999</v>
      </c>
      <c r="BD2" s="26">
        <f t="shared" ref="BD2:BD13" si="5">SUMIF($B$2:$B$1048576,$B2,$AN$2:$AN$1048576)</f>
        <v>38</v>
      </c>
      <c r="BE2" s="26">
        <f t="shared" ref="BE2:BE13" si="6">SUMIF($B$2:$B$1048576,$B2,$AO$2:$AO$1048576)</f>
        <v>35</v>
      </c>
      <c r="BF2" s="26">
        <f t="shared" ref="BF2:BF13" si="7">SUMIF($B$2:$B$1048576,$B2,$AP$2:$AP$1048576)</f>
        <v>0</v>
      </c>
      <c r="BG2" s="26">
        <f t="shared" ref="BG2:BG13" si="8">SUMIF($B$2:$B$1048576,$B2,$AQ$2:$AQ$1048576)</f>
        <v>0</v>
      </c>
      <c r="BH2" s="26">
        <f t="shared" ref="BH2:BI4" si="9">SUM(BD2,BF2)</f>
        <v>38</v>
      </c>
      <c r="BI2" s="26">
        <f t="shared" si="9"/>
        <v>35</v>
      </c>
    </row>
    <row r="3" spans="1:65" s="31" customFormat="1" x14ac:dyDescent="0.2">
      <c r="A3" s="31" t="s">
        <v>188</v>
      </c>
      <c r="B3" s="53" t="s">
        <v>183</v>
      </c>
      <c r="C3" s="31">
        <v>1000</v>
      </c>
      <c r="D3" s="31">
        <v>3</v>
      </c>
      <c r="E3" s="31">
        <v>1</v>
      </c>
      <c r="F3" s="31">
        <v>0</v>
      </c>
      <c r="G3" s="31">
        <v>2</v>
      </c>
      <c r="H3" s="31">
        <v>1</v>
      </c>
      <c r="I3" s="31">
        <v>2</v>
      </c>
      <c r="J3" s="31">
        <v>3</v>
      </c>
      <c r="K3" s="31">
        <v>1</v>
      </c>
      <c r="L3" s="31">
        <v>0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0</v>
      </c>
      <c r="U3" s="31">
        <v>1</v>
      </c>
      <c r="V3" s="31">
        <v>0</v>
      </c>
      <c r="W3" s="31">
        <v>1</v>
      </c>
      <c r="X3" s="31">
        <v>1</v>
      </c>
      <c r="Y3" s="31">
        <v>100000000000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294</v>
      </c>
      <c r="AF3" s="31">
        <v>39.987746666666702</v>
      </c>
      <c r="AG3" s="45">
        <v>0.35336538461538503</v>
      </c>
      <c r="AH3" s="45" t="s">
        <v>39</v>
      </c>
      <c r="AI3" s="45">
        <v>0.41265060240963902</v>
      </c>
      <c r="AJ3" s="45">
        <v>0.314</v>
      </c>
      <c r="AK3" s="31">
        <v>0</v>
      </c>
      <c r="AL3" s="31">
        <v>137</v>
      </c>
      <c r="AM3" s="31">
        <v>157</v>
      </c>
      <c r="AN3" s="31">
        <v>137</v>
      </c>
      <c r="AO3" s="31">
        <v>119</v>
      </c>
      <c r="AP3" s="31">
        <v>0</v>
      </c>
      <c r="AQ3" s="31">
        <v>0</v>
      </c>
      <c r="AR3" s="52" t="s">
        <v>39</v>
      </c>
      <c r="AS3" s="45">
        <v>0.87074829931972797</v>
      </c>
      <c r="AT3" s="31">
        <v>548</v>
      </c>
      <c r="AU3" s="31">
        <v>476</v>
      </c>
      <c r="AV3" s="31">
        <v>1024</v>
      </c>
      <c r="AX3" s="31" t="str">
        <f t="shared" si="0"/>
        <v>'20201109'</v>
      </c>
      <c r="AY3" s="31" t="s">
        <v>194</v>
      </c>
      <c r="AZ3" s="31">
        <f t="shared" si="1"/>
        <v>294</v>
      </c>
      <c r="BA3" s="31">
        <f t="shared" si="2"/>
        <v>1024</v>
      </c>
      <c r="BB3" s="31">
        <f t="shared" si="3"/>
        <v>2399.2648000000022</v>
      </c>
      <c r="BC3" s="31">
        <f t="shared" si="4"/>
        <v>8.1607646258503479</v>
      </c>
      <c r="BD3" s="31">
        <f t="shared" si="5"/>
        <v>137</v>
      </c>
      <c r="BE3" s="31">
        <f t="shared" si="6"/>
        <v>119</v>
      </c>
      <c r="BF3" s="31">
        <f t="shared" si="7"/>
        <v>0</v>
      </c>
      <c r="BG3" s="31">
        <f t="shared" si="8"/>
        <v>0</v>
      </c>
      <c r="BH3" s="31">
        <f t="shared" si="9"/>
        <v>137</v>
      </c>
      <c r="BI3" s="31">
        <f t="shared" si="9"/>
        <v>119</v>
      </c>
    </row>
    <row r="4" spans="1:65" s="31" customFormat="1" x14ac:dyDescent="0.2">
      <c r="A4" s="31" t="s">
        <v>196</v>
      </c>
      <c r="B4" s="53" t="s">
        <v>191</v>
      </c>
      <c r="C4" s="31">
        <v>1000</v>
      </c>
      <c r="D4" s="31">
        <v>3</v>
      </c>
      <c r="E4" s="31">
        <v>1</v>
      </c>
      <c r="F4" s="31">
        <v>0</v>
      </c>
      <c r="G4" s="31">
        <v>2</v>
      </c>
      <c r="H4" s="31">
        <v>1</v>
      </c>
      <c r="I4" s="31">
        <v>2</v>
      </c>
      <c r="J4" s="31">
        <v>3</v>
      </c>
      <c r="K4" s="31">
        <v>1</v>
      </c>
      <c r="L4" s="31">
        <v>0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0</v>
      </c>
      <c r="U4" s="31">
        <v>1</v>
      </c>
      <c r="V4" s="31">
        <v>0</v>
      </c>
      <c r="W4" s="31">
        <v>1</v>
      </c>
      <c r="X4" s="31">
        <v>1</v>
      </c>
      <c r="Y4" s="31">
        <v>100000000000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224</v>
      </c>
      <c r="AF4" s="31">
        <v>24.0364</v>
      </c>
      <c r="AG4" s="45">
        <v>0.39024390243902402</v>
      </c>
      <c r="AH4" s="45" t="s">
        <v>39</v>
      </c>
      <c r="AI4" s="45">
        <v>0.365079365079365</v>
      </c>
      <c r="AJ4" s="45">
        <v>0.40993788819875798</v>
      </c>
      <c r="AK4" s="31">
        <v>0</v>
      </c>
      <c r="AL4" s="31">
        <v>92</v>
      </c>
      <c r="AM4" s="31">
        <v>132</v>
      </c>
      <c r="AN4" s="31">
        <v>91</v>
      </c>
      <c r="AO4" s="31">
        <v>131</v>
      </c>
      <c r="AP4" s="31">
        <v>0</v>
      </c>
      <c r="AQ4" s="31">
        <v>0</v>
      </c>
      <c r="AR4" s="52" t="s">
        <v>39</v>
      </c>
      <c r="AS4" s="45">
        <v>0.99107142857142905</v>
      </c>
      <c r="AT4" s="31">
        <v>364</v>
      </c>
      <c r="AU4" s="31">
        <v>524</v>
      </c>
      <c r="AV4" s="31">
        <v>888</v>
      </c>
      <c r="AX4" s="31" t="str">
        <f t="shared" si="0"/>
        <v>'20201110'</v>
      </c>
      <c r="AY4" s="31" t="s">
        <v>194</v>
      </c>
      <c r="AZ4" s="31">
        <f t="shared" si="1"/>
        <v>224</v>
      </c>
      <c r="BA4" s="31">
        <f t="shared" si="2"/>
        <v>888</v>
      </c>
      <c r="BB4" s="31">
        <f t="shared" si="3"/>
        <v>1442.184</v>
      </c>
      <c r="BC4" s="31">
        <f t="shared" si="4"/>
        <v>6.4383214285714283</v>
      </c>
      <c r="BD4" s="31">
        <f t="shared" si="5"/>
        <v>91</v>
      </c>
      <c r="BE4" s="31">
        <f t="shared" si="6"/>
        <v>131</v>
      </c>
      <c r="BF4" s="31">
        <f t="shared" si="7"/>
        <v>0</v>
      </c>
      <c r="BG4" s="31">
        <f t="shared" si="8"/>
        <v>0</v>
      </c>
      <c r="BH4" s="31">
        <f t="shared" si="9"/>
        <v>91</v>
      </c>
      <c r="BI4" s="31">
        <f t="shared" si="9"/>
        <v>131</v>
      </c>
    </row>
    <row r="5" spans="1:65" x14ac:dyDescent="0.2">
      <c r="A5" s="18" t="s">
        <v>209</v>
      </c>
      <c r="B5" s="49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50">
        <v>0.35245901639344301</v>
      </c>
      <c r="AH5" s="50" t="s">
        <v>39</v>
      </c>
      <c r="AI5" s="50">
        <v>0.38333333333333303</v>
      </c>
      <c r="AJ5" s="50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51" t="s">
        <v>39</v>
      </c>
      <c r="AS5" s="50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6">
        <f t="shared" si="1"/>
        <v>302</v>
      </c>
      <c r="BA5" s="36">
        <f t="shared" si="2"/>
        <v>1128</v>
      </c>
      <c r="BB5" s="36">
        <f t="shared" si="3"/>
        <v>1803.4593000000002</v>
      </c>
      <c r="BC5" s="36">
        <f t="shared" si="4"/>
        <v>5.9717195364238416</v>
      </c>
      <c r="BD5" s="36">
        <f t="shared" si="5"/>
        <v>120</v>
      </c>
      <c r="BE5" s="36">
        <f t="shared" si="6"/>
        <v>162</v>
      </c>
      <c r="BF5" s="36">
        <f t="shared" si="7"/>
        <v>0</v>
      </c>
      <c r="BG5" s="36">
        <f t="shared" si="8"/>
        <v>0</v>
      </c>
      <c r="BH5" s="18">
        <f t="shared" ref="BH5:BH6" si="10">SUM(BD5,BF5)</f>
        <v>120</v>
      </c>
      <c r="BI5" s="18">
        <f t="shared" ref="BI5:BI6" si="11">SUM(BE5,BG5)</f>
        <v>162</v>
      </c>
    </row>
    <row r="6" spans="1:65" s="26" customFormat="1" x14ac:dyDescent="0.2">
      <c r="A6" s="26" t="s">
        <v>210</v>
      </c>
      <c r="B6" s="47" t="s">
        <v>200</v>
      </c>
      <c r="C6" s="26">
        <v>1000</v>
      </c>
      <c r="D6" s="26">
        <v>3</v>
      </c>
      <c r="E6" s="26">
        <v>1</v>
      </c>
      <c r="F6" s="26">
        <v>0</v>
      </c>
      <c r="G6" s="26">
        <v>2</v>
      </c>
      <c r="H6" s="26">
        <v>1</v>
      </c>
      <c r="I6" s="26">
        <v>2</v>
      </c>
      <c r="J6" s="26">
        <v>3</v>
      </c>
      <c r="K6" s="26">
        <v>1</v>
      </c>
      <c r="L6" s="26">
        <v>0</v>
      </c>
      <c r="M6" s="26">
        <v>0</v>
      </c>
      <c r="N6" s="26">
        <v>0.2</v>
      </c>
      <c r="O6" s="26">
        <v>0</v>
      </c>
      <c r="P6" s="26">
        <v>0</v>
      </c>
      <c r="Q6" s="26">
        <v>0</v>
      </c>
      <c r="R6" s="26">
        <v>0</v>
      </c>
      <c r="S6" s="26">
        <v>1</v>
      </c>
      <c r="T6" s="26">
        <v>0</v>
      </c>
      <c r="U6" s="26">
        <v>1</v>
      </c>
      <c r="V6" s="26">
        <v>0</v>
      </c>
      <c r="W6" s="26">
        <v>1</v>
      </c>
      <c r="X6" s="26">
        <v>1</v>
      </c>
      <c r="Y6" s="26">
        <v>100000000000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87</v>
      </c>
      <c r="AF6" s="26">
        <v>9.6391550000000006</v>
      </c>
      <c r="AG6" s="44">
        <v>0.31182795698924698</v>
      </c>
      <c r="AH6" s="44" t="s">
        <v>39</v>
      </c>
      <c r="AI6" s="44">
        <v>0.26956521739130401</v>
      </c>
      <c r="AJ6" s="44">
        <v>0.34146341463414598</v>
      </c>
      <c r="AK6" s="26">
        <v>0</v>
      </c>
      <c r="AL6" s="26">
        <v>31</v>
      </c>
      <c r="AM6" s="26">
        <v>56</v>
      </c>
      <c r="AN6" s="26">
        <v>31</v>
      </c>
      <c r="AO6" s="26">
        <v>56</v>
      </c>
      <c r="AP6" s="26">
        <v>0</v>
      </c>
      <c r="AQ6" s="26">
        <v>0</v>
      </c>
      <c r="AR6" s="48" t="s">
        <v>39</v>
      </c>
      <c r="AS6" s="44">
        <v>1</v>
      </c>
      <c r="AT6" s="26">
        <v>124</v>
      </c>
      <c r="AU6" s="26">
        <v>224</v>
      </c>
      <c r="AV6" s="26">
        <v>348</v>
      </c>
      <c r="AX6" s="26" t="str">
        <f t="shared" si="0"/>
        <v>'20201111'</v>
      </c>
      <c r="AY6" s="26" t="s">
        <v>194</v>
      </c>
      <c r="AZ6" s="26">
        <f t="shared" si="1"/>
        <v>302</v>
      </c>
      <c r="BA6" s="26">
        <f t="shared" si="2"/>
        <v>1128</v>
      </c>
      <c r="BB6" s="26">
        <f t="shared" si="3"/>
        <v>1803.4593000000002</v>
      </c>
      <c r="BC6" s="26">
        <f t="shared" si="4"/>
        <v>5.9717195364238416</v>
      </c>
      <c r="BD6" s="26">
        <f t="shared" si="5"/>
        <v>120</v>
      </c>
      <c r="BE6" s="26">
        <f t="shared" si="6"/>
        <v>162</v>
      </c>
      <c r="BF6" s="26">
        <f t="shared" si="7"/>
        <v>0</v>
      </c>
      <c r="BG6" s="26">
        <f t="shared" si="8"/>
        <v>0</v>
      </c>
      <c r="BH6" s="26">
        <f t="shared" si="10"/>
        <v>120</v>
      </c>
      <c r="BI6" s="26">
        <f t="shared" si="11"/>
        <v>162</v>
      </c>
    </row>
    <row r="7" spans="1:65" s="31" customFormat="1" x14ac:dyDescent="0.2">
      <c r="A7" s="31" t="s">
        <v>216</v>
      </c>
      <c r="B7" s="53" t="s">
        <v>212</v>
      </c>
      <c r="C7" s="31">
        <v>1000</v>
      </c>
      <c r="D7" s="31">
        <v>3</v>
      </c>
      <c r="E7" s="31">
        <v>1</v>
      </c>
      <c r="F7" s="31">
        <v>0</v>
      </c>
      <c r="G7" s="31">
        <v>2</v>
      </c>
      <c r="H7" s="31">
        <v>1</v>
      </c>
      <c r="I7" s="31">
        <v>2</v>
      </c>
      <c r="J7" s="31">
        <v>3</v>
      </c>
      <c r="K7" s="31">
        <v>1</v>
      </c>
      <c r="L7" s="31">
        <v>0</v>
      </c>
      <c r="M7" s="31">
        <v>0</v>
      </c>
      <c r="N7" s="31">
        <v>0.2</v>
      </c>
      <c r="O7" s="31">
        <v>0</v>
      </c>
      <c r="P7" s="31">
        <v>0</v>
      </c>
      <c r="Q7" s="31">
        <v>0</v>
      </c>
      <c r="R7" s="31">
        <v>0</v>
      </c>
      <c r="S7" s="31">
        <v>1</v>
      </c>
      <c r="T7" s="31">
        <v>0</v>
      </c>
      <c r="U7" s="31">
        <v>1</v>
      </c>
      <c r="V7" s="31">
        <v>0</v>
      </c>
      <c r="W7" s="31">
        <v>1</v>
      </c>
      <c r="X7" s="31">
        <v>1</v>
      </c>
      <c r="Y7" s="31">
        <v>100000000000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206</v>
      </c>
      <c r="AF7" s="31">
        <v>13.465400000000001</v>
      </c>
      <c r="AG7" s="45">
        <v>0.49047619047619001</v>
      </c>
      <c r="AH7" s="45" t="s">
        <v>39</v>
      </c>
      <c r="AI7" s="45">
        <v>0.51690821256038599</v>
      </c>
      <c r="AJ7" s="45">
        <v>0.46478873239436602</v>
      </c>
      <c r="AK7" s="31">
        <v>0</v>
      </c>
      <c r="AL7" s="31">
        <v>107</v>
      </c>
      <c r="AM7" s="31">
        <v>99</v>
      </c>
      <c r="AN7" s="31">
        <v>107</v>
      </c>
      <c r="AO7" s="31">
        <v>98</v>
      </c>
      <c r="AP7" s="31">
        <v>0</v>
      </c>
      <c r="AQ7" s="31">
        <v>0</v>
      </c>
      <c r="AR7" s="52" t="s">
        <v>39</v>
      </c>
      <c r="AS7" s="45">
        <v>0.99514563106796095</v>
      </c>
      <c r="AT7" s="31">
        <v>428</v>
      </c>
      <c r="AU7" s="31">
        <v>392</v>
      </c>
      <c r="AV7" s="31">
        <v>820</v>
      </c>
      <c r="AX7" s="31" t="str">
        <f t="shared" si="0"/>
        <v>'20201112'</v>
      </c>
      <c r="AY7" s="31" t="s">
        <v>194</v>
      </c>
      <c r="AZ7" s="31">
        <f t="shared" si="1"/>
        <v>206</v>
      </c>
      <c r="BA7" s="31">
        <f t="shared" si="2"/>
        <v>820</v>
      </c>
      <c r="BB7" s="31">
        <f t="shared" si="3"/>
        <v>807.92400000000009</v>
      </c>
      <c r="BC7" s="31">
        <f t="shared" si="4"/>
        <v>3.9219611650485442</v>
      </c>
      <c r="BD7" s="31">
        <f t="shared" si="5"/>
        <v>107</v>
      </c>
      <c r="BE7" s="31">
        <f t="shared" si="6"/>
        <v>98</v>
      </c>
      <c r="BF7" s="31">
        <f t="shared" si="7"/>
        <v>0</v>
      </c>
      <c r="BG7" s="31">
        <f t="shared" si="8"/>
        <v>0</v>
      </c>
      <c r="BH7" s="31">
        <f t="shared" ref="BH7:BH9" si="12">SUM(BD7,BF7)</f>
        <v>107</v>
      </c>
      <c r="BI7" s="31">
        <f t="shared" ref="BI7:BI9" si="13">SUM(BE7,BG7)</f>
        <v>98</v>
      </c>
    </row>
    <row r="8" spans="1:65" x14ac:dyDescent="0.2">
      <c r="A8" s="18" t="s">
        <v>226</v>
      </c>
      <c r="B8" s="49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50">
        <v>0.58235294117647096</v>
      </c>
      <c r="AH8" s="50" t="s">
        <v>39</v>
      </c>
      <c r="AI8" s="50">
        <v>0.57291666666666696</v>
      </c>
      <c r="AJ8" s="50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51" t="s">
        <v>39</v>
      </c>
      <c r="AS8" s="50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6">
        <f t="shared" si="1"/>
        <v>429</v>
      </c>
      <c r="BA8" s="36">
        <f t="shared" si="2"/>
        <v>972</v>
      </c>
      <c r="BB8" s="36">
        <f t="shared" si="3"/>
        <v>2410.3906999999999</v>
      </c>
      <c r="BC8" s="36">
        <f t="shared" ref="BC8:BC9" si="14">BB8/AZ8</f>
        <v>5.6186263403263403</v>
      </c>
      <c r="BD8" s="36">
        <f t="shared" si="5"/>
        <v>130</v>
      </c>
      <c r="BE8" s="36">
        <f t="shared" si="6"/>
        <v>128</v>
      </c>
      <c r="BF8" s="36">
        <f t="shared" si="7"/>
        <v>0</v>
      </c>
      <c r="BG8" s="36">
        <f t="shared" si="8"/>
        <v>0</v>
      </c>
      <c r="BH8" s="18">
        <f t="shared" si="12"/>
        <v>130</v>
      </c>
      <c r="BI8" s="18">
        <f t="shared" si="13"/>
        <v>128</v>
      </c>
    </row>
    <row r="9" spans="1:65" s="26" customFormat="1" x14ac:dyDescent="0.2">
      <c r="A9" s="26" t="s">
        <v>227</v>
      </c>
      <c r="B9" s="26" t="s">
        <v>218</v>
      </c>
      <c r="C9" s="26">
        <v>1000</v>
      </c>
      <c r="D9" s="26">
        <v>4</v>
      </c>
      <c r="E9" s="26">
        <v>1</v>
      </c>
      <c r="F9" s="26">
        <v>0</v>
      </c>
      <c r="G9" s="26">
        <v>2</v>
      </c>
      <c r="H9" s="26">
        <v>1</v>
      </c>
      <c r="I9" s="26">
        <v>2</v>
      </c>
      <c r="J9" s="26">
        <v>3</v>
      </c>
      <c r="K9" s="26">
        <v>1</v>
      </c>
      <c r="L9" s="26">
        <v>0</v>
      </c>
      <c r="M9" s="26">
        <v>0</v>
      </c>
      <c r="N9" s="26">
        <v>0.2</v>
      </c>
      <c r="O9" s="26">
        <v>0</v>
      </c>
      <c r="P9" s="26">
        <v>0.3</v>
      </c>
      <c r="Q9" s="26">
        <v>0</v>
      </c>
      <c r="R9" s="26">
        <v>0.3</v>
      </c>
      <c r="S9" s="26">
        <v>1</v>
      </c>
      <c r="T9" s="26">
        <v>0</v>
      </c>
      <c r="U9" s="26">
        <v>1</v>
      </c>
      <c r="V9" s="26">
        <v>0</v>
      </c>
      <c r="W9" s="26">
        <v>1</v>
      </c>
      <c r="X9" s="26">
        <v>1</v>
      </c>
      <c r="Y9" s="26">
        <v>3</v>
      </c>
      <c r="Z9" s="26">
        <v>4</v>
      </c>
      <c r="AA9" s="26">
        <v>0</v>
      </c>
      <c r="AB9" s="26">
        <v>0</v>
      </c>
      <c r="AC9" s="26">
        <v>0</v>
      </c>
      <c r="AD9" s="26">
        <v>0</v>
      </c>
      <c r="AE9" s="26">
        <v>330</v>
      </c>
      <c r="AF9" s="26">
        <v>31.636275000000001</v>
      </c>
      <c r="AG9" s="44">
        <v>0.65346534653465405</v>
      </c>
      <c r="AH9" s="44" t="s">
        <v>39</v>
      </c>
      <c r="AI9" s="44">
        <v>0.62783171521035597</v>
      </c>
      <c r="AJ9" s="44">
        <v>0.69387755102040805</v>
      </c>
      <c r="AK9" s="26">
        <v>0</v>
      </c>
      <c r="AL9" s="26">
        <v>194</v>
      </c>
      <c r="AM9" s="26">
        <v>136</v>
      </c>
      <c r="AN9" s="26">
        <v>101</v>
      </c>
      <c r="AO9" s="26">
        <v>100</v>
      </c>
      <c r="AP9" s="26">
        <v>0</v>
      </c>
      <c r="AQ9" s="26">
        <v>0</v>
      </c>
      <c r="AR9" s="48" t="s">
        <v>39</v>
      </c>
      <c r="AS9" s="44">
        <v>0.60909090909090902</v>
      </c>
      <c r="AT9" s="26">
        <v>364</v>
      </c>
      <c r="AU9" s="26">
        <v>396</v>
      </c>
      <c r="AV9" s="26">
        <v>760</v>
      </c>
      <c r="AX9" s="26" t="str">
        <f t="shared" si="0"/>
        <v>'20201113'</v>
      </c>
      <c r="AY9" s="26" t="s">
        <v>221</v>
      </c>
      <c r="AZ9" s="26">
        <f t="shared" si="1"/>
        <v>429</v>
      </c>
      <c r="BA9" s="26">
        <f t="shared" si="2"/>
        <v>972</v>
      </c>
      <c r="BB9" s="26">
        <f t="shared" si="3"/>
        <v>2410.3906999999999</v>
      </c>
      <c r="BC9" s="26">
        <f t="shared" si="14"/>
        <v>5.6186263403263403</v>
      </c>
      <c r="BD9" s="26">
        <f t="shared" si="5"/>
        <v>130</v>
      </c>
      <c r="BE9" s="26">
        <f t="shared" si="6"/>
        <v>128</v>
      </c>
      <c r="BF9" s="26">
        <f t="shared" si="7"/>
        <v>0</v>
      </c>
      <c r="BG9" s="26">
        <f t="shared" si="8"/>
        <v>0</v>
      </c>
      <c r="BH9" s="26">
        <f t="shared" si="12"/>
        <v>130</v>
      </c>
      <c r="BI9" s="26">
        <f t="shared" si="13"/>
        <v>128</v>
      </c>
    </row>
    <row r="10" spans="1:65" s="31" customFormat="1" x14ac:dyDescent="0.2">
      <c r="A10" s="31" t="s">
        <v>235</v>
      </c>
      <c r="B10" s="31" t="s">
        <v>229</v>
      </c>
      <c r="C10" s="31">
        <v>1000</v>
      </c>
      <c r="D10" s="31">
        <v>4</v>
      </c>
      <c r="E10" s="31">
        <v>1</v>
      </c>
      <c r="F10" s="31">
        <v>0</v>
      </c>
      <c r="G10" s="31">
        <v>2</v>
      </c>
      <c r="H10" s="31">
        <v>1</v>
      </c>
      <c r="I10" s="31">
        <v>2</v>
      </c>
      <c r="J10" s="31">
        <v>3</v>
      </c>
      <c r="K10" s="31">
        <v>1</v>
      </c>
      <c r="L10" s="31">
        <v>0</v>
      </c>
      <c r="M10" s="31">
        <v>0</v>
      </c>
      <c r="N10" s="31">
        <v>0.2</v>
      </c>
      <c r="O10" s="31">
        <v>0</v>
      </c>
      <c r="P10" s="31">
        <v>1.2</v>
      </c>
      <c r="Q10" s="31">
        <v>0</v>
      </c>
      <c r="R10" s="31">
        <v>2</v>
      </c>
      <c r="S10" s="31">
        <v>1</v>
      </c>
      <c r="T10" s="31">
        <v>0</v>
      </c>
      <c r="U10" s="31">
        <v>1</v>
      </c>
      <c r="V10" s="31">
        <v>0</v>
      </c>
      <c r="W10" s="31">
        <v>1</v>
      </c>
      <c r="X10" s="31">
        <v>1</v>
      </c>
      <c r="Y10" s="31">
        <v>3</v>
      </c>
      <c r="Z10" s="31">
        <v>4</v>
      </c>
      <c r="AA10" s="31">
        <v>0</v>
      </c>
      <c r="AB10" s="31">
        <v>0</v>
      </c>
      <c r="AC10" s="31">
        <v>0</v>
      </c>
      <c r="AD10" s="31">
        <v>0</v>
      </c>
      <c r="AE10" s="31">
        <v>270</v>
      </c>
      <c r="AF10" s="31">
        <v>41.093931666666698</v>
      </c>
      <c r="AG10" s="45">
        <v>0.71052631578947401</v>
      </c>
      <c r="AH10" s="45" t="s">
        <v>39</v>
      </c>
      <c r="AI10" s="45">
        <v>0.70408163265306101</v>
      </c>
      <c r="AJ10" s="45">
        <v>0.71739130434782605</v>
      </c>
      <c r="AK10" s="31">
        <v>0</v>
      </c>
      <c r="AL10" s="31">
        <v>138</v>
      </c>
      <c r="AM10" s="31">
        <v>132</v>
      </c>
      <c r="AN10" s="31">
        <v>102</v>
      </c>
      <c r="AO10" s="31">
        <v>100</v>
      </c>
      <c r="AP10" s="31">
        <v>0</v>
      </c>
      <c r="AQ10" s="31">
        <v>0</v>
      </c>
      <c r="AR10" s="52" t="s">
        <v>39</v>
      </c>
      <c r="AS10" s="45">
        <v>0.74814814814814801</v>
      </c>
      <c r="AT10" s="31">
        <v>400</v>
      </c>
      <c r="AU10" s="31">
        <v>400</v>
      </c>
      <c r="AV10" s="31">
        <v>800</v>
      </c>
      <c r="AX10" s="31" t="str">
        <f t="shared" ref="AX10" si="15">B10</f>
        <v>'20201116'</v>
      </c>
      <c r="AY10" s="31" t="s">
        <v>234</v>
      </c>
      <c r="AZ10" s="31">
        <f t="shared" si="1"/>
        <v>270</v>
      </c>
      <c r="BA10" s="31">
        <f t="shared" si="2"/>
        <v>800</v>
      </c>
      <c r="BB10" s="31">
        <f t="shared" si="3"/>
        <v>2465.635900000002</v>
      </c>
      <c r="BC10" s="31">
        <f t="shared" ref="BC10" si="16">BB10/AZ10</f>
        <v>9.1319848148148228</v>
      </c>
      <c r="BD10" s="31">
        <f t="shared" si="5"/>
        <v>102</v>
      </c>
      <c r="BE10" s="31">
        <f t="shared" si="6"/>
        <v>100</v>
      </c>
      <c r="BF10" s="31">
        <f t="shared" si="7"/>
        <v>0</v>
      </c>
      <c r="BG10" s="31">
        <f t="shared" si="8"/>
        <v>0</v>
      </c>
      <c r="BH10" s="31">
        <f t="shared" ref="BH10" si="17">SUM(BD10,BF10)</f>
        <v>102</v>
      </c>
      <c r="BI10" s="31">
        <f t="shared" ref="BI10" si="18">SUM(BE10,BG10)</f>
        <v>100</v>
      </c>
    </row>
    <row r="11" spans="1:65" s="31" customFormat="1" x14ac:dyDescent="0.2">
      <c r="A11" s="31" t="s">
        <v>246</v>
      </c>
      <c r="B11" s="31" t="s">
        <v>243</v>
      </c>
      <c r="C11" s="31">
        <v>1000</v>
      </c>
      <c r="D11" s="31">
        <v>4</v>
      </c>
      <c r="E11" s="31">
        <v>1</v>
      </c>
      <c r="F11" s="31">
        <v>0</v>
      </c>
      <c r="G11" s="31">
        <v>2</v>
      </c>
      <c r="H11" s="31">
        <v>1</v>
      </c>
      <c r="I11" s="31">
        <v>2</v>
      </c>
      <c r="J11" s="31">
        <v>3</v>
      </c>
      <c r="K11" s="31">
        <v>1</v>
      </c>
      <c r="L11" s="31">
        <v>0</v>
      </c>
      <c r="M11" s="31">
        <v>0</v>
      </c>
      <c r="N11" s="31">
        <v>0.2</v>
      </c>
      <c r="O11" s="31">
        <v>0</v>
      </c>
      <c r="P11" s="31">
        <v>1.2</v>
      </c>
      <c r="Q11" s="31">
        <v>0</v>
      </c>
      <c r="R11" s="31">
        <v>3</v>
      </c>
      <c r="S11" s="31">
        <v>1</v>
      </c>
      <c r="T11" s="31">
        <v>0</v>
      </c>
      <c r="U11" s="31">
        <v>1</v>
      </c>
      <c r="V11" s="31">
        <v>0</v>
      </c>
      <c r="W11" s="31">
        <v>1</v>
      </c>
      <c r="X11" s="31">
        <v>1</v>
      </c>
      <c r="Y11" s="31">
        <v>3</v>
      </c>
      <c r="Z11" s="31">
        <v>2</v>
      </c>
      <c r="AA11" s="31">
        <v>0</v>
      </c>
      <c r="AB11" s="31">
        <v>0</v>
      </c>
      <c r="AC11" s="31">
        <v>0</v>
      </c>
      <c r="AD11" s="31">
        <v>0</v>
      </c>
      <c r="AE11" s="31">
        <v>251</v>
      </c>
      <c r="AF11" s="31">
        <v>33.377155000000002</v>
      </c>
      <c r="AG11" s="45">
        <v>0.71104815864022697</v>
      </c>
      <c r="AH11" s="45" t="s">
        <v>39</v>
      </c>
      <c r="AI11" s="45">
        <v>0.68205128205128196</v>
      </c>
      <c r="AJ11" s="45">
        <v>0.746835443037975</v>
      </c>
      <c r="AK11" s="31">
        <v>0</v>
      </c>
      <c r="AL11" s="31">
        <v>133</v>
      </c>
      <c r="AM11" s="31">
        <v>118</v>
      </c>
      <c r="AN11" s="31">
        <v>107</v>
      </c>
      <c r="AO11" s="31">
        <v>108</v>
      </c>
      <c r="AP11" s="31">
        <v>0</v>
      </c>
      <c r="AQ11" s="31">
        <v>0</v>
      </c>
      <c r="AR11" s="52" t="s">
        <v>39</v>
      </c>
      <c r="AS11" s="45">
        <v>0.856573705179283</v>
      </c>
      <c r="AT11" s="31">
        <v>356</v>
      </c>
      <c r="AU11" s="31">
        <v>432</v>
      </c>
      <c r="AV11" s="31">
        <v>788</v>
      </c>
      <c r="AX11" s="31" t="str">
        <f t="shared" ref="AX11" si="19">B11</f>
        <v>'20201117'</v>
      </c>
      <c r="AY11" s="31" t="s">
        <v>234</v>
      </c>
      <c r="AZ11" s="31">
        <f t="shared" si="1"/>
        <v>251</v>
      </c>
      <c r="BA11" s="31">
        <f t="shared" si="2"/>
        <v>788</v>
      </c>
      <c r="BB11" s="31">
        <f t="shared" si="3"/>
        <v>2002.6293000000001</v>
      </c>
      <c r="BC11" s="31">
        <f t="shared" ref="BC11" si="20">BB11/AZ11</f>
        <v>7.978602788844622</v>
      </c>
      <c r="BD11" s="31">
        <f t="shared" si="5"/>
        <v>107</v>
      </c>
      <c r="BE11" s="31">
        <f t="shared" si="6"/>
        <v>108</v>
      </c>
      <c r="BF11" s="31">
        <f t="shared" si="7"/>
        <v>0</v>
      </c>
      <c r="BG11" s="31">
        <f t="shared" si="8"/>
        <v>0</v>
      </c>
      <c r="BH11" s="31">
        <f t="shared" ref="BH11" si="21">SUM(BD11,BF11)</f>
        <v>107</v>
      </c>
      <c r="BI11" s="31">
        <f t="shared" ref="BI11" si="22">SUM(BE11,BG11)</f>
        <v>108</v>
      </c>
    </row>
    <row r="12" spans="1:65" s="31" customFormat="1" x14ac:dyDescent="0.2">
      <c r="A12" s="31" t="s">
        <v>255</v>
      </c>
      <c r="B12" s="31" t="s">
        <v>248</v>
      </c>
      <c r="C12" s="31">
        <v>1000</v>
      </c>
      <c r="D12" s="31">
        <v>4</v>
      </c>
      <c r="E12" s="31">
        <v>1</v>
      </c>
      <c r="F12" s="31">
        <v>0</v>
      </c>
      <c r="G12" s="31">
        <v>2</v>
      </c>
      <c r="H12" s="31">
        <v>1</v>
      </c>
      <c r="I12" s="31">
        <v>2</v>
      </c>
      <c r="J12" s="31">
        <v>3</v>
      </c>
      <c r="K12" s="31">
        <v>1</v>
      </c>
      <c r="L12" s="31">
        <v>0</v>
      </c>
      <c r="M12" s="31">
        <v>0</v>
      </c>
      <c r="N12" s="31">
        <v>0.2</v>
      </c>
      <c r="O12" s="31">
        <v>0</v>
      </c>
      <c r="P12" s="31">
        <v>1.2</v>
      </c>
      <c r="Q12" s="31">
        <v>0</v>
      </c>
      <c r="R12" s="31">
        <v>6</v>
      </c>
      <c r="S12" s="31">
        <v>1</v>
      </c>
      <c r="T12" s="31">
        <v>0</v>
      </c>
      <c r="U12" s="31">
        <v>1</v>
      </c>
      <c r="V12" s="31">
        <v>0</v>
      </c>
      <c r="W12" s="31">
        <v>1</v>
      </c>
      <c r="X12" s="31">
        <v>1</v>
      </c>
      <c r="Y12" s="31">
        <v>3</v>
      </c>
      <c r="Z12" s="31">
        <v>4</v>
      </c>
      <c r="AA12" s="31">
        <v>0</v>
      </c>
      <c r="AB12" s="31">
        <v>0</v>
      </c>
      <c r="AC12" s="31">
        <v>0</v>
      </c>
      <c r="AD12" s="31">
        <v>0</v>
      </c>
      <c r="AE12" s="31">
        <v>245</v>
      </c>
      <c r="AF12" s="31">
        <v>61.617488333333299</v>
      </c>
      <c r="AG12" s="45">
        <v>0.64814814814814803</v>
      </c>
      <c r="AH12" s="45" t="s">
        <v>39</v>
      </c>
      <c r="AI12" s="45">
        <v>0.59701492537313405</v>
      </c>
      <c r="AJ12" s="45">
        <v>0.70621468926553699</v>
      </c>
      <c r="AK12" s="31">
        <v>0</v>
      </c>
      <c r="AL12" s="31">
        <v>120</v>
      </c>
      <c r="AM12" s="31">
        <v>125</v>
      </c>
      <c r="AN12" s="31">
        <v>111</v>
      </c>
      <c r="AO12" s="31">
        <v>113</v>
      </c>
      <c r="AP12" s="31">
        <v>0</v>
      </c>
      <c r="AQ12" s="31">
        <v>0</v>
      </c>
      <c r="AR12" s="52" t="s">
        <v>39</v>
      </c>
      <c r="AS12" s="45">
        <v>0.91428571428571404</v>
      </c>
      <c r="AT12" s="31">
        <v>356</v>
      </c>
      <c r="AU12" s="31">
        <v>376</v>
      </c>
      <c r="AV12" s="31">
        <v>732</v>
      </c>
      <c r="AX12" s="31" t="str">
        <f t="shared" ref="AX12" si="23">B12</f>
        <v>'20201118'</v>
      </c>
      <c r="AY12" s="31" t="s">
        <v>234</v>
      </c>
      <c r="AZ12" s="31">
        <f t="shared" si="1"/>
        <v>245</v>
      </c>
      <c r="BA12" s="31">
        <f t="shared" si="2"/>
        <v>732</v>
      </c>
      <c r="BB12" s="31">
        <f t="shared" si="3"/>
        <v>3697.0492999999979</v>
      </c>
      <c r="BC12" s="31">
        <f t="shared" ref="BC12" si="24">BB12/AZ12</f>
        <v>15.089997142857134</v>
      </c>
      <c r="BD12" s="31">
        <f t="shared" si="5"/>
        <v>111</v>
      </c>
      <c r="BE12" s="31">
        <f t="shared" si="6"/>
        <v>113</v>
      </c>
      <c r="BF12" s="31">
        <f t="shared" si="7"/>
        <v>0</v>
      </c>
      <c r="BG12" s="31">
        <f t="shared" si="8"/>
        <v>0</v>
      </c>
      <c r="BH12" s="31">
        <f t="shared" ref="BH12" si="25">SUM(BD12,BF12)</f>
        <v>111</v>
      </c>
      <c r="BI12" s="31">
        <f t="shared" ref="BI12" si="26">SUM(BE12,BG12)</f>
        <v>113</v>
      </c>
    </row>
    <row r="13" spans="1:65" x14ac:dyDescent="0.2">
      <c r="A13" s="18" t="s">
        <v>264</v>
      </c>
      <c r="B13" s="18" t="s">
        <v>261</v>
      </c>
      <c r="C13" s="18">
        <v>1000</v>
      </c>
      <c r="D13" s="18">
        <v>4</v>
      </c>
      <c r="E13" s="18">
        <v>1</v>
      </c>
      <c r="F13" s="18">
        <v>0</v>
      </c>
      <c r="G13" s="18">
        <v>2</v>
      </c>
      <c r="H13" s="18">
        <v>1</v>
      </c>
      <c r="I13" s="18">
        <v>2</v>
      </c>
      <c r="J13" s="18">
        <v>3</v>
      </c>
      <c r="K13" s="18">
        <v>1</v>
      </c>
      <c r="L13" s="18">
        <v>0</v>
      </c>
      <c r="M13" s="18">
        <v>0</v>
      </c>
      <c r="N13" s="18">
        <v>0.2</v>
      </c>
      <c r="O13" s="18">
        <v>0</v>
      </c>
      <c r="P13" s="18">
        <v>1.2</v>
      </c>
      <c r="Q13" s="18">
        <v>0</v>
      </c>
      <c r="R13" s="18">
        <v>8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3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274</v>
      </c>
      <c r="AF13" s="18">
        <v>79.476373333333299</v>
      </c>
      <c r="AG13" s="50">
        <v>0.78962536023054797</v>
      </c>
      <c r="AH13" s="50" t="s">
        <v>39</v>
      </c>
      <c r="AI13" s="50">
        <v>0.79428571428571404</v>
      </c>
      <c r="AJ13" s="50">
        <v>0.78488372093023295</v>
      </c>
      <c r="AK13" s="18">
        <v>0</v>
      </c>
      <c r="AL13" s="18">
        <v>139</v>
      </c>
      <c r="AM13" s="18">
        <v>135</v>
      </c>
      <c r="AN13" s="18">
        <v>129</v>
      </c>
      <c r="AO13" s="18">
        <v>129</v>
      </c>
      <c r="AP13" s="18">
        <v>0</v>
      </c>
      <c r="AQ13" s="18">
        <v>0</v>
      </c>
      <c r="AR13" s="51" t="s">
        <v>39</v>
      </c>
      <c r="AS13" s="50">
        <v>0.94160583941605802</v>
      </c>
      <c r="AT13" s="18">
        <v>448</v>
      </c>
      <c r="AU13" s="18">
        <v>456</v>
      </c>
      <c r="AV13" s="18">
        <v>904</v>
      </c>
      <c r="AX13" s="31" t="str">
        <f t="shared" ref="AX13" si="27">B13</f>
        <v>'20201119'</v>
      </c>
      <c r="AY13" s="31" t="s">
        <v>234</v>
      </c>
      <c r="AZ13" s="31">
        <f t="shared" si="1"/>
        <v>274</v>
      </c>
      <c r="BA13" s="31">
        <f t="shared" si="2"/>
        <v>904</v>
      </c>
      <c r="BB13" s="31">
        <f t="shared" si="3"/>
        <v>4768.5823999999975</v>
      </c>
      <c r="BC13" s="31">
        <f t="shared" ref="BC13" si="28">BB13/AZ13</f>
        <v>17.403585401459846</v>
      </c>
      <c r="BD13" s="31">
        <f t="shared" si="5"/>
        <v>129</v>
      </c>
      <c r="BE13" s="31">
        <f t="shared" si="6"/>
        <v>129</v>
      </c>
      <c r="BF13" s="31">
        <f t="shared" si="7"/>
        <v>0</v>
      </c>
      <c r="BG13" s="31">
        <f t="shared" si="8"/>
        <v>0</v>
      </c>
      <c r="BH13" s="31">
        <f t="shared" ref="BH13" si="29">SUM(BD13,BF13)</f>
        <v>129</v>
      </c>
      <c r="BI13" s="31">
        <f t="shared" ref="BI13" si="30">SUM(BE13,BG13)</f>
        <v>129</v>
      </c>
    </row>
    <row r="14" spans="1:65" x14ac:dyDescent="0.2">
      <c r="AZ14" s="36"/>
      <c r="BA14" s="36"/>
      <c r="BB14" s="36"/>
      <c r="BC14" s="36"/>
      <c r="BD14" s="36"/>
      <c r="BE14" s="36"/>
      <c r="BF14" s="36"/>
      <c r="BG14" s="36"/>
    </row>
    <row r="15" spans="1:65" x14ac:dyDescent="0.2">
      <c r="AZ15" s="36"/>
      <c r="BA15" s="36"/>
      <c r="BB15" s="36"/>
      <c r="BC15" s="36"/>
      <c r="BD15" s="36"/>
      <c r="BE15" s="36"/>
      <c r="BF15" s="36"/>
      <c r="BG15" s="36"/>
    </row>
    <row r="16" spans="1:65" x14ac:dyDescent="0.2">
      <c r="AZ16" s="36"/>
      <c r="BA16" s="36"/>
      <c r="BB16" s="36"/>
      <c r="BC16" s="36"/>
      <c r="BD16" s="36"/>
      <c r="BE16" s="36"/>
      <c r="BF16" s="36"/>
      <c r="BG16" s="36"/>
    </row>
    <row r="17" spans="52:59" x14ac:dyDescent="0.2">
      <c r="AZ17" s="36"/>
      <c r="BA17" s="36"/>
      <c r="BB17" s="36"/>
      <c r="BC17" s="36"/>
      <c r="BD17" s="36"/>
      <c r="BE17" s="36"/>
      <c r="BF17" s="36"/>
      <c r="BG17" s="36"/>
    </row>
    <row r="18" spans="52:59" x14ac:dyDescent="0.2">
      <c r="AZ18" s="36"/>
      <c r="BA18" s="36"/>
      <c r="BB18" s="36"/>
      <c r="BC18" s="36"/>
      <c r="BD18" s="36"/>
      <c r="BE18" s="36"/>
      <c r="BF18" s="36"/>
      <c r="BG18" s="36"/>
    </row>
    <row r="19" spans="52:59" x14ac:dyDescent="0.2">
      <c r="AZ19" s="36"/>
      <c r="BA19" s="36"/>
      <c r="BB19" s="36"/>
      <c r="BC19" s="36"/>
      <c r="BD19" s="36"/>
      <c r="BE19" s="36"/>
      <c r="BF19" s="36"/>
      <c r="BG19" s="36"/>
    </row>
    <row r="20" spans="52:59" x14ac:dyDescent="0.2">
      <c r="AZ20" s="36"/>
      <c r="BA20" s="36"/>
      <c r="BB20" s="36"/>
      <c r="BC20" s="36"/>
      <c r="BD20" s="36"/>
      <c r="BE20" s="36"/>
      <c r="BF20" s="36"/>
      <c r="BG20" s="36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"/>
  <sheetViews>
    <sheetView topLeftCell="AJ1" workbookViewId="0">
      <selection activeCell="AY5" sqref="AY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50" bestFit="1" customWidth="1"/>
    <col min="34" max="34" width="8.625" style="50"/>
    <col min="35" max="36" width="8.75" style="50" bestFit="1" customWidth="1"/>
    <col min="37" max="43" width="8.75" style="18" bestFit="1" customWidth="1"/>
    <col min="44" max="44" width="8.625" style="51"/>
    <col min="45" max="45" width="8.75" style="50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26">
        <f>SUM($AN$2:$AN$1048576,$AP$2:$AP$1048576)</f>
        <v>398</v>
      </c>
      <c r="BM1" s="26">
        <f>SUM($AO$2:$AO$1048576,$AQ$2:$AQ$1048576)</f>
        <v>314</v>
      </c>
    </row>
    <row r="2" spans="1:65" s="26" customFormat="1" x14ac:dyDescent="0.2">
      <c r="A2" s="26" t="s">
        <v>236</v>
      </c>
      <c r="B2" s="47" t="s">
        <v>229</v>
      </c>
      <c r="C2" s="26">
        <v>1000</v>
      </c>
      <c r="D2" s="26">
        <v>2</v>
      </c>
      <c r="E2" s="26">
        <v>0</v>
      </c>
      <c r="F2" s="26">
        <v>1</v>
      </c>
      <c r="G2" s="26">
        <v>3</v>
      </c>
      <c r="H2" s="26">
        <v>0</v>
      </c>
      <c r="I2" s="26">
        <v>2</v>
      </c>
      <c r="J2" s="26">
        <v>0</v>
      </c>
      <c r="K2" s="26">
        <v>1</v>
      </c>
      <c r="L2" s="26">
        <v>3</v>
      </c>
      <c r="M2" s="26">
        <v>0</v>
      </c>
      <c r="N2" s="26">
        <v>0.25</v>
      </c>
      <c r="O2" s="26">
        <v>0</v>
      </c>
      <c r="P2" s="26">
        <v>0</v>
      </c>
      <c r="Q2" s="54">
        <v>0.2</v>
      </c>
      <c r="R2" s="26">
        <v>0</v>
      </c>
      <c r="S2" s="26">
        <v>1</v>
      </c>
      <c r="T2" s="26">
        <v>1</v>
      </c>
      <c r="U2" s="26">
        <v>1</v>
      </c>
      <c r="V2" s="26">
        <v>1</v>
      </c>
      <c r="W2" s="26">
        <v>1</v>
      </c>
      <c r="X2" s="26">
        <v>1</v>
      </c>
      <c r="Y2" s="26">
        <v>10000000000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38</v>
      </c>
      <c r="AF2" s="26">
        <v>25.492335000000001</v>
      </c>
      <c r="AG2" s="44">
        <v>0.77551020408163296</v>
      </c>
      <c r="AH2" s="44" t="s">
        <v>39</v>
      </c>
      <c r="AI2" s="44">
        <v>0.81481481481481499</v>
      </c>
      <c r="AJ2" s="44">
        <v>0.72727272727272696</v>
      </c>
      <c r="AK2" s="26">
        <v>0</v>
      </c>
      <c r="AL2" s="26">
        <v>22</v>
      </c>
      <c r="AM2" s="26">
        <v>16</v>
      </c>
      <c r="AN2" s="26">
        <v>22</v>
      </c>
      <c r="AO2" s="26">
        <v>16</v>
      </c>
      <c r="AP2" s="26">
        <v>0</v>
      </c>
      <c r="AQ2" s="26">
        <v>0</v>
      </c>
      <c r="AR2" s="48" t="s">
        <v>39</v>
      </c>
      <c r="AS2" s="44">
        <v>1</v>
      </c>
      <c r="AT2" s="26">
        <v>88</v>
      </c>
      <c r="AU2" s="26">
        <v>64</v>
      </c>
      <c r="AV2" s="26">
        <v>152</v>
      </c>
      <c r="AX2" s="26" t="str">
        <f t="shared" ref="AX2" si="0">B2</f>
        <v>'20201116'</v>
      </c>
      <c r="AY2" s="26" t="s">
        <v>194</v>
      </c>
      <c r="AZ2" s="26">
        <f>SUMIF($B$2:$B$1048576,$B2,$AE$2:$AE$1048576)</f>
        <v>38</v>
      </c>
      <c r="BA2" s="26">
        <f>SUMIF($B$2:$B$1048576,$B2,$AV$2:$AV$1048576)</f>
        <v>152</v>
      </c>
      <c r="BB2" s="26">
        <f>SUMIF($B$2:$B$1048576,$B2,$AF$2:$AF$1048576)*60</f>
        <v>1529.5400999999999</v>
      </c>
      <c r="BC2" s="26">
        <f t="shared" ref="BC2" si="1">BB2/AZ2</f>
        <v>40.251055263157895</v>
      </c>
      <c r="BD2" s="26">
        <f>SUMIF($B$2:$B$1048576,$B2,$AN$2:$AN$1048576)</f>
        <v>22</v>
      </c>
      <c r="BE2" s="26">
        <f>SUMIF($B$2:$B$1048576,$B2,$AO$2:$AO$1048576)</f>
        <v>16</v>
      </c>
      <c r="BF2" s="26">
        <f>SUMIF($B$2:$B$1048576,$B2,$AP$2:$AP$1048576)</f>
        <v>0</v>
      </c>
      <c r="BG2" s="26">
        <f>SUMIF($B$2:$B$1048576,$B2,$AQ$2:$AQ$1048576)</f>
        <v>0</v>
      </c>
      <c r="BH2" s="26">
        <f t="shared" ref="BH2:BI2" si="2">SUM(BD2,BF2)</f>
        <v>22</v>
      </c>
      <c r="BI2" s="26">
        <f t="shared" si="2"/>
        <v>16</v>
      </c>
    </row>
    <row r="3" spans="1:65" s="31" customFormat="1" x14ac:dyDescent="0.2">
      <c r="A3" s="31" t="s">
        <v>249</v>
      </c>
      <c r="B3" s="31" t="s">
        <v>243</v>
      </c>
      <c r="C3" s="31">
        <v>1000</v>
      </c>
      <c r="D3" s="31">
        <v>2</v>
      </c>
      <c r="E3" s="31">
        <v>0</v>
      </c>
      <c r="F3" s="31">
        <v>1</v>
      </c>
      <c r="G3" s="31">
        <v>3</v>
      </c>
      <c r="H3" s="31">
        <v>0</v>
      </c>
      <c r="I3" s="31">
        <v>2</v>
      </c>
      <c r="J3" s="31">
        <v>0</v>
      </c>
      <c r="K3" s="31">
        <v>1</v>
      </c>
      <c r="L3" s="31">
        <v>3</v>
      </c>
      <c r="M3" s="31">
        <v>0</v>
      </c>
      <c r="N3" s="31">
        <v>0.2</v>
      </c>
      <c r="O3" s="31">
        <v>0</v>
      </c>
      <c r="P3" s="31">
        <v>0</v>
      </c>
      <c r="Q3" s="31">
        <v>0</v>
      </c>
      <c r="R3" s="31">
        <v>0</v>
      </c>
      <c r="S3" s="31">
        <v>1</v>
      </c>
      <c r="T3" s="31">
        <v>1</v>
      </c>
      <c r="U3" s="31">
        <v>1</v>
      </c>
      <c r="V3" s="31">
        <v>1</v>
      </c>
      <c r="W3" s="31">
        <v>1</v>
      </c>
      <c r="X3" s="31">
        <v>1</v>
      </c>
      <c r="Y3" s="31">
        <v>10000000000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159</v>
      </c>
      <c r="AF3" s="31">
        <v>42.332614999999997</v>
      </c>
      <c r="AG3" s="45">
        <v>0.43681318681318698</v>
      </c>
      <c r="AH3" s="45" t="s">
        <v>39</v>
      </c>
      <c r="AI3" s="45">
        <v>0.43842364532019701</v>
      </c>
      <c r="AJ3" s="45">
        <v>0.434782608695652</v>
      </c>
      <c r="AK3" s="31">
        <v>0</v>
      </c>
      <c r="AL3" s="31">
        <v>89</v>
      </c>
      <c r="AM3" s="31">
        <v>70</v>
      </c>
      <c r="AN3" s="31">
        <v>85</v>
      </c>
      <c r="AO3" s="31">
        <v>70</v>
      </c>
      <c r="AP3" s="31">
        <v>0</v>
      </c>
      <c r="AQ3" s="31">
        <v>0</v>
      </c>
      <c r="AR3" s="52" t="s">
        <v>39</v>
      </c>
      <c r="AS3" s="45">
        <v>0.97484276729559804</v>
      </c>
      <c r="AT3" s="31">
        <v>340</v>
      </c>
      <c r="AU3" s="31">
        <v>280</v>
      </c>
      <c r="AV3" s="31">
        <v>620</v>
      </c>
      <c r="AX3" s="31" t="str">
        <f t="shared" ref="AX3" si="3">B3</f>
        <v>'20201117'</v>
      </c>
      <c r="AY3" s="31" t="s">
        <v>194</v>
      </c>
      <c r="AZ3" s="31">
        <f>SUMIF($B$2:$B$1048576,$B3,$AE$2:$AE$1048576)</f>
        <v>159</v>
      </c>
      <c r="BA3" s="31">
        <f>SUMIF($B$2:$B$1048576,$B3,$AV$2:$AV$1048576)</f>
        <v>620</v>
      </c>
      <c r="BB3" s="31">
        <f>SUMIF($B$2:$B$1048576,$B3,$AF$2:$AF$1048576)*60</f>
        <v>2539.9568999999997</v>
      </c>
      <c r="BC3" s="31">
        <f t="shared" ref="BC3" si="4">BB3/AZ3</f>
        <v>15.974571698113206</v>
      </c>
      <c r="BD3" s="31">
        <f>SUMIF($B$2:$B$1048576,$B3,$AN$2:$AN$1048576)</f>
        <v>85</v>
      </c>
      <c r="BE3" s="31">
        <f>SUMIF($B$2:$B$1048576,$B3,$AO$2:$AO$1048576)</f>
        <v>70</v>
      </c>
      <c r="BF3" s="31">
        <f>SUMIF($B$2:$B$1048576,$B3,$AP$2:$AP$1048576)</f>
        <v>0</v>
      </c>
      <c r="BG3" s="31">
        <f>SUMIF($B$2:$B$1048576,$B3,$AQ$2:$AQ$1048576)</f>
        <v>0</v>
      </c>
      <c r="BH3" s="31">
        <f t="shared" ref="BH3" si="5">SUM(BD3,BF3)</f>
        <v>85</v>
      </c>
      <c r="BI3" s="31">
        <f t="shared" ref="BI3" si="6">SUM(BE3,BG3)</f>
        <v>70</v>
      </c>
    </row>
    <row r="4" spans="1:65" s="31" customFormat="1" x14ac:dyDescent="0.2">
      <c r="A4" s="31" t="s">
        <v>256</v>
      </c>
      <c r="B4" s="31" t="s">
        <v>248</v>
      </c>
      <c r="C4" s="31">
        <v>1000</v>
      </c>
      <c r="D4" s="31">
        <v>3</v>
      </c>
      <c r="E4" s="31">
        <v>0</v>
      </c>
      <c r="F4" s="31">
        <v>1</v>
      </c>
      <c r="G4" s="31">
        <v>3</v>
      </c>
      <c r="H4" s="31">
        <v>0</v>
      </c>
      <c r="I4" s="31">
        <v>2</v>
      </c>
      <c r="J4" s="31">
        <v>0</v>
      </c>
      <c r="K4" s="31">
        <v>1</v>
      </c>
      <c r="L4" s="31">
        <v>3</v>
      </c>
      <c r="M4" s="31">
        <v>0</v>
      </c>
      <c r="N4" s="31">
        <v>0.2</v>
      </c>
      <c r="O4" s="31">
        <v>0</v>
      </c>
      <c r="P4" s="31">
        <v>0</v>
      </c>
      <c r="Q4" s="31">
        <v>0</v>
      </c>
      <c r="R4" s="31">
        <v>0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10000000000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298</v>
      </c>
      <c r="AF4" s="31">
        <v>27.974903333333302</v>
      </c>
      <c r="AG4" s="45">
        <v>0.55700934579439298</v>
      </c>
      <c r="AH4" s="45" t="s">
        <v>39</v>
      </c>
      <c r="AI4" s="45">
        <v>0.56083086053412501</v>
      </c>
      <c r="AJ4" s="45">
        <v>0.55050505050505105</v>
      </c>
      <c r="AK4" s="31">
        <v>0</v>
      </c>
      <c r="AL4" s="31">
        <v>189</v>
      </c>
      <c r="AM4" s="31">
        <v>109</v>
      </c>
      <c r="AN4" s="31">
        <v>176</v>
      </c>
      <c r="AO4" s="31">
        <v>109</v>
      </c>
      <c r="AP4" s="31">
        <v>0</v>
      </c>
      <c r="AQ4" s="31">
        <v>0</v>
      </c>
      <c r="AR4" s="52" t="s">
        <v>39</v>
      </c>
      <c r="AS4" s="45">
        <v>0.95637583892617495</v>
      </c>
      <c r="AT4" s="31">
        <v>704</v>
      </c>
      <c r="AU4" s="31">
        <v>436</v>
      </c>
      <c r="AV4" s="31">
        <v>1140</v>
      </c>
      <c r="AX4" s="31" t="str">
        <f t="shared" ref="AX4" si="7">B4</f>
        <v>'20201118'</v>
      </c>
      <c r="AY4" s="31" t="s">
        <v>194</v>
      </c>
      <c r="AZ4" s="31">
        <f>SUMIF($B$2:$B$1048576,$B4,$AE$2:$AE$1048576)</f>
        <v>298</v>
      </c>
      <c r="BA4" s="31">
        <f>SUMIF($B$2:$B$1048576,$B4,$AV$2:$AV$1048576)</f>
        <v>1140</v>
      </c>
      <c r="BB4" s="31">
        <f>SUMIF($B$2:$B$1048576,$B4,$AF$2:$AF$1048576)*60</f>
        <v>1678.494199999998</v>
      </c>
      <c r="BC4" s="31">
        <f t="shared" ref="BC4" si="8">BB4/AZ4</f>
        <v>5.6325308724832146</v>
      </c>
      <c r="BD4" s="31">
        <f>SUMIF($B$2:$B$1048576,$B4,$AN$2:$AN$1048576)</f>
        <v>176</v>
      </c>
      <c r="BE4" s="31">
        <f>SUMIF($B$2:$B$1048576,$B4,$AO$2:$AO$1048576)</f>
        <v>109</v>
      </c>
      <c r="BF4" s="31">
        <f>SUMIF($B$2:$B$1048576,$B4,$AP$2:$AP$1048576)</f>
        <v>0</v>
      </c>
      <c r="BG4" s="31">
        <f>SUMIF($B$2:$B$1048576,$B4,$AQ$2:$AQ$1048576)</f>
        <v>0</v>
      </c>
      <c r="BH4" s="31">
        <f t="shared" ref="BH4" si="9">SUM(BD4,BF4)</f>
        <v>176</v>
      </c>
      <c r="BI4" s="31">
        <f t="shared" ref="BI4" si="10">SUM(BE4,BG4)</f>
        <v>109</v>
      </c>
    </row>
    <row r="5" spans="1:65" x14ac:dyDescent="0.2">
      <c r="A5" s="18" t="s">
        <v>265</v>
      </c>
      <c r="B5" s="18" t="s">
        <v>261</v>
      </c>
      <c r="C5" s="18">
        <v>1000</v>
      </c>
      <c r="D5" s="18">
        <v>4</v>
      </c>
      <c r="E5" s="18">
        <v>0</v>
      </c>
      <c r="F5" s="18">
        <v>1</v>
      </c>
      <c r="G5" s="18">
        <v>3</v>
      </c>
      <c r="H5" s="18">
        <v>0</v>
      </c>
      <c r="I5" s="18">
        <v>2</v>
      </c>
      <c r="J5" s="18">
        <v>0</v>
      </c>
      <c r="K5" s="18">
        <v>1</v>
      </c>
      <c r="L5" s="18">
        <v>3</v>
      </c>
      <c r="M5" s="18">
        <v>0</v>
      </c>
      <c r="N5" s="18">
        <v>0.2</v>
      </c>
      <c r="O5" s="18">
        <v>0</v>
      </c>
      <c r="P5" s="18">
        <v>0.2</v>
      </c>
      <c r="Q5" s="18">
        <v>0</v>
      </c>
      <c r="R5" s="18">
        <v>0</v>
      </c>
      <c r="S5" s="18">
        <v>1</v>
      </c>
      <c r="T5" s="18">
        <v>1</v>
      </c>
      <c r="U5" s="18">
        <v>1</v>
      </c>
      <c r="V5" s="18">
        <v>1</v>
      </c>
      <c r="W5" s="18">
        <v>1</v>
      </c>
      <c r="X5" s="18">
        <v>1</v>
      </c>
      <c r="Y5" s="18">
        <v>4</v>
      </c>
      <c r="Z5" s="18">
        <v>4</v>
      </c>
      <c r="AA5" s="18">
        <v>0</v>
      </c>
      <c r="AB5" s="18">
        <v>0</v>
      </c>
      <c r="AC5" s="18">
        <v>0</v>
      </c>
      <c r="AD5" s="18">
        <v>0</v>
      </c>
      <c r="AE5" s="18">
        <v>450</v>
      </c>
      <c r="AF5" s="18">
        <v>43.011119999999998</v>
      </c>
      <c r="AG5" s="50">
        <v>0.71315372424722701</v>
      </c>
      <c r="AH5" s="50" t="s">
        <v>39</v>
      </c>
      <c r="AI5" s="50">
        <v>0.71599999999999997</v>
      </c>
      <c r="AJ5" s="50">
        <v>0.71128608923884495</v>
      </c>
      <c r="AK5" s="18">
        <v>0</v>
      </c>
      <c r="AL5" s="18">
        <v>179</v>
      </c>
      <c r="AM5" s="18">
        <v>271</v>
      </c>
      <c r="AN5" s="18">
        <v>115</v>
      </c>
      <c r="AO5" s="18">
        <v>119</v>
      </c>
      <c r="AP5" s="18">
        <v>0</v>
      </c>
      <c r="AQ5" s="18">
        <v>0</v>
      </c>
      <c r="AR5" s="51" t="s">
        <v>39</v>
      </c>
      <c r="AS5" s="50">
        <v>0.52</v>
      </c>
      <c r="AT5" s="18">
        <v>460</v>
      </c>
      <c r="AU5" s="18">
        <v>476</v>
      </c>
      <c r="AV5" s="18">
        <v>936</v>
      </c>
      <c r="AX5" s="31" t="str">
        <f t="shared" ref="AX5" si="11">B5</f>
        <v>'20201119'</v>
      </c>
      <c r="AY5" s="31" t="s">
        <v>221</v>
      </c>
      <c r="AZ5" s="31">
        <f>SUMIF($B$2:$B$1048576,$B5,$AE$2:$AE$1048576)</f>
        <v>450</v>
      </c>
      <c r="BA5" s="31">
        <f>SUMIF($B$2:$B$1048576,$B5,$AV$2:$AV$1048576)</f>
        <v>936</v>
      </c>
      <c r="BB5" s="31">
        <f>SUMIF($B$2:$B$1048576,$B5,$AF$2:$AF$1048576)*60</f>
        <v>2580.6671999999999</v>
      </c>
      <c r="BC5" s="31">
        <f t="shared" ref="BC5" si="12">BB5/AZ5</f>
        <v>5.7348159999999995</v>
      </c>
      <c r="BD5" s="31">
        <f>SUMIF($B$2:$B$1048576,$B5,$AN$2:$AN$1048576)</f>
        <v>115</v>
      </c>
      <c r="BE5" s="31">
        <f>SUMIF($B$2:$B$1048576,$B5,$AO$2:$AO$1048576)</f>
        <v>119</v>
      </c>
      <c r="BF5" s="31">
        <f>SUMIF($B$2:$B$1048576,$B5,$AP$2:$AP$1048576)</f>
        <v>0</v>
      </c>
      <c r="BG5" s="31">
        <f>SUMIF($B$2:$B$1048576,$B5,$AQ$2:$AQ$1048576)</f>
        <v>0</v>
      </c>
      <c r="BH5" s="31">
        <f t="shared" ref="BH5" si="13">SUM(BD5,BF5)</f>
        <v>115</v>
      </c>
      <c r="BI5" s="31">
        <f t="shared" ref="BI5" si="14">SUM(BE5,BG5)</f>
        <v>119</v>
      </c>
    </row>
    <row r="6" spans="1:65" x14ac:dyDescent="0.2">
      <c r="AZ6" s="36"/>
      <c r="BA6" s="36"/>
      <c r="BB6" s="36"/>
      <c r="BC6" s="36"/>
      <c r="BD6" s="36"/>
      <c r="BE6" s="36"/>
      <c r="BF6" s="36"/>
      <c r="BG6" s="36"/>
    </row>
    <row r="7" spans="1:65" x14ac:dyDescent="0.2">
      <c r="AZ7" s="36"/>
      <c r="BA7" s="36"/>
      <c r="BB7" s="36"/>
      <c r="BC7" s="36"/>
      <c r="BD7" s="36"/>
      <c r="BE7" s="36"/>
      <c r="BF7" s="36"/>
      <c r="BG7" s="36"/>
    </row>
    <row r="8" spans="1:65" x14ac:dyDescent="0.2">
      <c r="AZ8" s="36"/>
      <c r="BA8" s="36"/>
      <c r="BB8" s="36"/>
      <c r="BC8" s="36"/>
      <c r="BD8" s="36"/>
      <c r="BE8" s="36"/>
      <c r="BF8" s="36"/>
      <c r="BG8" s="36"/>
    </row>
    <row r="9" spans="1:65" x14ac:dyDescent="0.2">
      <c r="AZ9" s="36"/>
      <c r="BA9" s="36"/>
      <c r="BB9" s="36"/>
      <c r="BC9" s="36"/>
      <c r="BD9" s="36"/>
      <c r="BE9" s="36"/>
      <c r="BF9" s="36"/>
      <c r="BG9" s="36"/>
    </row>
    <row r="10" spans="1:65" x14ac:dyDescent="0.2">
      <c r="AZ10" s="36"/>
      <c r="BA10" s="36"/>
      <c r="BB10" s="36"/>
      <c r="BC10" s="36"/>
      <c r="BD10" s="36"/>
      <c r="BE10" s="36"/>
      <c r="BF10" s="36"/>
      <c r="BG10" s="36"/>
    </row>
    <row r="11" spans="1:65" x14ac:dyDescent="0.2">
      <c r="AZ11" s="36"/>
      <c r="BA11" s="36"/>
      <c r="BB11" s="36"/>
      <c r="BC11" s="36"/>
      <c r="BD11" s="36"/>
      <c r="BE11" s="36"/>
      <c r="BF11" s="36"/>
      <c r="BG11" s="36"/>
    </row>
    <row r="12" spans="1:65" x14ac:dyDescent="0.2">
      <c r="AZ12" s="36"/>
      <c r="BA12" s="36"/>
      <c r="BB12" s="36"/>
      <c r="BC12" s="36"/>
      <c r="BD12" s="36"/>
      <c r="BE12" s="36"/>
      <c r="BF12" s="36"/>
      <c r="BG12" s="3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2020-11-19T22:13:42Z</dcterms:modified>
</cp:coreProperties>
</file>