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firstSheet="4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5" l="1"/>
  <c r="BJ3" i="15"/>
  <c r="BI3" i="15"/>
  <c r="BG3" i="15"/>
  <c r="BF3" i="15"/>
  <c r="BE3" i="15"/>
  <c r="BD3" i="15"/>
  <c r="BH3" i="15" s="1"/>
  <c r="BB3" i="15"/>
  <c r="BC3" i="15" s="1"/>
  <c r="BA3" i="15"/>
  <c r="AZ3" i="15"/>
  <c r="AX3" i="15"/>
  <c r="BK6" i="14"/>
  <c r="BJ6" i="14"/>
  <c r="BG6" i="14"/>
  <c r="BI6" i="14" s="1"/>
  <c r="BF6" i="14"/>
  <c r="BE6" i="14"/>
  <c r="BD6" i="14"/>
  <c r="BH6" i="14" s="1"/>
  <c r="BB6" i="14"/>
  <c r="BC6" i="14" s="1"/>
  <c r="BA6" i="14"/>
  <c r="AZ6" i="14"/>
  <c r="AX6" i="14"/>
  <c r="BK5" i="14"/>
  <c r="BJ5" i="14"/>
  <c r="BG5" i="14"/>
  <c r="BI5" i="14" s="1"/>
  <c r="BF5" i="14"/>
  <c r="BE5" i="14"/>
  <c r="BD5" i="14"/>
  <c r="BH5" i="14" s="1"/>
  <c r="BC5" i="14"/>
  <c r="BB5" i="14"/>
  <c r="BA5" i="14"/>
  <c r="AZ5" i="14"/>
  <c r="AX5" i="14"/>
  <c r="BK4" i="14"/>
  <c r="BJ4" i="14"/>
  <c r="BI4" i="14"/>
  <c r="BG4" i="14"/>
  <c r="BF4" i="14"/>
  <c r="BE4" i="14"/>
  <c r="BD4" i="14"/>
  <c r="BH4" i="14" s="1"/>
  <c r="BB4" i="14"/>
  <c r="BA4" i="14"/>
  <c r="AZ4" i="14"/>
  <c r="BC4" i="14" s="1"/>
  <c r="AX4" i="14"/>
  <c r="BK3" i="14"/>
  <c r="BJ3" i="14"/>
  <c r="BG3" i="14"/>
  <c r="BF3" i="14"/>
  <c r="BH3" i="14" s="1"/>
  <c r="BE3" i="14"/>
  <c r="BI3" i="14" s="1"/>
  <c r="BD3" i="14"/>
  <c r="BB3" i="14"/>
  <c r="BA3" i="14"/>
  <c r="AZ3" i="14"/>
  <c r="BC3" i="14" s="1"/>
  <c r="AX3" i="14"/>
  <c r="BK35" i="9"/>
  <c r="BJ35" i="9"/>
  <c r="BI35" i="9"/>
  <c r="BG35" i="9"/>
  <c r="BF35" i="9"/>
  <c r="BE35" i="9"/>
  <c r="BD35" i="9"/>
  <c r="BH35" i="9" s="1"/>
  <c r="BC35" i="9"/>
  <c r="BB35" i="9"/>
  <c r="BA35" i="9"/>
  <c r="AZ35" i="9"/>
  <c r="BK34" i="9"/>
  <c r="BJ34" i="9"/>
  <c r="BG34" i="9"/>
  <c r="BF34" i="9"/>
  <c r="BH34" i="9" s="1"/>
  <c r="BE34" i="9"/>
  <c r="BI34" i="9" s="1"/>
  <c r="BD34" i="9"/>
  <c r="BB34" i="9"/>
  <c r="BC34" i="9" s="1"/>
  <c r="BA34" i="9"/>
  <c r="AZ34" i="9"/>
  <c r="AX35" i="9"/>
  <c r="AX34" i="9"/>
  <c r="BK2" i="17"/>
  <c r="BJ2" i="17"/>
  <c r="BG2" i="17"/>
  <c r="BF2" i="17"/>
  <c r="BE2" i="17"/>
  <c r="BI2" i="17" s="1"/>
  <c r="BD2" i="17"/>
  <c r="BH2" i="17" s="1"/>
  <c r="BB2" i="17"/>
  <c r="BC2" i="17" s="1"/>
  <c r="BA2" i="17"/>
  <c r="AZ2" i="17"/>
  <c r="AX2" i="17"/>
  <c r="BO1" i="17"/>
  <c r="BN1" i="17"/>
  <c r="BM1" i="17"/>
  <c r="BL1" i="17"/>
  <c r="BK2" i="16"/>
  <c r="BJ2" i="16"/>
  <c r="BG2" i="16"/>
  <c r="BI2" i="16" s="1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I2" i="15" s="1"/>
  <c r="BF2" i="15"/>
  <c r="BE2" i="15"/>
  <c r="BD2" i="15"/>
  <c r="BH2" i="15" s="1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2" i="16" l="1"/>
  <c r="BH2" i="16"/>
  <c r="BC2" i="15"/>
  <c r="BC2" i="14"/>
  <c r="BH2" i="14"/>
  <c r="BI2" i="14"/>
  <c r="BK3" i="13"/>
  <c r="BJ3" i="13"/>
  <c r="BG3" i="13"/>
  <c r="BF3" i="13"/>
  <c r="BE3" i="13"/>
  <c r="BD3" i="13"/>
  <c r="BH3" i="13" s="1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I3" i="13" l="1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28" i="10" l="1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J23" i="12" l="1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1" i="12" l="1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<sst xmlns="http://schemas.openxmlformats.org/spreadsheetml/2006/main" count="2369" uniqueCount="453">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</sst>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65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2" workbookViewId="0">
      <selection activeCell="A24" sqref="A24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1984</v>
      </c>
      <c r="BN1" s="25">
        <f>SUM($AP$2:$AP$1048576,$AR$2:$AR$1048576)</f>
        <v>1924</v>
      </c>
      <c r="BO1" s="25">
        <f>SUM($AU$2:$AU$1048576)</f>
        <v>5288</v>
      </c>
      <c r="BP1" s="25">
        <f>SUM($AV$2:$AV$1048576)</f>
        <v>6640</v>
      </c>
    </row>
    <row r="2" spans="1:68" s="25" customFormat="1" x14ac:dyDescent="0.6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6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6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6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6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6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6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6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6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6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6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6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6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6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6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6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6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6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6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6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6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" si="86">SUM(BE22,BG22)</f>
        <v>162</v>
      </c>
      <c r="BJ22" s="25">
        <f t="shared" ref="BJ22" si="87">SUM(BF22,BH22)</f>
        <v>55</v>
      </c>
      <c r="BK22" s="25">
        <f t="shared" si="14"/>
        <v>448</v>
      </c>
      <c r="BL22" s="25">
        <f t="shared" si="15"/>
        <v>240</v>
      </c>
    </row>
    <row r="23" spans="1:64" x14ac:dyDescent="0.6">
      <c r="A23" s="18" t="s">
        <v>440</v>
      </c>
      <c r="B23" s="18" t="s">
        <v>430</v>
      </c>
      <c r="C23" s="18">
        <v>1000</v>
      </c>
      <c r="D23" s="18">
        <v>4</v>
      </c>
      <c r="E23" s="18">
        <v>1</v>
      </c>
      <c r="F23" s="18">
        <v>0</v>
      </c>
      <c r="G23" s="18">
        <v>1</v>
      </c>
      <c r="H23" s="18">
        <v>3</v>
      </c>
      <c r="I23" s="18">
        <v>3</v>
      </c>
      <c r="J23" s="18">
        <v>1</v>
      </c>
      <c r="K23" s="18">
        <v>0</v>
      </c>
      <c r="L23" s="18">
        <v>2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4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45</v>
      </c>
      <c r="AF23" s="18">
        <v>233</v>
      </c>
      <c r="AG23" s="18">
        <v>69.861609999999999</v>
      </c>
      <c r="AH23" s="41">
        <v>0.76393442622950802</v>
      </c>
      <c r="AI23" s="41" t="s">
        <v>39</v>
      </c>
      <c r="AJ23" s="41">
        <v>0.73684210526315796</v>
      </c>
      <c r="AK23" s="41">
        <v>0.79850746268656703</v>
      </c>
      <c r="AL23" s="18">
        <v>0</v>
      </c>
      <c r="AM23" s="18">
        <v>126</v>
      </c>
      <c r="AN23" s="18">
        <v>107</v>
      </c>
      <c r="AO23" s="18">
        <v>106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0.91416309012875496</v>
      </c>
      <c r="AU23" s="18">
        <v>272</v>
      </c>
      <c r="AV23" s="18">
        <v>560</v>
      </c>
      <c r="AW23" s="18">
        <v>832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topLeftCell="A23" workbookViewId="0">
      <selection activeCell="A24" sqref="A24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1757</v>
      </c>
      <c r="BN1" s="25">
        <f>SUM($AP$2:$AP$1048576,$AR$2:$AR$1048576)</f>
        <v>1758</v>
      </c>
      <c r="BO1" s="25">
        <f>SUM($AU$2:$AU$1048576)</f>
        <v>6540</v>
      </c>
      <c r="BP1" s="25">
        <f>SUM($AV$2:$AV$1048576)</f>
        <v>5540</v>
      </c>
    </row>
    <row r="2" spans="1:68" s="30" customFormat="1" x14ac:dyDescent="0.6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6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6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6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6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6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6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6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6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6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6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6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6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6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6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6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6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6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6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6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6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6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  <row r="25" spans="1:64" x14ac:dyDescent="0.6">
      <c r="A25" s="18" t="s">
        <v>441</v>
      </c>
      <c r="B25" s="18" t="s">
        <v>430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2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4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231</v>
      </c>
      <c r="AG25" s="18">
        <v>65.182473333333306</v>
      </c>
      <c r="AH25" s="41">
        <v>0.82795698924731198</v>
      </c>
      <c r="AI25" s="41" t="s">
        <v>39</v>
      </c>
      <c r="AJ25" s="41">
        <v>0.82142857142857095</v>
      </c>
      <c r="AK25" s="41">
        <v>0.83453237410072001</v>
      </c>
      <c r="AL25" s="18">
        <v>0</v>
      </c>
      <c r="AM25" s="18">
        <v>115</v>
      </c>
      <c r="AN25" s="18">
        <v>116</v>
      </c>
      <c r="AO25" s="18">
        <v>91</v>
      </c>
      <c r="AP25" s="18">
        <v>92</v>
      </c>
      <c r="AQ25" s="18">
        <v>0</v>
      </c>
      <c r="AR25" s="18">
        <v>0</v>
      </c>
      <c r="AS25" s="42" t="s">
        <v>39</v>
      </c>
      <c r="AT25" s="41">
        <v>0.79220779220779203</v>
      </c>
      <c r="AU25" s="18">
        <v>272</v>
      </c>
      <c r="AV25" s="18">
        <v>416</v>
      </c>
      <c r="AW25" s="18">
        <v>688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zoomScaleNormal="100" workbookViewId="0">
      <selection activeCell="A4" sqref="A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36</v>
      </c>
      <c r="BM1" s="25">
        <f>SUM($AO$2:$AO$1048576,$AQ$2:$AQ$1048576)</f>
        <v>19</v>
      </c>
      <c r="BN1" s="25">
        <f>SUM($AT$2:$AT$1048576)</f>
        <v>156</v>
      </c>
      <c r="BO1" s="25">
        <f>SUM($AU$2:$AU$1048576)</f>
        <v>72</v>
      </c>
    </row>
    <row r="2" spans="1:67" s="22" customFormat="1" x14ac:dyDescent="0.6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6">
      <c r="A3" s="1" t="s">
        <v>435</v>
      </c>
      <c r="B3" s="1" t="s">
        <v>432</v>
      </c>
      <c r="C3" s="1">
        <v>1000</v>
      </c>
      <c r="D3" s="1">
        <v>2</v>
      </c>
      <c r="E3" s="1">
        <v>1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21.163983333333299</v>
      </c>
      <c r="AG3" s="8">
        <v>0.94545454545454499</v>
      </c>
      <c r="AH3" s="8" t="s">
        <v>39</v>
      </c>
      <c r="AI3" s="8">
        <v>0.94285714285714295</v>
      </c>
      <c r="AJ3" s="8">
        <v>0.95</v>
      </c>
      <c r="AK3" s="1">
        <v>0</v>
      </c>
      <c r="AL3" s="1">
        <v>33</v>
      </c>
      <c r="AM3" s="1">
        <v>19</v>
      </c>
      <c r="AN3" s="1">
        <v>32</v>
      </c>
      <c r="AO3" s="1">
        <v>19</v>
      </c>
      <c r="AP3" s="1">
        <v>0</v>
      </c>
      <c r="AQ3" s="1">
        <v>0</v>
      </c>
      <c r="AR3" s="21" t="s">
        <v>39</v>
      </c>
      <c r="AS3" s="8">
        <v>0.98076923076923095</v>
      </c>
      <c r="AT3" s="1">
        <v>116</v>
      </c>
      <c r="AU3" s="1">
        <v>72</v>
      </c>
      <c r="AV3" s="1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30">
        <f>SUMIF($B$2:$B$1048576,$B3,$AT$2:$AT$1048576)</f>
        <v>116</v>
      </c>
      <c r="BK3" s="30">
        <f>SUMIF($B$2:$B$1048576,$B3,$AU$2:$AU$1048576)</f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topLeftCell="M1" zoomScaleNormal="100" workbookViewId="0">
      <selection activeCell="Z6" sqref="Z6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55</v>
      </c>
      <c r="BM1" s="25">
        <f>SUM($AO$2:$AO$1048576,$AQ$2:$AQ$1048576)</f>
        <v>46</v>
      </c>
      <c r="BN1" s="25">
        <f>SUM($AT$2:$AT$1048576)</f>
        <v>360</v>
      </c>
      <c r="BO1" s="25">
        <f>SUM($AU$2:$AU$1048576)</f>
        <v>376</v>
      </c>
    </row>
    <row r="2" spans="1:67" s="59" customFormat="1" x14ac:dyDescent="0.6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6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6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6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x14ac:dyDescent="0.6">
      <c r="A6" s="1" t="s">
        <v>450</v>
      </c>
      <c r="B6" s="1" t="s">
        <v>432</v>
      </c>
      <c r="C6" s="1">
        <v>1000</v>
      </c>
      <c r="D6" s="1">
        <v>2</v>
      </c>
      <c r="E6" s="1">
        <v>0</v>
      </c>
      <c r="F6" s="1">
        <v>7</v>
      </c>
      <c r="G6" s="1">
        <v>6</v>
      </c>
      <c r="H6" s="1">
        <v>5</v>
      </c>
      <c r="I6" s="1">
        <v>4</v>
      </c>
      <c r="J6" s="1">
        <v>3</v>
      </c>
      <c r="K6" s="1">
        <v>2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66</v>
      </c>
      <c r="AF6" s="1">
        <v>23.794166666666701</v>
      </c>
      <c r="AG6" s="8">
        <v>0.66</v>
      </c>
      <c r="AH6" s="8" t="s">
        <v>39</v>
      </c>
      <c r="AI6" s="8">
        <v>0.81818181818181801</v>
      </c>
      <c r="AJ6" s="8">
        <v>0.53571428571428603</v>
      </c>
      <c r="AK6" s="1">
        <v>0</v>
      </c>
      <c r="AL6" s="1">
        <v>36</v>
      </c>
      <c r="AM6" s="1">
        <v>30</v>
      </c>
      <c r="AN6" s="1">
        <v>36</v>
      </c>
      <c r="AO6" s="1">
        <v>30</v>
      </c>
      <c r="AP6" s="1">
        <v>0</v>
      </c>
      <c r="AQ6" s="1">
        <v>0</v>
      </c>
      <c r="AR6" s="21" t="s">
        <v>39</v>
      </c>
      <c r="AS6" s="8">
        <v>1</v>
      </c>
      <c r="AT6" s="1">
        <v>136</v>
      </c>
      <c r="AU6" s="1">
        <v>120</v>
      </c>
      <c r="AV6" s="1">
        <v>256</v>
      </c>
      <c r="AX6" s="1" t="str">
        <f t="shared" si="1"/>
        <v>'20201216'</v>
      </c>
      <c r="AY6" s="1" t="s">
        <v>193</v>
      </c>
      <c r="AZ6" s="1">
        <f t="shared" si="2"/>
        <v>67</v>
      </c>
      <c r="BA6" s="1">
        <f t="shared" si="3"/>
        <v>272</v>
      </c>
      <c r="BB6" s="1">
        <f t="shared" si="4"/>
        <v>1442.6861000000022</v>
      </c>
      <c r="BC6" s="1">
        <f t="shared" si="5"/>
        <v>21.532628358208989</v>
      </c>
      <c r="BD6" s="1">
        <f t="shared" si="6"/>
        <v>37</v>
      </c>
      <c r="BE6" s="1">
        <f t="shared" si="7"/>
        <v>30</v>
      </c>
      <c r="BF6" s="1">
        <f t="shared" si="8"/>
        <v>0</v>
      </c>
      <c r="BG6" s="1">
        <f t="shared" si="9"/>
        <v>0</v>
      </c>
      <c r="BH6" s="1">
        <f t="shared" si="10"/>
        <v>37</v>
      </c>
      <c r="BI6" s="1">
        <f t="shared" si="11"/>
        <v>30</v>
      </c>
      <c r="BJ6" s="1">
        <f t="shared" si="12"/>
        <v>152</v>
      </c>
      <c r="BK6" s="1">
        <f t="shared" si="13"/>
        <v>120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topLeftCell="AW1" zoomScaleNormal="100" workbookViewId="0">
      <selection activeCell="AX4" sqref="AX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62</v>
      </c>
      <c r="BM1" s="25">
        <f>SUM($AO$2:$AO$1048576,$AQ$2:$AQ$1048576)</f>
        <v>62</v>
      </c>
      <c r="BN1" s="25">
        <f>SUM($AT$2:$AT$1048576)</f>
        <v>404</v>
      </c>
      <c r="BO1" s="25">
        <f>SUM($AU$2:$AU$1048576)</f>
        <v>464</v>
      </c>
    </row>
    <row r="2" spans="1:67" s="22" customFormat="1" x14ac:dyDescent="0.6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x14ac:dyDescent="0.6">
      <c r="A3" s="1" t="s">
        <v>451</v>
      </c>
      <c r="B3" s="1" t="s">
        <v>432</v>
      </c>
      <c r="C3" s="1">
        <v>1000</v>
      </c>
      <c r="D3" s="1">
        <v>2</v>
      </c>
      <c r="E3" s="1">
        <v>0</v>
      </c>
      <c r="F3" s="1">
        <v>3</v>
      </c>
      <c r="G3" s="1">
        <v>4</v>
      </c>
      <c r="H3" s="1">
        <v>7</v>
      </c>
      <c r="I3" s="1">
        <v>2</v>
      </c>
      <c r="J3" s="1">
        <v>5</v>
      </c>
      <c r="K3" s="1">
        <v>1</v>
      </c>
      <c r="L3" s="1">
        <v>6</v>
      </c>
      <c r="M3" s="1">
        <v>0</v>
      </c>
      <c r="N3" s="1">
        <v>0.2</v>
      </c>
      <c r="O3" s="1">
        <v>0</v>
      </c>
      <c r="P3" s="1">
        <v>0.8</v>
      </c>
      <c r="Q3" s="1">
        <v>0</v>
      </c>
      <c r="R3" s="1">
        <v>0.4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85</v>
      </c>
      <c r="AF3" s="1">
        <v>20.220086666666699</v>
      </c>
      <c r="AG3" s="8">
        <v>0.75221238938053103</v>
      </c>
      <c r="AH3" s="8" t="s">
        <v>39</v>
      </c>
      <c r="AI3" s="8">
        <v>0.75862068965517204</v>
      </c>
      <c r="AJ3" s="8">
        <v>0.74545454545454604</v>
      </c>
      <c r="AK3" s="1">
        <v>0</v>
      </c>
      <c r="AL3" s="1">
        <v>44</v>
      </c>
      <c r="AM3" s="1">
        <v>41</v>
      </c>
      <c r="AN3" s="1">
        <v>44</v>
      </c>
      <c r="AO3" s="1">
        <v>41</v>
      </c>
      <c r="AP3" s="1">
        <v>0</v>
      </c>
      <c r="AQ3" s="1">
        <v>0</v>
      </c>
      <c r="AR3" s="21" t="s">
        <v>39</v>
      </c>
      <c r="AS3" s="8">
        <v>1</v>
      </c>
      <c r="AT3" s="1">
        <v>132</v>
      </c>
      <c r="AU3" s="1">
        <v>176</v>
      </c>
      <c r="AV3" s="1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30">
        <f>SUMIF($B$2:$B$1048576,$B3,$AT$2:$AT$1048576)</f>
        <v>132</v>
      </c>
      <c r="BK3" s="30">
        <f>SUMIF($B$2:$B$1048576,$B3,$AU$2:$AU$1048576)</f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topLeftCell="AL1" zoomScaleNormal="100" workbookViewId="0">
      <selection activeCell="AZ2" sqref="AZ2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0</v>
      </c>
      <c r="BM1" s="25">
        <f>SUM($AO$2:$AO$1048576,$AQ$2:$AQ$1048576)</f>
        <v>5</v>
      </c>
      <c r="BN1" s="25">
        <f>SUM($AT$2:$AT$1048576)</f>
        <v>0</v>
      </c>
      <c r="BO1" s="25">
        <f>SUM($AU$2:$AU$1048576)</f>
        <v>12</v>
      </c>
    </row>
    <row r="2" spans="1:67" s="22" customFormat="1" x14ac:dyDescent="0.6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2"/>
  <sheetViews>
    <sheetView zoomScaleNormal="100" workbookViewId="0">
      <selection activeCell="A2" sqref="A2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4</v>
      </c>
      <c r="BM1" s="25">
        <f>SUM($AO$2:$AO$1048576,$AQ$2:$AQ$1048576)</f>
        <v>0</v>
      </c>
      <c r="BN1" s="25">
        <f>SUM($AT$2:$AT$1048576)</f>
        <v>40</v>
      </c>
      <c r="BO1" s="25">
        <f>SUM($AU$2:$AU$1048576)</f>
        <v>0</v>
      </c>
    </row>
    <row r="2" spans="1:67" s="22" customFormat="1" x14ac:dyDescent="0.6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6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6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6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6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6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6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6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6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6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6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6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6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6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6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6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6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6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6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6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6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0"/>
  <sheetViews>
    <sheetView tabSelected="1" topLeftCell="A17" zoomScaleNormal="100" workbookViewId="0">
      <selection activeCell="A41" sqref="A4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2219</v>
      </c>
      <c r="BM1" s="25">
        <f>SUM($AO$2:$AO$1048576,$AQ$2:$AQ$1048576)</f>
        <v>2304</v>
      </c>
      <c r="BN1" s="25">
        <f>SUM($AT$2:$AT$1048576)</f>
        <v>7760</v>
      </c>
      <c r="BO1" s="25">
        <f>SUM($AU$2:$AU$1048576)</f>
        <v>7584</v>
      </c>
    </row>
    <row r="2" spans="1:67" s="22" customFormat="1" x14ac:dyDescent="0.6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7" si="0">SUMIF($B$2:$B$1048576,$B2,$AE$2:$AE$1048576)</f>
        <v>42</v>
      </c>
      <c r="BA2" s="25">
        <f t="shared" ref="BA2:BA37" si="1">SUMIF($B$2:$B$1048576,$B2,$AV$2:$AV$1048576)</f>
        <v>164</v>
      </c>
      <c r="BB2" s="25">
        <f t="shared" ref="BB2:BB37" si="2">SUMIF($B$2:$B$1048576,$B2,$AF$2:$AF$1048576)*60</f>
        <v>1694.5396000000019</v>
      </c>
      <c r="BC2" s="25">
        <f>BB2/AZ2</f>
        <v>40.346180952380998</v>
      </c>
      <c r="BD2" s="25">
        <f t="shared" ref="BD2:BD37" si="3">SUMIF($B$2:$B$1048576,$B2,$AN$2:$AN$1048576)</f>
        <v>20</v>
      </c>
      <c r="BE2" s="25">
        <f t="shared" ref="BE2:BE37" si="4">SUMIF($B$2:$B$1048576,$B2,$AO$2:$AO$1048576)</f>
        <v>21</v>
      </c>
      <c r="BF2" s="25">
        <f t="shared" ref="BF2:BF37" si="5">SUMIF($B$2:$B$1048576,$B2,$AP$2:$AP$1048576)</f>
        <v>0</v>
      </c>
      <c r="BG2" s="25">
        <f t="shared" ref="BG2:BG37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6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7" si="8">SUMIF($B$2:$B$1048576,$B3,$AT$2:$AT$1048576)</f>
        <v>532</v>
      </c>
      <c r="BK3" s="18">
        <f t="shared" ref="BK3:BK37" si="9">SUMIF($B$2:$B$1048576,$B3,$AU$2:$AU$1048576)</f>
        <v>412</v>
      </c>
      <c r="BL3" s="18"/>
      <c r="BM3" s="18"/>
    </row>
    <row r="4" spans="1:67" s="22" customFormat="1" x14ac:dyDescent="0.6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6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6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6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6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6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6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6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6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6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6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6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6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6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6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6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6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6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6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6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6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6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6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6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6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6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6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6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6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6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6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6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6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6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" si="86">SUM(BD37,BF37)</f>
        <v>102</v>
      </c>
      <c r="BI37" s="26">
        <f t="shared" ref="BI37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6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</row>
    <row r="39" spans="1:63" x14ac:dyDescent="0.6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</row>
    <row r="40" spans="1:63" x14ac:dyDescent="0.6">
      <c r="A40" s="1" t="s">
        <v>433</v>
      </c>
      <c r="B40" s="1" t="s">
        <v>432</v>
      </c>
      <c r="C40" s="1">
        <v>1000</v>
      </c>
      <c r="D40" s="1">
        <v>4</v>
      </c>
      <c r="E40" s="1">
        <v>0</v>
      </c>
      <c r="F40" s="1">
        <v>3</v>
      </c>
      <c r="G40" s="1">
        <v>2</v>
      </c>
      <c r="H40" s="1">
        <v>1</v>
      </c>
      <c r="I40" s="1">
        <v>1</v>
      </c>
      <c r="J40" s="1">
        <v>0</v>
      </c>
      <c r="K40" s="1">
        <v>3</v>
      </c>
      <c r="L40" s="1">
        <v>2</v>
      </c>
      <c r="M40" s="1">
        <v>0</v>
      </c>
      <c r="N40" s="1">
        <v>0.2</v>
      </c>
      <c r="O40" s="1">
        <v>0</v>
      </c>
      <c r="P40" s="1">
        <v>1.2</v>
      </c>
      <c r="Q40" s="1">
        <v>0.2</v>
      </c>
      <c r="R40" s="1">
        <v>1</v>
      </c>
      <c r="S40" s="1">
        <v>4</v>
      </c>
      <c r="T40" s="1">
        <v>0</v>
      </c>
      <c r="U40" s="1">
        <v>4</v>
      </c>
      <c r="V40" s="1">
        <v>0</v>
      </c>
      <c r="W40" s="1">
        <v>0.25</v>
      </c>
      <c r="X40" s="1">
        <v>0.25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157</v>
      </c>
      <c r="AF40" s="1">
        <v>41.628084999999999</v>
      </c>
      <c r="AG40" s="8">
        <v>0.969135802469136</v>
      </c>
      <c r="AH40" s="8" t="s">
        <v>39</v>
      </c>
      <c r="AI40" s="8">
        <v>0.95061728395061695</v>
      </c>
      <c r="AJ40" s="8">
        <v>0.98765432098765404</v>
      </c>
      <c r="AK40" s="1">
        <v>0</v>
      </c>
      <c r="AL40" s="1">
        <v>77</v>
      </c>
      <c r="AM40" s="1">
        <v>80</v>
      </c>
      <c r="AN40" s="1">
        <v>53</v>
      </c>
      <c r="AO40" s="1">
        <v>52</v>
      </c>
      <c r="AP40" s="1">
        <v>0</v>
      </c>
      <c r="AQ40" s="1">
        <v>0</v>
      </c>
      <c r="AR40" s="21" t="s">
        <v>39</v>
      </c>
      <c r="AS40" s="8">
        <v>0.66878980891719697</v>
      </c>
      <c r="AT40" s="1">
        <v>208</v>
      </c>
      <c r="AU40" s="1">
        <v>144</v>
      </c>
      <c r="AV40" s="1">
        <v>352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5"/>
  <sheetViews>
    <sheetView topLeftCell="A12" workbookViewId="0">
      <selection activeCell="A35" sqref="A35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2" x14ac:dyDescent="0.6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2702</v>
      </c>
      <c r="BM1" s="25">
        <f>SUM($AO$2:$AO$1048576,$AQ$2:$AQ$1048576)</f>
        <v>2747</v>
      </c>
      <c r="BN1" s="25">
        <f>SUM($AT$2:$AT$1048576)</f>
        <v>8352</v>
      </c>
      <c r="BO1" s="25">
        <f>SUM($AU$2:$AU$1048576)</f>
        <v>8612</v>
      </c>
    </row>
    <row r="2" spans="1:67" s="25" customFormat="1" x14ac:dyDescent="0.6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6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6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6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6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6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6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6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6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6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6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6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6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6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6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6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6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6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6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6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6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6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6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6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6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6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6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6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6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6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6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6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6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x14ac:dyDescent="0.6">
      <c r="A35" s="18" t="s">
        <v>446</v>
      </c>
      <c r="B35" s="18" t="s">
        <v>432</v>
      </c>
      <c r="C35" s="18">
        <v>1000</v>
      </c>
      <c r="D35" s="18">
        <v>4</v>
      </c>
      <c r="E35" s="18">
        <v>0</v>
      </c>
      <c r="F35" s="18">
        <v>1</v>
      </c>
      <c r="G35" s="18">
        <v>2</v>
      </c>
      <c r="H35" s="18">
        <v>3</v>
      </c>
      <c r="I35" s="18">
        <v>2</v>
      </c>
      <c r="J35" s="18">
        <v>0</v>
      </c>
      <c r="K35" s="18">
        <v>3</v>
      </c>
      <c r="L35" s="18">
        <v>1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4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145</v>
      </c>
      <c r="AF35" s="18">
        <v>52.481351666666697</v>
      </c>
      <c r="AG35" s="41">
        <v>0.66513761467889898</v>
      </c>
      <c r="AH35" s="41" t="s">
        <v>39</v>
      </c>
      <c r="AI35" s="41">
        <v>0.65517241379310298</v>
      </c>
      <c r="AJ35" s="41">
        <v>0.67175572519084004</v>
      </c>
      <c r="AK35" s="18">
        <v>0</v>
      </c>
      <c r="AL35" s="18">
        <v>57</v>
      </c>
      <c r="AM35" s="18">
        <v>88</v>
      </c>
      <c r="AN35" s="18">
        <v>57</v>
      </c>
      <c r="AO35" s="18">
        <v>59</v>
      </c>
      <c r="AP35" s="18">
        <v>0</v>
      </c>
      <c r="AQ35" s="18">
        <v>0</v>
      </c>
      <c r="AR35" s="42" t="s">
        <v>39</v>
      </c>
      <c r="AS35" s="41">
        <v>0.8</v>
      </c>
      <c r="AT35" s="18">
        <v>112</v>
      </c>
      <c r="AU35" s="18">
        <v>128</v>
      </c>
      <c r="AV35" s="18">
        <v>240</v>
      </c>
      <c r="AX35" s="25" t="str">
        <f t="shared" si="98"/>
        <v>'20201216'</v>
      </c>
      <c r="AY35" s="29" t="s">
        <v>378</v>
      </c>
      <c r="AZ35" s="18">
        <f t="shared" si="1"/>
        <v>145</v>
      </c>
      <c r="BA35" s="18">
        <f t="shared" si="2"/>
        <v>240</v>
      </c>
      <c r="BB35" s="18">
        <f t="shared" si="3"/>
        <v>3148.8811000000019</v>
      </c>
      <c r="BC35" s="18">
        <f t="shared" si="99"/>
        <v>21.716421379310358</v>
      </c>
      <c r="BD35" s="18">
        <f t="shared" si="5"/>
        <v>57</v>
      </c>
      <c r="BE35" s="18">
        <f t="shared" si="6"/>
        <v>59</v>
      </c>
      <c r="BF35" s="18">
        <f t="shared" si="7"/>
        <v>0</v>
      </c>
      <c r="BG35" s="18">
        <f t="shared" si="8"/>
        <v>0</v>
      </c>
      <c r="BH35" s="18">
        <f t="shared" si="100"/>
        <v>57</v>
      </c>
      <c r="BI35" s="18">
        <f t="shared" si="101"/>
        <v>59</v>
      </c>
      <c r="BJ35" s="18">
        <f t="shared" si="10"/>
        <v>112</v>
      </c>
      <c r="BK35" s="18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7"/>
  <sheetViews>
    <sheetView topLeftCell="A13" workbookViewId="0">
      <selection activeCell="G37" sqref="G37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2555</v>
      </c>
      <c r="BM1" s="25">
        <f>SUM($AO$2:$AO$1048576,$AQ$2:$AQ$1048576)</f>
        <v>2702</v>
      </c>
      <c r="BN1" s="25">
        <f>SUM($AT$2:$AT$1048576)</f>
        <v>8940</v>
      </c>
      <c r="BO1" s="25">
        <f>SUM($AU$2:$AU$1048576)</f>
        <v>9268</v>
      </c>
    </row>
    <row r="2" spans="1:67" s="25" customFormat="1" x14ac:dyDescent="0.6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6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6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6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6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6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6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6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6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6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6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6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6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6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6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6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6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6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6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6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6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6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6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6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6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6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6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6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6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6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6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6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6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6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</row>
    <row r="36" spans="1:63" s="25" customFormat="1" x14ac:dyDescent="0.6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</row>
    <row r="37" spans="1:63" x14ac:dyDescent="0.6">
      <c r="A37" s="18" t="s">
        <v>447</v>
      </c>
      <c r="B37" s="18" t="s">
        <v>432</v>
      </c>
      <c r="C37" s="18">
        <v>1000</v>
      </c>
      <c r="D37" s="18">
        <v>4</v>
      </c>
      <c r="E37" s="18">
        <v>1</v>
      </c>
      <c r="F37" s="18">
        <v>0</v>
      </c>
      <c r="G37" s="18">
        <v>2</v>
      </c>
      <c r="H37" s="18">
        <v>1</v>
      </c>
      <c r="I37" s="18">
        <v>2</v>
      </c>
      <c r="J37" s="18">
        <v>3</v>
      </c>
      <c r="K37" s="18">
        <v>1</v>
      </c>
      <c r="L37" s="18">
        <v>0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3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145</v>
      </c>
      <c r="AF37" s="18">
        <v>46.264665000000001</v>
      </c>
      <c r="AG37" s="41">
        <v>0.83333333333333304</v>
      </c>
      <c r="AH37" s="41" t="s">
        <v>39</v>
      </c>
      <c r="AI37" s="41">
        <v>0.90789473684210498</v>
      </c>
      <c r="AJ37" s="41">
        <v>0.77551020408163296</v>
      </c>
      <c r="AK37" s="18">
        <v>0</v>
      </c>
      <c r="AL37" s="18">
        <v>69</v>
      </c>
      <c r="AM37" s="18">
        <v>76</v>
      </c>
      <c r="AN37" s="18">
        <v>60</v>
      </c>
      <c r="AO37" s="18">
        <v>60</v>
      </c>
      <c r="AP37" s="18">
        <v>0</v>
      </c>
      <c r="AQ37" s="18">
        <v>0</v>
      </c>
      <c r="AR37" s="42" t="s">
        <v>39</v>
      </c>
      <c r="AS37" s="41">
        <v>0.82758620689655205</v>
      </c>
      <c r="AT37" s="18">
        <v>224</v>
      </c>
      <c r="AU37" s="18">
        <v>256</v>
      </c>
      <c r="AV37" s="18">
        <v>480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0"/>
  <sheetViews>
    <sheetView topLeftCell="A7" workbookViewId="0">
      <selection activeCell="A31" sqref="A31"/>
    </sheetView>
  </sheetViews>
  <sheetFormatPr defaultColWidth="8.625" defaultRowHeight="13" x14ac:dyDescent="0.6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1875</v>
      </c>
      <c r="BN1" s="25">
        <f>SUM($AP$2:$AP$1048576,$AR$2:$AR$1048576)</f>
        <v>1787</v>
      </c>
      <c r="BO1" s="25">
        <f>SUM($AU$2:$AU$1048576)</f>
        <v>6436</v>
      </c>
      <c r="BP1" s="25">
        <f>SUM($AV$2:$AV$1048576)</f>
        <v>5604</v>
      </c>
    </row>
    <row r="2" spans="1:68" s="25" customFormat="1" x14ac:dyDescent="0.6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6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6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6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6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6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6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6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6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6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6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6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6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6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6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6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6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6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6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6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6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6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6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6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6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6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6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6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</row>
    <row r="30" spans="1:64" x14ac:dyDescent="0.6">
      <c r="A30" s="18" t="s">
        <v>448</v>
      </c>
      <c r="B30" s="18" t="s">
        <v>432</v>
      </c>
      <c r="C30" s="18">
        <v>1000</v>
      </c>
      <c r="D30" s="18">
        <v>4</v>
      </c>
      <c r="E30" s="18">
        <v>0</v>
      </c>
      <c r="F30" s="18">
        <v>1</v>
      </c>
      <c r="G30" s="18">
        <v>3</v>
      </c>
      <c r="H30" s="18">
        <v>0</v>
      </c>
      <c r="I30" s="18">
        <v>2</v>
      </c>
      <c r="J30" s="18">
        <v>0</v>
      </c>
      <c r="K30" s="18">
        <v>1</v>
      </c>
      <c r="L30" s="18">
        <v>3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4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10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45</v>
      </c>
      <c r="AF30" s="18">
        <v>61</v>
      </c>
      <c r="AG30" s="18">
        <v>25.1251316666667</v>
      </c>
      <c r="AH30" s="41">
        <v>0.76249999999999996</v>
      </c>
      <c r="AI30" s="41" t="s">
        <v>39</v>
      </c>
      <c r="AJ30" s="41">
        <v>0.79487179487179505</v>
      </c>
      <c r="AK30" s="41">
        <v>0.73170731707317105</v>
      </c>
      <c r="AL30" s="18">
        <v>0</v>
      </c>
      <c r="AM30" s="18">
        <v>31</v>
      </c>
      <c r="AN30" s="18">
        <v>30</v>
      </c>
      <c r="AO30" s="18">
        <v>30</v>
      </c>
      <c r="AP30" s="18">
        <v>28</v>
      </c>
      <c r="AQ30" s="18">
        <v>0</v>
      </c>
      <c r="AR30" s="18">
        <v>0</v>
      </c>
      <c r="AS30" s="42" t="s">
        <v>39</v>
      </c>
      <c r="AT30" s="41">
        <v>0.95081967213114804</v>
      </c>
      <c r="AU30" s="18">
        <v>112</v>
      </c>
      <c r="AV30" s="18">
        <v>80</v>
      </c>
      <c r="AW30" s="18">
        <v>192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2020-12-18T17:37:37Z</dcterms:modified>
</cp:coreProperties>
</file>